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.WUP\Documents\MELDUNEK\Miesięczna\"/>
    </mc:Choice>
  </mc:AlternateContent>
  <bookViews>
    <workbookView xWindow="0" yWindow="0" windowWidth="28800" windowHeight="12435"/>
  </bookViews>
  <sheets>
    <sheet name="Stan i struktura II 16" sheetId="1" r:id="rId1"/>
    <sheet name="Gminy II.16" sheetId="2" r:id="rId2"/>
    <sheet name="Wykresy II 16" sheetId="3" r:id="rId3"/>
  </sheets>
  <definedNames>
    <definedName name="_xlnm.Print_Area" localSheetId="1">'Gminy II.16'!$B$1:$O$46</definedName>
    <definedName name="_xlnm.Print_Area" localSheetId="0">'Stan i struktura II 16'!$B$2:$S$68</definedName>
    <definedName name="_xlnm.Print_Area" localSheetId="2">'Wykresy II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6" i="1" l="1"/>
  <c r="S61" i="1"/>
  <c r="S59" i="1"/>
  <c r="S57" i="1"/>
  <c r="S55" i="1"/>
  <c r="S53" i="1"/>
  <c r="S51" i="1"/>
  <c r="S49" i="1"/>
  <c r="S7" i="1" l="1"/>
  <c r="B37" i="3" l="1"/>
  <c r="L35" i="3"/>
  <c r="L34" i="3"/>
  <c r="K34" i="3"/>
  <c r="L33" i="3"/>
  <c r="K33" i="3"/>
  <c r="L32" i="3"/>
  <c r="L31" i="3"/>
  <c r="K31" i="3"/>
  <c r="L30" i="3"/>
  <c r="K30" i="3"/>
  <c r="L29" i="3"/>
  <c r="K29" i="3"/>
  <c r="L28" i="3"/>
  <c r="K28" i="3"/>
  <c r="L27" i="3"/>
  <c r="L26" i="3"/>
  <c r="K26" i="3"/>
  <c r="L25" i="3"/>
  <c r="K25" i="3"/>
  <c r="L24" i="3"/>
  <c r="K24" i="3"/>
  <c r="L23" i="3"/>
  <c r="K23" i="3"/>
  <c r="L22" i="3"/>
  <c r="K22" i="3"/>
  <c r="J8" i="3"/>
  <c r="J7" i="3"/>
  <c r="J6" i="3"/>
  <c r="J5" i="3"/>
  <c r="J4" i="3"/>
  <c r="K36" i="3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U65" i="1"/>
  <c r="S64" i="1"/>
  <c r="S65" i="1" s="1"/>
  <c r="S63" i="1"/>
  <c r="U63" i="1"/>
  <c r="V63" i="1"/>
  <c r="S62" i="1"/>
  <c r="U61" i="1"/>
  <c r="S60" i="1"/>
  <c r="U59" i="1"/>
  <c r="V59" i="1"/>
  <c r="S58" i="1"/>
  <c r="U57" i="1"/>
  <c r="S56" i="1"/>
  <c r="U55" i="1"/>
  <c r="V55" i="1"/>
  <c r="S54" i="1"/>
  <c r="U53" i="1"/>
  <c r="S52" i="1"/>
  <c r="U51" i="1"/>
  <c r="V51" i="1"/>
  <c r="S50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U49" i="1"/>
  <c r="S48" i="1"/>
  <c r="U46" i="1"/>
  <c r="V46" i="1"/>
  <c r="S45" i="1"/>
  <c r="S44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Q9" i="1"/>
  <c r="P9" i="1"/>
  <c r="M9" i="1"/>
  <c r="L9" i="1"/>
  <c r="I9" i="1"/>
  <c r="H9" i="1"/>
  <c r="E9" i="1"/>
  <c r="S8" i="1"/>
  <c r="R8" i="1"/>
  <c r="Q8" i="1"/>
  <c r="P8" i="1"/>
  <c r="O9" i="1"/>
  <c r="N8" i="1"/>
  <c r="M8" i="1"/>
  <c r="L8" i="1"/>
  <c r="K9" i="1"/>
  <c r="J8" i="1"/>
  <c r="I8" i="1"/>
  <c r="H8" i="1"/>
  <c r="G9" i="1"/>
  <c r="F8" i="1"/>
  <c r="E8" i="1"/>
  <c r="S6" i="1"/>
  <c r="S9" i="1" s="1"/>
  <c r="S11" i="1" l="1"/>
  <c r="S66" i="1"/>
  <c r="S20" i="1"/>
  <c r="S28" i="1"/>
  <c r="S37" i="1"/>
  <c r="S18" i="1"/>
  <c r="S26" i="1"/>
  <c r="S35" i="1"/>
  <c r="S22" i="1"/>
  <c r="S31" i="1"/>
  <c r="S39" i="1"/>
  <c r="G8" i="1"/>
  <c r="O8" i="1"/>
  <c r="V65" i="1"/>
  <c r="E67" i="1"/>
  <c r="S67" i="1" s="1"/>
  <c r="U7" i="1"/>
  <c r="F9" i="1"/>
  <c r="J9" i="1"/>
  <c r="N9" i="1"/>
  <c r="R9" i="1"/>
  <c r="K8" i="1"/>
  <c r="V49" i="1"/>
  <c r="V53" i="1"/>
  <c r="V57" i="1"/>
  <c r="V61" i="1"/>
</calcChain>
</file>

<file path=xl/sharedStrings.xml><?xml version="1.0" encoding="utf-8"?>
<sst xmlns="http://schemas.openxmlformats.org/spreadsheetml/2006/main" count="405" uniqueCount="233">
  <si>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</si>
  <si>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</si>
  <si>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</si>
  <si>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</si>
  <si>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</si>
  <si>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</si>
  <si>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</si>
  <si>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</si>
  <si>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</si>
  <si>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</si>
  <si>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</si>
  <si>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</si>
  <si>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</si>
  <si>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</si>
  <si>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</si>
  <si>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</si>
  <si>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</si>
  <si>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</si>
  <si>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</si>
  <si>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</si>
  <si>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</si>
  <si>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</si>
  <si>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</si>
  <si>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</si>
  <si>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</si>
  <si>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</si>
  <si>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</si>
  <si>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</si>
  <si>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</si>
  <si>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</si>
  <si>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</si>
  <si>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</si>
  <si>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</si>
  <si>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</si>
  <si>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</si>
  <si>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</si>
  <si>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</si>
  <si>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</si>
  <si>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</si>
  <si>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</si>
  <si>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</si>
  <si>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</si>
  <si>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</si>
  <si>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</si>
  <si>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</si>
  <si>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</si>
  <si>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</si>
  <si>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</si>
  <si>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</si>
  <si>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</si>
  <si>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</si>
  <si>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</si>
  <si>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</si>
  <si>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</si>
  <si>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</si>
  <si>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</si>
  <si>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</si>
  <si>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</si>
  <si>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</si>
  <si>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</si>
  <si>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</si>
  <si>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</si>
  <si>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</si>
  <si>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</si>
  <si>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</si>
  <si>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</si>
  <si>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</si>
  <si>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</si>
  <si>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</si>
  <si>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</si>
  <si>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</si>
  <si>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</si>
  <si>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</si>
  <si>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</si>
  <si>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</si>
  <si>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</si>
  <si>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</si>
  <si>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</si>
  <si>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</si>
  <si>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</si>
  <si>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</si>
  <si>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</si>
  <si>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styczeń 2016 r. jest podawany przez GUS z miesięcznym opóżnieniem</t>
  </si>
  <si>
    <t>Liczba  bezrobotnych w układzie powiatowych urzędów pracy i gmin woj. lubuskiego zarejestrowanych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</si>
  <si>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</si>
  <si>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</si>
  <si>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</si>
  <si>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</si>
  <si>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</si>
  <si>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</si>
  <si>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</si>
  <si>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</si>
  <si>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</si>
  <si>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</si>
  <si>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</si>
  <si>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</si>
  <si>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</si>
  <si>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</si>
  <si>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</si>
  <si>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</si>
  <si>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</si>
  <si>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</si>
  <si>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</si>
  <si>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</si>
  <si>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</si>
  <si>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</si>
  <si>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</si>
  <si>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</si>
  <si>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</si>
  <si>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</si>
  <si>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</si>
  <si>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</si>
  <si>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</si>
  <si>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</si>
  <si>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</si>
  <si>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</si>
  <si>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</si>
  <si>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</si>
  <si>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</si>
  <si>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</si>
  <si>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</si>
  <si>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</si>
  <si>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</si>
  <si>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</si>
  <si>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</si>
  <si>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</si>
  <si>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</si>
  <si>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</si>
  <si>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</si>
  <si>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</si>
  <si>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</si>
  <si>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</si>
  <si>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</si>
  <si>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</si>
  <si>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</si>
  <si>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</si>
  <si>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</si>
  <si>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</si>
  <si>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</si>
  <si>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</si>
  <si>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</si>
  <si>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</si>
  <si>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</si>
  <si>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</si>
  <si>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</si>
  <si>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</si>
  <si>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</si>
  <si>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</si>
  <si>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</si>
  <si>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</si>
  <si>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</si>
  <si>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</si>
  <si>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</si>
  <si>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</si>
  <si>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</si>
  <si>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</si>
  <si>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</si>
  <si>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</si>
  <si>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</si>
  <si>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</si>
  <si>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</si>
  <si>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</si>
  <si>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</si>
  <si>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</si>
  <si>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</si>
  <si>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</si>
  <si>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</si>
  <si>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</si>
  <si>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</si>
  <si>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</si>
  <si>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</si>
  <si>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</si>
  <si>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</si>
  <si>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</si>
  <si>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</si>
  <si>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</si>
  <si>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</si>
  <si>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</si>
  <si>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</si>
  <si>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</si>
  <si>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</si>
  <si>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</si>
  <si>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</si>
  <si>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</si>
  <si>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</si>
  <si>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</si>
  <si>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</si>
  <si>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</si>
  <si>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</si>
  <si>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</si>
  <si>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</si>
  <si>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</si>
  <si>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 2015r.</t>
  </si>
  <si>
    <t>II 2015r.</t>
  </si>
  <si>
    <t>Podjęcia pracy poza miejscem zamieszkania w ramach bonu na zasiedlenie</t>
  </si>
  <si>
    <t>III 2015r.</t>
  </si>
  <si>
    <t>oferty pracy</t>
  </si>
  <si>
    <t>Podjęcia pracy w ramach bonu zatrudnieniowego</t>
  </si>
  <si>
    <t>IV 2015r.</t>
  </si>
  <si>
    <t>Podjęcia pracy w ramach dofinansowania wynagrodzenia za zatrudnienie skierowanego 
bezrobotnego powyżej 50 r. życia</t>
  </si>
  <si>
    <t>V 2015r.</t>
  </si>
  <si>
    <t>IX 2014r.</t>
  </si>
  <si>
    <t>Rozpoczęcie szkolenia w ramach bonu szkoleniowego</t>
  </si>
  <si>
    <t>VI 2015r.</t>
  </si>
  <si>
    <t>X 2014r.</t>
  </si>
  <si>
    <t>Rozpoczęcie stażu w ramach bonu stażowego</t>
  </si>
  <si>
    <t>VII 2015r.</t>
  </si>
  <si>
    <t>XI 2014r.</t>
  </si>
  <si>
    <t>VIII 2015r.</t>
  </si>
  <si>
    <t>XII 2014r.</t>
  </si>
  <si>
    <t>IX 2015r.</t>
  </si>
  <si>
    <t>X 2015r.</t>
  </si>
  <si>
    <t>XI 2015r.</t>
  </si>
  <si>
    <t>XII 2015r.</t>
  </si>
  <si>
    <t>I 2016r.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</si>
  <si>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</si>
  <si>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</si>
  <si>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</si>
  <si>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</si>
  <si>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</si>
  <si>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</si>
  <si>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</si>
  <si>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</si>
  <si>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</si>
  <si>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</si>
  <si>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</si>
  <si>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</si>
  <si>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</si>
  <si>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</si>
  <si>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 xml:space="preserve">INFORMACJA O STANIE I STRUKTURZE BEZROBOCIA W WOJ. LUBUSKIM W LUTYM 2016 R.   </t>
  </si>
  <si>
    <t>Stopa bezrobocia za styczeń 2016 r.*</t>
  </si>
  <si>
    <t>na koniec lutego 2016 r.</t>
  </si>
  <si>
    <t>II 2016r.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</si>
</sst>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6" fillId="0" borderId="0"/>
    <xf numFmtId="43" fontId="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3" xfId="0" applyFont="1" applyBorder="1"/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 wrapText="1"/>
    </xf>
    <xf numFmtId="0" fontId="37" fillId="0" borderId="0" xfId="1" applyFont="1" applyBorder="1" applyAlignment="1">
      <alignment horizontal="right" wrapText="1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6" fillId="0" borderId="0" xfId="1"/>
    <xf numFmtId="0" fontId="3" fillId="5" borderId="25" xfId="0" applyFont="1" applyFill="1" applyBorder="1" applyAlignment="1" applyProtection="1">
      <alignment horizontal="left"/>
    </xf>
    <xf numFmtId="0" fontId="2" fillId="0" borderId="0" xfId="0" applyFont="1"/>
    <xf numFmtId="165" fontId="4" fillId="0" borderId="25" xfId="0" applyNumberFormat="1" applyFont="1" applyBorder="1" applyProtection="1"/>
    <xf numFmtId="0" fontId="2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4" fillId="0" borderId="23" xfId="0" applyFont="1" applyBorder="1" applyAlignment="1">
      <alignment horizontal="center"/>
    </xf>
    <xf numFmtId="0" fontId="4" fillId="0" borderId="42" xfId="0" applyFont="1" applyBorder="1" applyAlignment="1" applyProtection="1">
      <alignment horizontal="left"/>
    </xf>
    <xf numFmtId="165" fontId="4" fillId="0" borderId="42" xfId="0" applyNumberFormat="1" applyFont="1" applyBorder="1" applyProtection="1"/>
    <xf numFmtId="0" fontId="3" fillId="5" borderId="23" xfId="0" applyFont="1" applyFill="1" applyBorder="1" applyAlignment="1">
      <alignment horizontal="center"/>
    </xf>
    <xf numFmtId="0" fontId="3" fillId="5" borderId="42" xfId="0" applyFont="1" applyFill="1" applyBorder="1" applyAlignment="1" applyProtection="1">
      <alignment horizontal="left"/>
    </xf>
    <xf numFmtId="165" fontId="3" fillId="5" borderId="60" xfId="0" applyNumberFormat="1" applyFont="1" applyFill="1" applyBorder="1" applyAlignment="1" applyProtection="1">
      <alignment horizontal="right"/>
    </xf>
    <xf numFmtId="0" fontId="4" fillId="0" borderId="43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</xf>
    <xf numFmtId="0" fontId="3" fillId="5" borderId="42" xfId="0" applyFont="1" applyFill="1" applyBorder="1" applyAlignment="1" applyProtection="1">
      <alignment horizontal="center"/>
    </xf>
    <xf numFmtId="0" fontId="4" fillId="0" borderId="40" xfId="0" applyFont="1" applyBorder="1" applyAlignment="1">
      <alignment horizontal="center"/>
    </xf>
    <xf numFmtId="0" fontId="4" fillId="0" borderId="30" xfId="0" applyFont="1" applyBorder="1" applyAlignment="1" applyProtection="1">
      <alignment horizontal="left"/>
    </xf>
    <xf numFmtId="165" fontId="4" fillId="0" borderId="30" xfId="0" applyNumberFormat="1" applyFont="1" applyBorder="1" applyProtection="1"/>
    <xf numFmtId="165" fontId="4" fillId="0" borderId="64" xfId="0" applyNumberFormat="1" applyFont="1" applyBorder="1" applyProtection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0" fontId="2" fillId="0" borderId="0" xfId="0" applyFont="1" applyBorder="1"/>
    <xf numFmtId="165" fontId="3" fillId="5" borderId="42" xfId="0" applyNumberFormat="1" applyFont="1" applyFill="1" applyBorder="1" applyProtection="1"/>
    <xf numFmtId="165" fontId="3" fillId="5" borderId="60" xfId="0" applyNumberFormat="1" applyFont="1" applyFill="1" applyBorder="1" applyProtection="1"/>
    <xf numFmtId="0" fontId="4" fillId="0" borderId="24" xfId="0" applyFont="1" applyBorder="1" applyAlignment="1">
      <alignment horizontal="center"/>
    </xf>
    <xf numFmtId="0" fontId="4" fillId="0" borderId="46" xfId="0" applyFont="1" applyBorder="1" applyAlignment="1" applyProtection="1">
      <alignment horizontal="left"/>
    </xf>
    <xf numFmtId="165" fontId="4" fillId="0" borderId="46" xfId="0" applyNumberFormat="1" applyFont="1" applyBorder="1" applyProtection="1"/>
    <xf numFmtId="165" fontId="4" fillId="0" borderId="71" xfId="0" applyNumberFormat="1" applyFont="1" applyBorder="1" applyProtection="1"/>
    <xf numFmtId="0" fontId="4" fillId="6" borderId="72" xfId="0" applyFont="1" applyFill="1" applyBorder="1" applyAlignment="1">
      <alignment horizontal="center"/>
    </xf>
    <xf numFmtId="0" fontId="4" fillId="6" borderId="7" xfId="0" applyFont="1" applyFill="1" applyBorder="1" applyAlignment="1" applyProtection="1">
      <alignment horizontal="left"/>
    </xf>
    <xf numFmtId="165" fontId="4" fillId="6" borderId="7" xfId="0" applyNumberFormat="1" applyFont="1" applyFill="1" applyBorder="1" applyProtection="1"/>
    <xf numFmtId="165" fontId="4" fillId="0" borderId="60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165" fontId="3" fillId="5" borderId="25" xfId="0" applyNumberFormat="1" applyFont="1" applyFill="1" applyBorder="1" applyProtection="1"/>
    <xf numFmtId="165" fontId="3" fillId="5" borderId="71" xfId="0" applyNumberFormat="1" applyFont="1" applyFill="1" applyBorder="1" applyProtection="1"/>
    <xf numFmtId="165" fontId="4" fillId="0" borderId="26" xfId="0" applyNumberFormat="1" applyFont="1" applyBorder="1" applyProtection="1"/>
    <xf numFmtId="165" fontId="3" fillId="5" borderId="65" xfId="0" applyNumberFormat="1" applyFont="1" applyFill="1" applyBorder="1" applyProtection="1"/>
    <xf numFmtId="165" fontId="4" fillId="0" borderId="65" xfId="0" applyNumberFormat="1" applyFont="1" applyBorder="1" applyProtection="1"/>
    <xf numFmtId="165" fontId="4" fillId="0" borderId="73" xfId="0" applyNumberFormat="1" applyFont="1" applyBorder="1" applyAlignment="1" applyProtection="1">
      <alignment horizontal="center"/>
    </xf>
    <xf numFmtId="165" fontId="4" fillId="0" borderId="74" xfId="0" applyNumberFormat="1" applyFont="1" applyBorder="1" applyProtection="1"/>
    <xf numFmtId="0" fontId="4" fillId="0" borderId="7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65" fontId="4" fillId="0" borderId="55" xfId="0" applyNumberFormat="1" applyFont="1" applyBorder="1" applyProtection="1"/>
    <xf numFmtId="165" fontId="4" fillId="0" borderId="56" xfId="0" applyNumberFormat="1" applyFont="1" applyBorder="1" applyProtection="1"/>
    <xf numFmtId="0" fontId="4" fillId="0" borderId="27" xfId="0" applyFont="1" applyBorder="1" applyAlignment="1">
      <alignment horizontal="center"/>
    </xf>
    <xf numFmtId="0" fontId="4" fillId="0" borderId="78" xfId="0" applyFont="1" applyBorder="1" applyAlignment="1" applyProtection="1">
      <alignment horizontal="left"/>
    </xf>
    <xf numFmtId="165" fontId="4" fillId="0" borderId="78" xfId="0" applyNumberFormat="1" applyFont="1" applyBorder="1" applyProtection="1"/>
    <xf numFmtId="0" fontId="2" fillId="0" borderId="32" xfId="0" applyFont="1" applyBorder="1" applyAlignment="1">
      <alignment horizontal="center" vertical="center"/>
    </xf>
    <xf numFmtId="165" fontId="4" fillId="6" borderId="65" xfId="0" applyNumberFormat="1" applyFont="1" applyFill="1" applyBorder="1" applyProtection="1"/>
    <xf numFmtId="165" fontId="4" fillId="0" borderId="65" xfId="0" applyNumberFormat="1" applyFont="1" applyBorder="1" applyAlignment="1"/>
    <xf numFmtId="0" fontId="4" fillId="7" borderId="65" xfId="0" applyNumberFormat="1" applyFont="1" applyFill="1" applyBorder="1" applyAlignment="1">
      <alignment horizontal="right" vertical="center"/>
    </xf>
    <xf numFmtId="0" fontId="14" fillId="9" borderId="16" xfId="0" applyFont="1" applyFill="1" applyBorder="1" applyAlignment="1">
      <alignment horizontal="center" vertical="center" wrapText="1"/>
    </xf>
    <xf numFmtId="1" fontId="14" fillId="9" borderId="17" xfId="0" applyNumberFormat="1" applyFont="1" applyFill="1" applyBorder="1" applyAlignment="1">
      <alignment horizontal="center" vertical="center"/>
    </xf>
    <xf numFmtId="1" fontId="14" fillId="9" borderId="14" xfId="0" applyNumberFormat="1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19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8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1" fillId="3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27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20" xfId="0" applyFont="1" applyFill="1" applyBorder="1" applyAlignment="1">
      <alignment horizontal="left" vertical="center" wrapText="1" indent="2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2" fillId="0" borderId="50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65" fontId="28" fillId="0" borderId="70" xfId="0" applyNumberFormat="1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165" fontId="28" fillId="0" borderId="59" xfId="0" applyNumberFormat="1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6" xfId="0" applyFont="1" applyBorder="1" applyAlignment="1">
      <alignment wrapText="1"/>
    </xf>
    <xf numFmtId="0" fontId="32" fillId="0" borderId="48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2" fillId="0" borderId="53" xfId="0" applyFont="1" applyBorder="1" applyAlignment="1">
      <alignment wrapText="1"/>
    </xf>
    <xf numFmtId="0" fontId="32" fillId="0" borderId="5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165" fontId="30" fillId="4" borderId="59" xfId="0" applyNumberFormat="1" applyFont="1" applyFill="1" applyBorder="1" applyAlignment="1" applyProtection="1">
      <alignment horizontal="center" vertical="center" wrapText="1"/>
      <protection locked="0"/>
    </xf>
    <xf numFmtId="165" fontId="30" fillId="4" borderId="77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58" xfId="0" applyNumberFormat="1" applyFont="1" applyFill="1" applyBorder="1" applyAlignment="1" applyProtection="1">
      <alignment horizontal="center" vertical="center" wrapText="1"/>
    </xf>
    <xf numFmtId="165" fontId="4" fillId="4" borderId="76" xfId="0" applyNumberFormat="1" applyFont="1" applyFill="1" applyBorder="1" applyAlignment="1" applyProtection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0" fontId="14" fillId="4" borderId="8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7" fillId="8" borderId="0" xfId="1" applyFont="1" applyFill="1" applyAlignment="1">
      <alignment vertical="center"/>
    </xf>
    <xf numFmtId="0" fontId="36" fillId="0" borderId="0" xfId="1" applyAlignment="1"/>
  </cellXfs>
  <cellStyles count="4">
    <cellStyle name="Dziesiętny 2" xfId="2"/>
    <cellStyle name="Normalny" xfId="0" builtinId="0"/>
    <cellStyle name="Normalny 2" xfId="1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 2015r. do II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16'!$B$3:$B$15</c:f>
              <c:strCache>
                <c:ptCount val="13"/>
                <c:pt idx="0">
                  <c:v>II 2015r.</c:v>
                </c:pt>
                <c:pt idx="1">
                  <c:v>III 2015r.</c:v>
                </c:pt>
                <c:pt idx="2">
                  <c:v>IV 2015r.</c:v>
                </c:pt>
                <c:pt idx="3">
                  <c:v>V 2015r.</c:v>
                </c:pt>
                <c:pt idx="4">
                  <c:v>VI 2015r.</c:v>
                </c:pt>
                <c:pt idx="5">
                  <c:v>VII 2015r.</c:v>
                </c:pt>
                <c:pt idx="6">
                  <c:v>VIII 2015r.</c:v>
                </c:pt>
                <c:pt idx="7">
                  <c:v>IX 2015r.</c:v>
                </c:pt>
                <c:pt idx="8">
                  <c:v>X 2015r.</c:v>
                </c:pt>
                <c:pt idx="9">
                  <c:v>XI 2015r.</c:v>
                </c:pt>
                <c:pt idx="10">
                  <c:v>XII 2015r.</c:v>
                </c:pt>
                <c:pt idx="11">
                  <c:v>I 2016r.</c:v>
                </c:pt>
                <c:pt idx="12">
                  <c:v>II 2016r.</c:v>
                </c:pt>
              </c:strCache>
            </c:strRef>
          </c:cat>
          <c:val>
            <c:numRef>
              <c:f>'Wykresy II 16'!$C$3:$C$15</c:f>
              <c:numCache>
                <c:formatCode>General</c:formatCode>
                <c:ptCount val="13"/>
                <c:pt idx="0">
                  <c:v>49241</c:v>
                </c:pt>
                <c:pt idx="1">
                  <c:v>47476</c:v>
                </c:pt>
                <c:pt idx="2">
                  <c:v>45550</c:v>
                </c:pt>
                <c:pt idx="3">
                  <c:v>43237</c:v>
                </c:pt>
                <c:pt idx="4">
                  <c:v>41465</c:v>
                </c:pt>
                <c:pt idx="5">
                  <c:v>40245</c:v>
                </c:pt>
                <c:pt idx="6">
                  <c:v>39340</c:v>
                </c:pt>
                <c:pt idx="7">
                  <c:v>38557</c:v>
                </c:pt>
                <c:pt idx="8">
                  <c:v>37860</c:v>
                </c:pt>
                <c:pt idx="9">
                  <c:v>38029</c:v>
                </c:pt>
                <c:pt idx="10">
                  <c:v>39348</c:v>
                </c:pt>
                <c:pt idx="11">
                  <c:v>42271</c:v>
                </c:pt>
                <c:pt idx="12">
                  <c:v>41720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9771824"/>
        <c:axId val="249772216"/>
      </c:barChart>
      <c:catAx>
        <c:axId val="24977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72216"/>
        <c:crossesAt val="36000"/>
        <c:auto val="1"/>
        <c:lblAlgn val="ctr"/>
        <c:lblOffset val="100"/>
        <c:noMultiLvlLbl val="0"/>
      </c:catAx>
      <c:valAx>
        <c:axId val="249772216"/>
        <c:scaling>
          <c:orientation val="minMax"/>
          <c:max val="50000"/>
          <c:min val="3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718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II 16'!$H$4:$H$8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II 16'!$I$4:$I$8</c:f>
              <c:numCache>
                <c:formatCode>General</c:formatCode>
                <c:ptCount val="5"/>
                <c:pt idx="0">
                  <c:v>31</c:v>
                </c:pt>
                <c:pt idx="1">
                  <c:v>6</c:v>
                </c:pt>
                <c:pt idx="2">
                  <c:v>14</c:v>
                </c:pt>
                <c:pt idx="3">
                  <c:v>26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9773000"/>
        <c:axId val="249773392"/>
      </c:barChart>
      <c:catAx>
        <c:axId val="24977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73392"/>
        <c:crosses val="autoZero"/>
        <c:auto val="1"/>
        <c:lblAlgn val="ctr"/>
        <c:lblOffset val="100"/>
        <c:noMultiLvlLbl val="0"/>
      </c:catAx>
      <c:valAx>
        <c:axId val="24977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7730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IX 2014r. do II 2015r. oraz od IX 2015r. do II 2016r.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 16'!$E$6:$E$18</c:f>
              <c:strCache>
                <c:ptCount val="13"/>
                <c:pt idx="0">
                  <c:v>IX 2014r.</c:v>
                </c:pt>
                <c:pt idx="1">
                  <c:v>X 2014r.</c:v>
                </c:pt>
                <c:pt idx="2">
                  <c:v>XI 2014r.</c:v>
                </c:pt>
                <c:pt idx="3">
                  <c:v>XII 2014r.</c:v>
                </c:pt>
                <c:pt idx="4">
                  <c:v>I 2015r.</c:v>
                </c:pt>
                <c:pt idx="5">
                  <c:v>II 2015r.</c:v>
                </c:pt>
                <c:pt idx="7">
                  <c:v>IX 2015r.</c:v>
                </c:pt>
                <c:pt idx="8">
                  <c:v>X 2015r.</c:v>
                </c:pt>
                <c:pt idx="9">
                  <c:v>XI 2015r.</c:v>
                </c:pt>
                <c:pt idx="10">
                  <c:v>XII 2015r.</c:v>
                </c:pt>
                <c:pt idx="11">
                  <c:v>I 2016r.</c:v>
                </c:pt>
                <c:pt idx="12">
                  <c:v>II 2016r.</c:v>
                </c:pt>
              </c:strCache>
            </c:strRef>
          </c:cat>
          <c:val>
            <c:numRef>
              <c:f>'Wykresy II 16'!$F$6:$F$18</c:f>
              <c:numCache>
                <c:formatCode>General</c:formatCode>
                <c:ptCount val="13"/>
                <c:pt idx="0">
                  <c:v>3795</c:v>
                </c:pt>
                <c:pt idx="1">
                  <c:v>3106</c:v>
                </c:pt>
                <c:pt idx="2">
                  <c:v>1871</c:v>
                </c:pt>
                <c:pt idx="3">
                  <c:v>1899</c:v>
                </c:pt>
                <c:pt idx="4">
                  <c:v>2605</c:v>
                </c:pt>
                <c:pt idx="5">
                  <c:v>3218</c:v>
                </c:pt>
                <c:pt idx="7">
                  <c:v>4276</c:v>
                </c:pt>
                <c:pt idx="8">
                  <c:v>3143</c:v>
                </c:pt>
                <c:pt idx="9">
                  <c:v>2418</c:v>
                </c:pt>
                <c:pt idx="10">
                  <c:v>2541</c:v>
                </c:pt>
                <c:pt idx="11">
                  <c:v>3069</c:v>
                </c:pt>
                <c:pt idx="12">
                  <c:v>4191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9774176"/>
        <c:axId val="249774568"/>
        <c:axId val="0"/>
      </c:bar3DChart>
      <c:catAx>
        <c:axId val="2497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74568"/>
        <c:crosses val="autoZero"/>
        <c:auto val="1"/>
        <c:lblAlgn val="ctr"/>
        <c:lblOffset val="100"/>
        <c:noMultiLvlLbl val="0"/>
      </c:catAx>
      <c:valAx>
        <c:axId val="249774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7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lutym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20"/>
      <c:rotY val="29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275074590035218"/>
          <c:y val="0.2893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6.2451264104807516E-2"/>
                  <c:y val="-8.8928805774278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31989591044495E-2"/>
                  <c:y val="-0.250114665354330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3068847163335346E-2"/>
                  <c:y val="-6.6609416010498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089678533773021"/>
                  <c:y val="0.10085039370078733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389555151759875"/>
                  <c:y val="0.22681332020997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1.6019920586849722E-2"/>
                  <c:y val="0.21173031496062977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4.7812773403324689E-2"/>
                  <c:y val="0.2028795931758530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5015590999842979"/>
                  <c:y val="0.149231299212598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43915651569194875"/>
                  <c:y val="9.87262139107611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69432667070461"/>
                      <c:h val="0.210283792650918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1529230320568904"/>
                  <c:y val="3.4293471128608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9724297283352397E-2"/>
                  <c:y val="-2.15549540682414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6289454202840032E-2"/>
                  <c:y val="-0.164350065616797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4.0754200596720283E-3"/>
                  <c:y val="-0.20327362204724414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 16'!$K$22:$K$34</c:f>
              <c:numCache>
                <c:formatCode>0.00%</c:formatCode>
                <c:ptCount val="13"/>
                <c:pt idx="0">
                  <c:v>0.4</c:v>
                </c:pt>
                <c:pt idx="1">
                  <c:v>3.2486528098537339E-2</c:v>
                </c:pt>
                <c:pt idx="2">
                  <c:v>7.0823710546574284E-3</c:v>
                </c:pt>
                <c:pt idx="3">
                  <c:v>1.4010777521170132E-2</c:v>
                </c:pt>
                <c:pt idx="4">
                  <c:v>1.647421093148576E-2</c:v>
                </c:pt>
                <c:pt idx="5">
                  <c:v>1.15E-2</c:v>
                </c:pt>
                <c:pt idx="6">
                  <c:v>7.9907621247113161E-2</c:v>
                </c:pt>
                <c:pt idx="7">
                  <c:v>6.4973056197074677E-2</c:v>
                </c:pt>
                <c:pt idx="8">
                  <c:v>2.2632794457274827E-2</c:v>
                </c:pt>
                <c:pt idx="9">
                  <c:v>0.19953810623556581</c:v>
                </c:pt>
                <c:pt idx="10">
                  <c:v>5.9200000000000003E-2</c:v>
                </c:pt>
                <c:pt idx="11">
                  <c:v>1.0623556581986143E-2</c:v>
                </c:pt>
                <c:pt idx="12">
                  <c:v>4.8190916089299464E-2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>
      <selection activeCell="Y25" sqref="Y25"/>
    </sheetView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80" t="s">
        <v>229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2"/>
    </row>
    <row r="3" spans="2:21" ht="45" customHeight="1" thickTop="1" thickBot="1">
      <c r="B3" s="6" t="s">
        <v>0</v>
      </c>
      <c r="C3" s="7" t="s">
        <v>1</v>
      </c>
      <c r="D3" s="8" t="s">
        <v>2</v>
      </c>
      <c r="E3" s="9" t="s">
        <v>3</v>
      </c>
      <c r="F3" s="10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2" t="s">
        <v>16</v>
      </c>
      <c r="S3" s="13" t="s">
        <v>17</v>
      </c>
    </row>
    <row r="4" spans="2:21" ht="29.1" customHeight="1" thickBot="1">
      <c r="B4" s="183" t="s">
        <v>18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5"/>
    </row>
    <row r="5" spans="2:21" ht="29.1" customHeight="1" thickTop="1" thickBot="1">
      <c r="B5" s="14" t="s">
        <v>19</v>
      </c>
      <c r="C5" s="186" t="s">
        <v>230</v>
      </c>
      <c r="D5" s="187"/>
      <c r="E5" s="15">
        <v>5.8</v>
      </c>
      <c r="F5" s="15">
        <v>8.8000000000000007</v>
      </c>
      <c r="G5" s="15">
        <v>17.899999999999999</v>
      </c>
      <c r="H5" s="15">
        <v>16.5</v>
      </c>
      <c r="I5" s="15">
        <v>18.5</v>
      </c>
      <c r="J5" s="15">
        <v>6.9</v>
      </c>
      <c r="K5" s="15">
        <v>18.7</v>
      </c>
      <c r="L5" s="15">
        <v>12.7</v>
      </c>
      <c r="M5" s="15">
        <v>9.8000000000000007</v>
      </c>
      <c r="N5" s="15">
        <v>12.3</v>
      </c>
      <c r="O5" s="15">
        <v>7.2</v>
      </c>
      <c r="P5" s="15">
        <v>10</v>
      </c>
      <c r="Q5" s="15">
        <v>19.2</v>
      </c>
      <c r="R5" s="16">
        <v>10.5</v>
      </c>
      <c r="S5" s="17">
        <v>11.2</v>
      </c>
      <c r="T5" s="1" t="s">
        <v>20</v>
      </c>
    </row>
    <row r="6" spans="2:21" s="4" customFormat="1" ht="28.5" customHeight="1" thickTop="1" thickBot="1">
      <c r="B6" s="18" t="s">
        <v>21</v>
      </c>
      <c r="C6" s="188" t="s">
        <v>22</v>
      </c>
      <c r="D6" s="189"/>
      <c r="E6" s="19">
        <v>3416</v>
      </c>
      <c r="F6" s="20">
        <v>2231</v>
      </c>
      <c r="G6" s="20">
        <v>3139</v>
      </c>
      <c r="H6" s="20">
        <v>3428</v>
      </c>
      <c r="I6" s="20">
        <v>5268</v>
      </c>
      <c r="J6" s="20">
        <v>1166</v>
      </c>
      <c r="K6" s="20">
        <v>3454</v>
      </c>
      <c r="L6" s="20">
        <v>1385</v>
      </c>
      <c r="M6" s="20">
        <v>2203</v>
      </c>
      <c r="N6" s="20">
        <v>1650</v>
      </c>
      <c r="O6" s="20">
        <v>4101</v>
      </c>
      <c r="P6" s="20">
        <v>3000</v>
      </c>
      <c r="Q6" s="20">
        <v>4012</v>
      </c>
      <c r="R6" s="21">
        <v>3267</v>
      </c>
      <c r="S6" s="22">
        <f>SUM(E6:R6)</f>
        <v>41720</v>
      </c>
    </row>
    <row r="7" spans="2:21" s="4" customFormat="1" ht="29.1" customHeight="1" thickTop="1" thickBot="1">
      <c r="B7" s="23"/>
      <c r="C7" s="190" t="s">
        <v>23</v>
      </c>
      <c r="D7" s="190"/>
      <c r="E7" s="174">
        <v>3365</v>
      </c>
      <c r="F7" s="175">
        <v>2181</v>
      </c>
      <c r="G7" s="175">
        <v>3150</v>
      </c>
      <c r="H7" s="175">
        <v>3467</v>
      </c>
      <c r="I7" s="175">
        <v>5284</v>
      </c>
      <c r="J7" s="175">
        <v>1102</v>
      </c>
      <c r="K7" s="175">
        <v>3327</v>
      </c>
      <c r="L7" s="175">
        <v>1439</v>
      </c>
      <c r="M7" s="175">
        <v>2301</v>
      </c>
      <c r="N7" s="175">
        <v>1681</v>
      </c>
      <c r="O7" s="175">
        <v>4272</v>
      </c>
      <c r="P7" s="175">
        <v>3062</v>
      </c>
      <c r="Q7" s="175">
        <v>4166</v>
      </c>
      <c r="R7" s="176">
        <v>3474</v>
      </c>
      <c r="S7" s="177">
        <f>SUM(E7:R7)</f>
        <v>42271</v>
      </c>
      <c r="T7" s="24"/>
      <c r="U7" s="25">
        <f>SUM(E7:R7)</f>
        <v>42271</v>
      </c>
    </row>
    <row r="8" spans="2:21" ht="29.1" customHeight="1" thickTop="1" thickBot="1">
      <c r="B8" s="26"/>
      <c r="C8" s="178" t="s">
        <v>24</v>
      </c>
      <c r="D8" s="179"/>
      <c r="E8" s="27">
        <f t="shared" ref="E8:S8" si="0">E6-E7</f>
        <v>51</v>
      </c>
      <c r="F8" s="27">
        <f t="shared" si="0"/>
        <v>50</v>
      </c>
      <c r="G8" s="27">
        <f t="shared" si="0"/>
        <v>-11</v>
      </c>
      <c r="H8" s="27">
        <f t="shared" si="0"/>
        <v>-39</v>
      </c>
      <c r="I8" s="27">
        <f t="shared" si="0"/>
        <v>-16</v>
      </c>
      <c r="J8" s="27">
        <f t="shared" si="0"/>
        <v>64</v>
      </c>
      <c r="K8" s="27">
        <f t="shared" si="0"/>
        <v>127</v>
      </c>
      <c r="L8" s="27">
        <f t="shared" si="0"/>
        <v>-54</v>
      </c>
      <c r="M8" s="27">
        <f t="shared" si="0"/>
        <v>-98</v>
      </c>
      <c r="N8" s="27">
        <f t="shared" si="0"/>
        <v>-31</v>
      </c>
      <c r="O8" s="27">
        <f t="shared" si="0"/>
        <v>-171</v>
      </c>
      <c r="P8" s="27">
        <f t="shared" si="0"/>
        <v>-62</v>
      </c>
      <c r="Q8" s="27">
        <f t="shared" si="0"/>
        <v>-154</v>
      </c>
      <c r="R8" s="28">
        <f t="shared" si="0"/>
        <v>-207</v>
      </c>
      <c r="S8" s="29">
        <f t="shared" si="0"/>
        <v>-551</v>
      </c>
      <c r="T8" s="30"/>
    </row>
    <row r="9" spans="2:21" ht="29.1" customHeight="1" thickTop="1" thickBot="1">
      <c r="B9" s="31"/>
      <c r="C9" s="196" t="s">
        <v>25</v>
      </c>
      <c r="D9" s="197"/>
      <c r="E9" s="32">
        <f t="shared" ref="E9:S9" si="1">E6/E7*100</f>
        <v>101.51560178306092</v>
      </c>
      <c r="F9" s="32">
        <f t="shared" si="1"/>
        <v>102.29252636405319</v>
      </c>
      <c r="G9" s="32">
        <f t="shared" si="1"/>
        <v>99.650793650793645</v>
      </c>
      <c r="H9" s="32">
        <f t="shared" si="1"/>
        <v>98.875108162676668</v>
      </c>
      <c r="I9" s="32">
        <f t="shared" si="1"/>
        <v>99.697199091597284</v>
      </c>
      <c r="J9" s="32">
        <f t="shared" si="1"/>
        <v>105.80762250453721</v>
      </c>
      <c r="K9" s="32">
        <f t="shared" si="1"/>
        <v>103.81725278028253</v>
      </c>
      <c r="L9" s="32">
        <f t="shared" si="1"/>
        <v>96.247394023627521</v>
      </c>
      <c r="M9" s="32">
        <f t="shared" si="1"/>
        <v>95.740982181660144</v>
      </c>
      <c r="N9" s="32">
        <f t="shared" si="1"/>
        <v>98.155859607376556</v>
      </c>
      <c r="O9" s="32">
        <f t="shared" si="1"/>
        <v>95.997191011235955</v>
      </c>
      <c r="P9" s="32">
        <f t="shared" si="1"/>
        <v>97.975179621162638</v>
      </c>
      <c r="Q9" s="32">
        <f t="shared" si="1"/>
        <v>96.303408545367262</v>
      </c>
      <c r="R9" s="33">
        <f t="shared" si="1"/>
        <v>94.041450777202073</v>
      </c>
      <c r="S9" s="34">
        <f t="shared" si="1"/>
        <v>98.696505878734826</v>
      </c>
      <c r="T9" s="30"/>
    </row>
    <row r="10" spans="2:21" s="4" customFormat="1" ht="29.1" customHeight="1" thickTop="1" thickBot="1">
      <c r="B10" s="35" t="s">
        <v>26</v>
      </c>
      <c r="C10" s="198" t="s">
        <v>27</v>
      </c>
      <c r="D10" s="199"/>
      <c r="E10" s="36">
        <v>673</v>
      </c>
      <c r="F10" s="37">
        <v>381</v>
      </c>
      <c r="G10" s="38">
        <v>370</v>
      </c>
      <c r="H10" s="38">
        <v>439</v>
      </c>
      <c r="I10" s="38">
        <v>561</v>
      </c>
      <c r="J10" s="38">
        <v>252</v>
      </c>
      <c r="K10" s="38">
        <v>460</v>
      </c>
      <c r="L10" s="38">
        <v>193</v>
      </c>
      <c r="M10" s="39">
        <v>332</v>
      </c>
      <c r="N10" s="39">
        <v>214</v>
      </c>
      <c r="O10" s="39">
        <v>583</v>
      </c>
      <c r="P10" s="39">
        <v>398</v>
      </c>
      <c r="Q10" s="39">
        <v>580</v>
      </c>
      <c r="R10" s="39">
        <v>508</v>
      </c>
      <c r="S10" s="40">
        <f>SUM(E10:R10)</f>
        <v>5944</v>
      </c>
      <c r="T10" s="24"/>
    </row>
    <row r="11" spans="2:21" ht="29.1" customHeight="1" thickTop="1" thickBot="1">
      <c r="B11" s="41"/>
      <c r="C11" s="178" t="s">
        <v>28</v>
      </c>
      <c r="D11" s="179"/>
      <c r="E11" s="42">
        <f t="shared" ref="E11:S11" si="2">E76/E10*100</f>
        <v>18.573551263001487</v>
      </c>
      <c r="F11" s="42">
        <f t="shared" si="2"/>
        <v>17.585301837270343</v>
      </c>
      <c r="G11" s="42">
        <f t="shared" si="2"/>
        <v>13.513513513513514</v>
      </c>
      <c r="H11" s="42">
        <f t="shared" si="2"/>
        <v>10.933940774487471</v>
      </c>
      <c r="I11" s="42">
        <f t="shared" si="2"/>
        <v>13.19073083778966</v>
      </c>
      <c r="J11" s="42">
        <f t="shared" si="2"/>
        <v>13.492063492063492</v>
      </c>
      <c r="K11" s="42">
        <f t="shared" si="2"/>
        <v>10.652173913043478</v>
      </c>
      <c r="L11" s="42">
        <f t="shared" si="2"/>
        <v>21.761658031088082</v>
      </c>
      <c r="M11" s="42">
        <f t="shared" si="2"/>
        <v>19.277108433734941</v>
      </c>
      <c r="N11" s="42">
        <f t="shared" si="2"/>
        <v>16.822429906542055</v>
      </c>
      <c r="O11" s="42">
        <f t="shared" si="2"/>
        <v>19.210977701543737</v>
      </c>
      <c r="P11" s="42">
        <f t="shared" si="2"/>
        <v>16.834170854271356</v>
      </c>
      <c r="Q11" s="42">
        <f t="shared" si="2"/>
        <v>12.586206896551724</v>
      </c>
      <c r="R11" s="43">
        <f t="shared" si="2"/>
        <v>17.716535433070867</v>
      </c>
      <c r="S11" s="44">
        <f t="shared" si="2"/>
        <v>15.662853297442799</v>
      </c>
      <c r="T11" s="30"/>
    </row>
    <row r="12" spans="2:21" ht="29.1" customHeight="1" thickTop="1" thickBot="1">
      <c r="B12" s="45" t="s">
        <v>29</v>
      </c>
      <c r="C12" s="200" t="s">
        <v>30</v>
      </c>
      <c r="D12" s="201"/>
      <c r="E12" s="36">
        <v>622</v>
      </c>
      <c r="F12" s="38">
        <v>331</v>
      </c>
      <c r="G12" s="38">
        <v>381</v>
      </c>
      <c r="H12" s="38">
        <v>478</v>
      </c>
      <c r="I12" s="38">
        <v>577</v>
      </c>
      <c r="J12" s="38">
        <v>188</v>
      </c>
      <c r="K12" s="38">
        <v>333</v>
      </c>
      <c r="L12" s="38">
        <v>247</v>
      </c>
      <c r="M12" s="39">
        <v>430</v>
      </c>
      <c r="N12" s="39">
        <v>245</v>
      </c>
      <c r="O12" s="39">
        <v>754</v>
      </c>
      <c r="P12" s="39">
        <v>460</v>
      </c>
      <c r="Q12" s="39">
        <v>734</v>
      </c>
      <c r="R12" s="39">
        <v>715</v>
      </c>
      <c r="S12" s="40">
        <f>SUM(E12:R12)</f>
        <v>6495</v>
      </c>
      <c r="T12" s="30"/>
    </row>
    <row r="13" spans="2:21" ht="29.1" customHeight="1" thickTop="1" thickBot="1">
      <c r="B13" s="41" t="s">
        <v>20</v>
      </c>
      <c r="C13" s="202" t="s">
        <v>31</v>
      </c>
      <c r="D13" s="203"/>
      <c r="E13" s="46">
        <v>304</v>
      </c>
      <c r="F13" s="47">
        <v>169</v>
      </c>
      <c r="G13" s="47">
        <v>187</v>
      </c>
      <c r="H13" s="47">
        <v>248</v>
      </c>
      <c r="I13" s="47">
        <v>310</v>
      </c>
      <c r="J13" s="47">
        <v>83</v>
      </c>
      <c r="K13" s="47">
        <v>205</v>
      </c>
      <c r="L13" s="47">
        <v>124</v>
      </c>
      <c r="M13" s="48">
        <v>216</v>
      </c>
      <c r="N13" s="48">
        <v>90</v>
      </c>
      <c r="O13" s="48">
        <v>294</v>
      </c>
      <c r="P13" s="48">
        <v>228</v>
      </c>
      <c r="Q13" s="48">
        <v>337</v>
      </c>
      <c r="R13" s="48">
        <v>252</v>
      </c>
      <c r="S13" s="49">
        <f>SUM(E13:R13)</f>
        <v>3047</v>
      </c>
      <c r="T13" s="30"/>
    </row>
    <row r="14" spans="2:21" s="4" customFormat="1" ht="29.1" customHeight="1" thickTop="1" thickBot="1">
      <c r="B14" s="18" t="s">
        <v>20</v>
      </c>
      <c r="C14" s="204" t="s">
        <v>32</v>
      </c>
      <c r="D14" s="205"/>
      <c r="E14" s="46">
        <v>250</v>
      </c>
      <c r="F14" s="47">
        <v>123</v>
      </c>
      <c r="G14" s="47">
        <v>177</v>
      </c>
      <c r="H14" s="47">
        <v>216</v>
      </c>
      <c r="I14" s="47">
        <v>297</v>
      </c>
      <c r="J14" s="47">
        <v>71</v>
      </c>
      <c r="K14" s="47">
        <v>193</v>
      </c>
      <c r="L14" s="47">
        <v>106</v>
      </c>
      <c r="M14" s="48">
        <v>189</v>
      </c>
      <c r="N14" s="48">
        <v>74</v>
      </c>
      <c r="O14" s="48">
        <v>262</v>
      </c>
      <c r="P14" s="48">
        <v>208</v>
      </c>
      <c r="Q14" s="48">
        <v>238</v>
      </c>
      <c r="R14" s="48">
        <v>194</v>
      </c>
      <c r="S14" s="49">
        <f>SUM(E14:R14)</f>
        <v>2598</v>
      </c>
      <c r="T14" s="24"/>
    </row>
    <row r="15" spans="2:21" s="4" customFormat="1" ht="29.1" customHeight="1" thickTop="1" thickBot="1">
      <c r="B15" s="50" t="s">
        <v>20</v>
      </c>
      <c r="C15" s="206" t="s">
        <v>33</v>
      </c>
      <c r="D15" s="207"/>
      <c r="E15" s="51">
        <v>136</v>
      </c>
      <c r="F15" s="52">
        <v>61</v>
      </c>
      <c r="G15" s="52">
        <v>53</v>
      </c>
      <c r="H15" s="52">
        <v>56</v>
      </c>
      <c r="I15" s="52">
        <v>147</v>
      </c>
      <c r="J15" s="52">
        <v>34</v>
      </c>
      <c r="K15" s="52">
        <v>63</v>
      </c>
      <c r="L15" s="52">
        <v>47</v>
      </c>
      <c r="M15" s="53">
        <v>78</v>
      </c>
      <c r="N15" s="53">
        <v>43</v>
      </c>
      <c r="O15" s="53">
        <v>214</v>
      </c>
      <c r="P15" s="53">
        <v>128</v>
      </c>
      <c r="Q15" s="53">
        <v>108</v>
      </c>
      <c r="R15" s="53">
        <v>128</v>
      </c>
      <c r="S15" s="49">
        <f>SUM(E15:R15)</f>
        <v>1296</v>
      </c>
      <c r="T15" s="24"/>
    </row>
    <row r="16" spans="2:21" ht="29.1" customHeight="1" thickBot="1">
      <c r="B16" s="183" t="s">
        <v>34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208"/>
    </row>
    <row r="17" spans="2:19" ht="29.1" customHeight="1" thickTop="1" thickBot="1">
      <c r="B17" s="209" t="s">
        <v>19</v>
      </c>
      <c r="C17" s="210" t="s">
        <v>35</v>
      </c>
      <c r="D17" s="211"/>
      <c r="E17" s="54">
        <v>1680</v>
      </c>
      <c r="F17" s="55">
        <v>1193</v>
      </c>
      <c r="G17" s="55">
        <v>1653</v>
      </c>
      <c r="H17" s="55">
        <v>1716</v>
      </c>
      <c r="I17" s="55">
        <v>2919</v>
      </c>
      <c r="J17" s="55">
        <v>522</v>
      </c>
      <c r="K17" s="55">
        <v>1821</v>
      </c>
      <c r="L17" s="55">
        <v>637</v>
      </c>
      <c r="M17" s="56">
        <v>1150</v>
      </c>
      <c r="N17" s="56">
        <v>967</v>
      </c>
      <c r="O17" s="56">
        <v>2177</v>
      </c>
      <c r="P17" s="56">
        <v>1619</v>
      </c>
      <c r="Q17" s="56">
        <v>2152</v>
      </c>
      <c r="R17" s="56">
        <v>1769</v>
      </c>
      <c r="S17" s="49">
        <f>SUM(E17:R17)</f>
        <v>21975</v>
      </c>
    </row>
    <row r="18" spans="2:19" ht="29.1" customHeight="1" thickTop="1" thickBot="1">
      <c r="B18" s="192"/>
      <c r="C18" s="194" t="s">
        <v>36</v>
      </c>
      <c r="D18" s="195"/>
      <c r="E18" s="57">
        <f t="shared" ref="E18:S18" si="3">E17/E6*100</f>
        <v>49.180327868852459</v>
      </c>
      <c r="F18" s="57">
        <f t="shared" si="3"/>
        <v>53.473778574630217</v>
      </c>
      <c r="G18" s="57">
        <f t="shared" si="3"/>
        <v>52.660082828926413</v>
      </c>
      <c r="H18" s="57">
        <f t="shared" si="3"/>
        <v>50.058343057176188</v>
      </c>
      <c r="I18" s="57">
        <f t="shared" si="3"/>
        <v>55.410022779043274</v>
      </c>
      <c r="J18" s="57">
        <f t="shared" si="3"/>
        <v>44.768439108061749</v>
      </c>
      <c r="K18" s="57">
        <f t="shared" si="3"/>
        <v>52.721482339316736</v>
      </c>
      <c r="L18" s="57">
        <f t="shared" si="3"/>
        <v>45.992779783393502</v>
      </c>
      <c r="M18" s="57">
        <f t="shared" si="3"/>
        <v>52.201543349977307</v>
      </c>
      <c r="N18" s="57">
        <f t="shared" si="3"/>
        <v>58.606060606060609</v>
      </c>
      <c r="O18" s="57">
        <f t="shared" si="3"/>
        <v>53.084613508900269</v>
      </c>
      <c r="P18" s="57">
        <f t="shared" si="3"/>
        <v>53.966666666666661</v>
      </c>
      <c r="Q18" s="57">
        <f t="shared" si="3"/>
        <v>53.639082751744773</v>
      </c>
      <c r="R18" s="58">
        <f t="shared" si="3"/>
        <v>54.147535965717786</v>
      </c>
      <c r="S18" s="59">
        <f t="shared" si="3"/>
        <v>52.672579098753594</v>
      </c>
    </row>
    <row r="19" spans="2:19" ht="29.1" customHeight="1" thickTop="1" thickBot="1">
      <c r="B19" s="191" t="s">
        <v>21</v>
      </c>
      <c r="C19" s="193" t="s">
        <v>37</v>
      </c>
      <c r="D19" s="179"/>
      <c r="E19" s="46">
        <v>0</v>
      </c>
      <c r="F19" s="47">
        <v>1535</v>
      </c>
      <c r="G19" s="47">
        <v>1596</v>
      </c>
      <c r="H19" s="47">
        <v>1894</v>
      </c>
      <c r="I19" s="47">
        <v>2156</v>
      </c>
      <c r="J19" s="47">
        <v>515</v>
      </c>
      <c r="K19" s="47">
        <v>1888</v>
      </c>
      <c r="L19" s="47">
        <v>818</v>
      </c>
      <c r="M19" s="48">
        <v>1271</v>
      </c>
      <c r="N19" s="48">
        <v>818</v>
      </c>
      <c r="O19" s="48">
        <v>0</v>
      </c>
      <c r="P19" s="48">
        <v>1843</v>
      </c>
      <c r="Q19" s="48">
        <v>1832</v>
      </c>
      <c r="R19" s="48">
        <v>1531</v>
      </c>
      <c r="S19" s="60">
        <f>SUM(E19:R19)</f>
        <v>17697</v>
      </c>
    </row>
    <row r="20" spans="2:19" ht="29.1" customHeight="1" thickTop="1" thickBot="1">
      <c r="B20" s="192"/>
      <c r="C20" s="194" t="s">
        <v>36</v>
      </c>
      <c r="D20" s="195"/>
      <c r="E20" s="57">
        <f t="shared" ref="E20:S20" si="4">E19/E6*100</f>
        <v>0</v>
      </c>
      <c r="F20" s="57">
        <f t="shared" si="4"/>
        <v>68.80322725235321</v>
      </c>
      <c r="G20" s="57">
        <f t="shared" si="4"/>
        <v>50.844217903791012</v>
      </c>
      <c r="H20" s="57">
        <f t="shared" si="4"/>
        <v>55.250875145857648</v>
      </c>
      <c r="I20" s="57">
        <f t="shared" si="4"/>
        <v>40.926347760060743</v>
      </c>
      <c r="J20" s="57">
        <f t="shared" si="4"/>
        <v>44.168096054888508</v>
      </c>
      <c r="K20" s="57">
        <f t="shared" si="4"/>
        <v>54.661262304574407</v>
      </c>
      <c r="L20" s="57">
        <f t="shared" si="4"/>
        <v>59.061371841155228</v>
      </c>
      <c r="M20" s="57">
        <f t="shared" si="4"/>
        <v>57.694053563322747</v>
      </c>
      <c r="N20" s="57">
        <f t="shared" si="4"/>
        <v>49.575757575757571</v>
      </c>
      <c r="O20" s="57">
        <f t="shared" si="4"/>
        <v>0</v>
      </c>
      <c r="P20" s="57">
        <f t="shared" si="4"/>
        <v>61.43333333333333</v>
      </c>
      <c r="Q20" s="57">
        <f t="shared" si="4"/>
        <v>45.663010967098707</v>
      </c>
      <c r="R20" s="58">
        <f t="shared" si="4"/>
        <v>46.862565044383224</v>
      </c>
      <c r="S20" s="59">
        <f t="shared" si="4"/>
        <v>42.418504314477467</v>
      </c>
    </row>
    <row r="21" spans="2:19" s="4" customFormat="1" ht="29.1" customHeight="1" thickTop="1" thickBot="1">
      <c r="B21" s="212" t="s">
        <v>26</v>
      </c>
      <c r="C21" s="213" t="s">
        <v>38</v>
      </c>
      <c r="D21" s="214"/>
      <c r="E21" s="46">
        <v>770</v>
      </c>
      <c r="F21" s="47">
        <v>409</v>
      </c>
      <c r="G21" s="47">
        <v>589</v>
      </c>
      <c r="H21" s="47">
        <v>669</v>
      </c>
      <c r="I21" s="47">
        <v>952</v>
      </c>
      <c r="J21" s="47">
        <v>196</v>
      </c>
      <c r="K21" s="47">
        <v>645</v>
      </c>
      <c r="L21" s="47">
        <v>223</v>
      </c>
      <c r="M21" s="48">
        <v>400</v>
      </c>
      <c r="N21" s="48">
        <v>241</v>
      </c>
      <c r="O21" s="48">
        <v>643</v>
      </c>
      <c r="P21" s="48">
        <v>415</v>
      </c>
      <c r="Q21" s="48">
        <v>782</v>
      </c>
      <c r="R21" s="48">
        <v>453</v>
      </c>
      <c r="S21" s="49">
        <f>SUM(E21:R21)</f>
        <v>7387</v>
      </c>
    </row>
    <row r="22" spans="2:19" ht="29.1" customHeight="1" thickTop="1" thickBot="1">
      <c r="B22" s="192"/>
      <c r="C22" s="194" t="s">
        <v>36</v>
      </c>
      <c r="D22" s="195"/>
      <c r="E22" s="57">
        <f t="shared" ref="E22:S22" si="5">E21/E6*100</f>
        <v>22.540983606557376</v>
      </c>
      <c r="F22" s="57">
        <f t="shared" si="5"/>
        <v>18.332586284177498</v>
      </c>
      <c r="G22" s="57">
        <f t="shared" si="5"/>
        <v>18.763937559732398</v>
      </c>
      <c r="H22" s="57">
        <f t="shared" si="5"/>
        <v>19.515752625437575</v>
      </c>
      <c r="I22" s="57">
        <f t="shared" si="5"/>
        <v>18.071374335611239</v>
      </c>
      <c r="J22" s="57">
        <f t="shared" si="5"/>
        <v>16.809605488850771</v>
      </c>
      <c r="K22" s="57">
        <f t="shared" si="5"/>
        <v>18.674001158077591</v>
      </c>
      <c r="L22" s="57">
        <f t="shared" si="5"/>
        <v>16.101083032490976</v>
      </c>
      <c r="M22" s="57">
        <f t="shared" si="5"/>
        <v>18.157058556513846</v>
      </c>
      <c r="N22" s="57">
        <f t="shared" si="5"/>
        <v>14.606060606060606</v>
      </c>
      <c r="O22" s="57">
        <f t="shared" si="5"/>
        <v>15.679102657888318</v>
      </c>
      <c r="P22" s="57">
        <f t="shared" si="5"/>
        <v>13.833333333333334</v>
      </c>
      <c r="Q22" s="57">
        <f t="shared" si="5"/>
        <v>19.491525423728813</v>
      </c>
      <c r="R22" s="58">
        <f t="shared" si="5"/>
        <v>13.865932047750229</v>
      </c>
      <c r="S22" s="59">
        <f t="shared" si="5"/>
        <v>17.70613614573346</v>
      </c>
    </row>
    <row r="23" spans="2:19" s="4" customFormat="1" ht="29.1" customHeight="1" thickTop="1" thickBot="1">
      <c r="B23" s="212" t="s">
        <v>29</v>
      </c>
      <c r="C23" s="215" t="s">
        <v>39</v>
      </c>
      <c r="D23" s="216"/>
      <c r="E23" s="46">
        <v>244</v>
      </c>
      <c r="F23" s="47">
        <v>187</v>
      </c>
      <c r="G23" s="47">
        <v>213</v>
      </c>
      <c r="H23" s="47">
        <v>186</v>
      </c>
      <c r="I23" s="47">
        <v>70</v>
      </c>
      <c r="J23" s="47">
        <v>52</v>
      </c>
      <c r="K23" s="47">
        <v>90</v>
      </c>
      <c r="L23" s="47">
        <v>56</v>
      </c>
      <c r="M23" s="48">
        <v>314</v>
      </c>
      <c r="N23" s="48">
        <v>77</v>
      </c>
      <c r="O23" s="48">
        <v>302</v>
      </c>
      <c r="P23" s="48">
        <v>150</v>
      </c>
      <c r="Q23" s="48">
        <v>220</v>
      </c>
      <c r="R23" s="48">
        <v>152</v>
      </c>
      <c r="S23" s="49">
        <f>SUM(E23:R23)</f>
        <v>2313</v>
      </c>
    </row>
    <row r="24" spans="2:19" ht="29.1" customHeight="1" thickTop="1" thickBot="1">
      <c r="B24" s="192"/>
      <c r="C24" s="194" t="s">
        <v>36</v>
      </c>
      <c r="D24" s="195"/>
      <c r="E24" s="57">
        <f t="shared" ref="E24:S24" si="6">E23/E6*100</f>
        <v>7.1428571428571423</v>
      </c>
      <c r="F24" s="57">
        <f t="shared" si="6"/>
        <v>8.3818915284625728</v>
      </c>
      <c r="G24" s="57">
        <f t="shared" si="6"/>
        <v>6.7856005097164704</v>
      </c>
      <c r="H24" s="57">
        <f t="shared" si="6"/>
        <v>5.4259043173862311</v>
      </c>
      <c r="I24" s="57">
        <f t="shared" si="6"/>
        <v>1.3287775246772968</v>
      </c>
      <c r="J24" s="57">
        <f t="shared" si="6"/>
        <v>4.4596912521440828</v>
      </c>
      <c r="K24" s="57">
        <f t="shared" si="6"/>
        <v>2.6056745801968728</v>
      </c>
      <c r="L24" s="57">
        <f t="shared" si="6"/>
        <v>4.0433212996389889</v>
      </c>
      <c r="M24" s="57">
        <f t="shared" si="6"/>
        <v>14.25329096686337</v>
      </c>
      <c r="N24" s="57">
        <f t="shared" si="6"/>
        <v>4.666666666666667</v>
      </c>
      <c r="O24" s="57">
        <f t="shared" si="6"/>
        <v>7.3640575469397698</v>
      </c>
      <c r="P24" s="57">
        <f t="shared" si="6"/>
        <v>5</v>
      </c>
      <c r="Q24" s="57">
        <f t="shared" si="6"/>
        <v>5.483549351944168</v>
      </c>
      <c r="R24" s="58">
        <f t="shared" si="6"/>
        <v>4.6525864707682896</v>
      </c>
      <c r="S24" s="59">
        <f t="shared" si="6"/>
        <v>5.5441035474592528</v>
      </c>
    </row>
    <row r="25" spans="2:19" s="4" customFormat="1" ht="29.1" customHeight="1" thickTop="1" thickBot="1">
      <c r="B25" s="212" t="s">
        <v>40</v>
      </c>
      <c r="C25" s="213" t="s">
        <v>41</v>
      </c>
      <c r="D25" s="214"/>
      <c r="E25" s="61">
        <v>109</v>
      </c>
      <c r="F25" s="48">
        <v>93</v>
      </c>
      <c r="G25" s="48">
        <v>119</v>
      </c>
      <c r="H25" s="48">
        <v>122</v>
      </c>
      <c r="I25" s="48">
        <v>181</v>
      </c>
      <c r="J25" s="48">
        <v>41</v>
      </c>
      <c r="K25" s="48">
        <v>114</v>
      </c>
      <c r="L25" s="48">
        <v>50</v>
      </c>
      <c r="M25" s="48">
        <v>100</v>
      </c>
      <c r="N25" s="48">
        <v>76</v>
      </c>
      <c r="O25" s="48">
        <v>146</v>
      </c>
      <c r="P25" s="48">
        <v>156</v>
      </c>
      <c r="Q25" s="48">
        <v>143</v>
      </c>
      <c r="R25" s="48">
        <v>131</v>
      </c>
      <c r="S25" s="49">
        <f>SUM(E25:R25)</f>
        <v>1581</v>
      </c>
    </row>
    <row r="26" spans="2:19" ht="29.1" customHeight="1" thickTop="1" thickBot="1">
      <c r="B26" s="192"/>
      <c r="C26" s="194" t="s">
        <v>36</v>
      </c>
      <c r="D26" s="195"/>
      <c r="E26" s="57">
        <f t="shared" ref="E26:S26" si="7">E25/E6*100</f>
        <v>3.1908665105386418</v>
      </c>
      <c r="F26" s="57">
        <f t="shared" si="7"/>
        <v>4.1685342895562529</v>
      </c>
      <c r="G26" s="57">
        <f t="shared" si="7"/>
        <v>3.7910162472124878</v>
      </c>
      <c r="H26" s="57">
        <f t="shared" si="7"/>
        <v>3.5589264877479576</v>
      </c>
      <c r="I26" s="57">
        <f t="shared" si="7"/>
        <v>3.4358390280941538</v>
      </c>
      <c r="J26" s="57">
        <f t="shared" si="7"/>
        <v>3.5162950257289882</v>
      </c>
      <c r="K26" s="57">
        <f t="shared" si="7"/>
        <v>3.3005211349160395</v>
      </c>
      <c r="L26" s="57">
        <f t="shared" si="7"/>
        <v>3.6101083032490973</v>
      </c>
      <c r="M26" s="57">
        <f t="shared" si="7"/>
        <v>4.5392646391284615</v>
      </c>
      <c r="N26" s="57">
        <f t="shared" si="7"/>
        <v>4.6060606060606055</v>
      </c>
      <c r="O26" s="57">
        <f t="shared" si="7"/>
        <v>3.5601072909046572</v>
      </c>
      <c r="P26" s="57">
        <f t="shared" si="7"/>
        <v>5.2</v>
      </c>
      <c r="Q26" s="57">
        <f t="shared" si="7"/>
        <v>3.5643070787637088</v>
      </c>
      <c r="R26" s="58">
        <f t="shared" si="7"/>
        <v>4.0097949188858273</v>
      </c>
      <c r="S26" s="59">
        <f t="shared" si="7"/>
        <v>3.7895493767976989</v>
      </c>
    </row>
    <row r="27" spans="2:19" ht="29.1" customHeight="1" thickTop="1" thickBot="1">
      <c r="B27" s="212" t="s">
        <v>42</v>
      </c>
      <c r="C27" s="218" t="s">
        <v>43</v>
      </c>
      <c r="D27" s="219"/>
      <c r="E27" s="61">
        <v>593</v>
      </c>
      <c r="F27" s="48">
        <v>420</v>
      </c>
      <c r="G27" s="48">
        <v>676</v>
      </c>
      <c r="H27" s="48">
        <v>613</v>
      </c>
      <c r="I27" s="48">
        <v>1132</v>
      </c>
      <c r="J27" s="48">
        <v>212</v>
      </c>
      <c r="K27" s="48">
        <v>735</v>
      </c>
      <c r="L27" s="48">
        <v>210</v>
      </c>
      <c r="M27" s="48">
        <v>528</v>
      </c>
      <c r="N27" s="48">
        <v>252</v>
      </c>
      <c r="O27" s="48">
        <v>781</v>
      </c>
      <c r="P27" s="48">
        <v>745</v>
      </c>
      <c r="Q27" s="48">
        <v>645</v>
      </c>
      <c r="R27" s="48">
        <v>622</v>
      </c>
      <c r="S27" s="49">
        <f>SUM(E27:R27)</f>
        <v>8164</v>
      </c>
    </row>
    <row r="28" spans="2:19" ht="29.1" customHeight="1" thickTop="1" thickBot="1">
      <c r="B28" s="217"/>
      <c r="C28" s="194" t="s">
        <v>36</v>
      </c>
      <c r="D28" s="195"/>
      <c r="E28" s="57">
        <f>E27/E6*100</f>
        <v>17.359484777517565</v>
      </c>
      <c r="F28" s="57">
        <f t="shared" ref="F28:S28" si="8">F27/F6*100</f>
        <v>18.825638727028238</v>
      </c>
      <c r="G28" s="57">
        <f t="shared" si="8"/>
        <v>21.535520866517999</v>
      </c>
      <c r="H28" s="57">
        <f t="shared" si="8"/>
        <v>17.882147024504082</v>
      </c>
      <c r="I28" s="57">
        <f t="shared" si="8"/>
        <v>21.488230827638571</v>
      </c>
      <c r="J28" s="57">
        <f t="shared" si="8"/>
        <v>18.181818181818183</v>
      </c>
      <c r="K28" s="57">
        <f t="shared" si="8"/>
        <v>21.279675738274463</v>
      </c>
      <c r="L28" s="57">
        <f t="shared" si="8"/>
        <v>15.162454873646208</v>
      </c>
      <c r="M28" s="57">
        <f t="shared" si="8"/>
        <v>23.967317294598274</v>
      </c>
      <c r="N28" s="57">
        <f t="shared" si="8"/>
        <v>15.272727272727273</v>
      </c>
      <c r="O28" s="57">
        <f t="shared" si="8"/>
        <v>19.04413557668861</v>
      </c>
      <c r="P28" s="57">
        <f t="shared" si="8"/>
        <v>24.833333333333332</v>
      </c>
      <c r="Q28" s="57">
        <f t="shared" si="8"/>
        <v>16.076769690927218</v>
      </c>
      <c r="R28" s="57">
        <f t="shared" si="8"/>
        <v>19.03887358432813</v>
      </c>
      <c r="S28" s="57">
        <f t="shared" si="8"/>
        <v>19.56855225311601</v>
      </c>
    </row>
    <row r="29" spans="2:19" ht="29.1" customHeight="1" thickBot="1">
      <c r="B29" s="183" t="s">
        <v>44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220"/>
    </row>
    <row r="30" spans="2:19" ht="29.1" customHeight="1" thickTop="1" thickBot="1">
      <c r="B30" s="191" t="s">
        <v>19</v>
      </c>
      <c r="C30" s="193" t="s">
        <v>45</v>
      </c>
      <c r="D30" s="179"/>
      <c r="E30" s="46">
        <v>885</v>
      </c>
      <c r="F30" s="47">
        <v>629</v>
      </c>
      <c r="G30" s="47">
        <v>904</v>
      </c>
      <c r="H30" s="47">
        <v>1012</v>
      </c>
      <c r="I30" s="47">
        <v>1390</v>
      </c>
      <c r="J30" s="47">
        <v>252</v>
      </c>
      <c r="K30" s="47">
        <v>1077</v>
      </c>
      <c r="L30" s="47">
        <v>405</v>
      </c>
      <c r="M30" s="48">
        <v>671</v>
      </c>
      <c r="N30" s="48">
        <v>515</v>
      </c>
      <c r="O30" s="48">
        <v>903</v>
      </c>
      <c r="P30" s="48">
        <v>937</v>
      </c>
      <c r="Q30" s="48">
        <v>1096</v>
      </c>
      <c r="R30" s="48">
        <v>943</v>
      </c>
      <c r="S30" s="49">
        <f>SUM(E30:R30)</f>
        <v>11619</v>
      </c>
    </row>
    <row r="31" spans="2:19" ht="29.1" customHeight="1" thickTop="1" thickBot="1">
      <c r="B31" s="192"/>
      <c r="C31" s="194" t="s">
        <v>36</v>
      </c>
      <c r="D31" s="195"/>
      <c r="E31" s="57">
        <f t="shared" ref="E31:S31" si="9">E30/E6*100</f>
        <v>25.90749414519906</v>
      </c>
      <c r="F31" s="57">
        <f t="shared" si="9"/>
        <v>28.193635141192292</v>
      </c>
      <c r="G31" s="57">
        <f t="shared" si="9"/>
        <v>28.798980567059573</v>
      </c>
      <c r="H31" s="57">
        <f t="shared" si="9"/>
        <v>29.521586931155191</v>
      </c>
      <c r="I31" s="57">
        <f t="shared" si="9"/>
        <v>26.385725132877752</v>
      </c>
      <c r="J31" s="57">
        <f t="shared" si="9"/>
        <v>21.612349914236706</v>
      </c>
      <c r="K31" s="57">
        <f t="shared" si="9"/>
        <v>31.181239143022584</v>
      </c>
      <c r="L31" s="57">
        <f t="shared" si="9"/>
        <v>29.241877256317689</v>
      </c>
      <c r="M31" s="57">
        <f t="shared" si="9"/>
        <v>30.458465728551975</v>
      </c>
      <c r="N31" s="57">
        <f t="shared" si="9"/>
        <v>31.212121212121215</v>
      </c>
      <c r="O31" s="57">
        <f t="shared" si="9"/>
        <v>22.019019751280176</v>
      </c>
      <c r="P31" s="57">
        <f t="shared" si="9"/>
        <v>31.233333333333334</v>
      </c>
      <c r="Q31" s="57">
        <f t="shared" si="9"/>
        <v>27.31804586241276</v>
      </c>
      <c r="R31" s="58">
        <f t="shared" si="9"/>
        <v>28.864401591674323</v>
      </c>
      <c r="S31" s="59">
        <f t="shared" si="9"/>
        <v>27.849952061361456</v>
      </c>
    </row>
    <row r="32" spans="2:19" ht="29.1" customHeight="1" thickTop="1" thickBot="1">
      <c r="B32" s="212" t="s">
        <v>21</v>
      </c>
      <c r="C32" s="213" t="s">
        <v>46</v>
      </c>
      <c r="D32" s="214"/>
      <c r="E32" s="46">
        <v>1104</v>
      </c>
      <c r="F32" s="47">
        <v>709</v>
      </c>
      <c r="G32" s="47">
        <v>879</v>
      </c>
      <c r="H32" s="47">
        <v>1006</v>
      </c>
      <c r="I32" s="47">
        <v>1465</v>
      </c>
      <c r="J32" s="47">
        <v>432</v>
      </c>
      <c r="K32" s="47">
        <v>979</v>
      </c>
      <c r="L32" s="47">
        <v>434</v>
      </c>
      <c r="M32" s="48">
        <v>677</v>
      </c>
      <c r="N32" s="48">
        <v>467</v>
      </c>
      <c r="O32" s="48">
        <v>1241</v>
      </c>
      <c r="P32" s="48">
        <v>812</v>
      </c>
      <c r="Q32" s="48">
        <v>1093</v>
      </c>
      <c r="R32" s="48">
        <v>932</v>
      </c>
      <c r="S32" s="49">
        <f>SUM(E32:R32)</f>
        <v>12230</v>
      </c>
    </row>
    <row r="33" spans="2:22" ht="29.1" customHeight="1" thickTop="1" thickBot="1">
      <c r="B33" s="192"/>
      <c r="C33" s="194" t="s">
        <v>36</v>
      </c>
      <c r="D33" s="195"/>
      <c r="E33" s="57">
        <f t="shared" ref="E33:S33" si="10">E32/E6*100</f>
        <v>32.318501170960189</v>
      </c>
      <c r="F33" s="57">
        <f t="shared" si="10"/>
        <v>31.779471089197671</v>
      </c>
      <c r="G33" s="57">
        <f t="shared" si="10"/>
        <v>28.002548582351068</v>
      </c>
      <c r="H33" s="57">
        <f t="shared" si="10"/>
        <v>29.346557759626606</v>
      </c>
      <c r="I33" s="57">
        <f t="shared" si="10"/>
        <v>27.809415337889142</v>
      </c>
      <c r="J33" s="57">
        <f t="shared" si="10"/>
        <v>37.049742710120071</v>
      </c>
      <c r="K33" s="57">
        <f t="shared" si="10"/>
        <v>28.343949044585987</v>
      </c>
      <c r="L33" s="57">
        <f t="shared" si="10"/>
        <v>31.335740072202167</v>
      </c>
      <c r="M33" s="57">
        <f t="shared" si="10"/>
        <v>30.730821606899681</v>
      </c>
      <c r="N33" s="57">
        <f t="shared" si="10"/>
        <v>28.303030303030301</v>
      </c>
      <c r="O33" s="57">
        <f t="shared" si="10"/>
        <v>30.260911972689584</v>
      </c>
      <c r="P33" s="57">
        <f t="shared" si="10"/>
        <v>27.066666666666666</v>
      </c>
      <c r="Q33" s="57">
        <f t="shared" si="10"/>
        <v>27.243270189431705</v>
      </c>
      <c r="R33" s="58">
        <f t="shared" si="10"/>
        <v>28.52770125497398</v>
      </c>
      <c r="S33" s="59">
        <f t="shared" si="10"/>
        <v>29.314477468839883</v>
      </c>
    </row>
    <row r="34" spans="2:22" ht="29.1" customHeight="1" thickTop="1" thickBot="1">
      <c r="B34" s="212" t="s">
        <v>26</v>
      </c>
      <c r="C34" s="213" t="s">
        <v>47</v>
      </c>
      <c r="D34" s="214"/>
      <c r="E34" s="46">
        <v>1029</v>
      </c>
      <c r="F34" s="47">
        <v>918</v>
      </c>
      <c r="G34" s="47">
        <v>1569</v>
      </c>
      <c r="H34" s="47">
        <v>1807</v>
      </c>
      <c r="I34" s="47">
        <v>3006</v>
      </c>
      <c r="J34" s="47">
        <v>379</v>
      </c>
      <c r="K34" s="47">
        <v>1722</v>
      </c>
      <c r="L34" s="47">
        <v>631</v>
      </c>
      <c r="M34" s="48">
        <v>967</v>
      </c>
      <c r="N34" s="48">
        <v>819</v>
      </c>
      <c r="O34" s="48">
        <v>1925</v>
      </c>
      <c r="P34" s="48">
        <v>1447</v>
      </c>
      <c r="Q34" s="48">
        <v>1887</v>
      </c>
      <c r="R34" s="48">
        <v>1650</v>
      </c>
      <c r="S34" s="49">
        <f>SUM(E34:R34)</f>
        <v>19756</v>
      </c>
    </row>
    <row r="35" spans="2:22" ht="29.1" customHeight="1" thickTop="1" thickBot="1">
      <c r="B35" s="192"/>
      <c r="C35" s="194" t="s">
        <v>36</v>
      </c>
      <c r="D35" s="195"/>
      <c r="E35" s="57">
        <f t="shared" ref="E35:S35" si="11">E34/E6*100</f>
        <v>30.122950819672127</v>
      </c>
      <c r="F35" s="57">
        <f t="shared" si="11"/>
        <v>41.147467503361725</v>
      </c>
      <c r="G35" s="57">
        <f t="shared" si="11"/>
        <v>49.984071360305833</v>
      </c>
      <c r="H35" s="57">
        <f t="shared" si="11"/>
        <v>52.712952158693113</v>
      </c>
      <c r="I35" s="57">
        <f t="shared" si="11"/>
        <v>57.061503416856496</v>
      </c>
      <c r="J35" s="57">
        <f t="shared" si="11"/>
        <v>32.504288164665525</v>
      </c>
      <c r="K35" s="57">
        <f t="shared" si="11"/>
        <v>49.855240301100174</v>
      </c>
      <c r="L35" s="57">
        <f t="shared" si="11"/>
        <v>45.559566787003611</v>
      </c>
      <c r="M35" s="57">
        <f t="shared" si="11"/>
        <v>43.894689060372222</v>
      </c>
      <c r="N35" s="57">
        <f t="shared" si="11"/>
        <v>49.636363636363633</v>
      </c>
      <c r="O35" s="57">
        <f t="shared" si="11"/>
        <v>46.93977078761278</v>
      </c>
      <c r="P35" s="57">
        <f t="shared" si="11"/>
        <v>48.233333333333334</v>
      </c>
      <c r="Q35" s="57">
        <f t="shared" si="11"/>
        <v>47.033898305084747</v>
      </c>
      <c r="R35" s="58">
        <f t="shared" si="11"/>
        <v>50.505050505050505</v>
      </c>
      <c r="S35" s="59">
        <f t="shared" si="11"/>
        <v>47.353787152444873</v>
      </c>
    </row>
    <row r="36" spans="2:22" ht="29.1" customHeight="1" thickTop="1" thickBot="1">
      <c r="B36" s="212" t="s">
        <v>29</v>
      </c>
      <c r="C36" s="218" t="s">
        <v>48</v>
      </c>
      <c r="D36" s="219"/>
      <c r="E36" s="61">
        <v>406</v>
      </c>
      <c r="F36" s="48">
        <v>338</v>
      </c>
      <c r="G36" s="48">
        <v>505</v>
      </c>
      <c r="H36" s="48">
        <v>437</v>
      </c>
      <c r="I36" s="48">
        <v>892</v>
      </c>
      <c r="J36" s="48">
        <v>100</v>
      </c>
      <c r="K36" s="48">
        <v>506</v>
      </c>
      <c r="L36" s="48">
        <v>205</v>
      </c>
      <c r="M36" s="48">
        <v>303</v>
      </c>
      <c r="N36" s="48">
        <v>256</v>
      </c>
      <c r="O36" s="48">
        <v>474</v>
      </c>
      <c r="P36" s="48">
        <v>429</v>
      </c>
      <c r="Q36" s="48">
        <v>728</v>
      </c>
      <c r="R36" s="48">
        <v>615</v>
      </c>
      <c r="S36" s="49">
        <f>SUM(E36:R36)</f>
        <v>6194</v>
      </c>
    </row>
    <row r="37" spans="2:22" ht="29.1" customHeight="1" thickTop="1" thickBot="1">
      <c r="B37" s="217"/>
      <c r="C37" s="194" t="s">
        <v>36</v>
      </c>
      <c r="D37" s="195"/>
      <c r="E37" s="57">
        <f t="shared" ref="E37:S37" si="12">E36/E6*100</f>
        <v>11.885245901639344</v>
      </c>
      <c r="F37" s="57">
        <f t="shared" si="12"/>
        <v>15.150156880322726</v>
      </c>
      <c r="G37" s="57">
        <f t="shared" si="12"/>
        <v>16.087926091111818</v>
      </c>
      <c r="H37" s="57">
        <f t="shared" si="12"/>
        <v>12.747957992998831</v>
      </c>
      <c r="I37" s="57">
        <f t="shared" si="12"/>
        <v>16.932422171602127</v>
      </c>
      <c r="J37" s="57">
        <f t="shared" si="12"/>
        <v>8.5763293310463116</v>
      </c>
      <c r="K37" s="57">
        <f t="shared" si="12"/>
        <v>14.64968152866242</v>
      </c>
      <c r="L37" s="57">
        <f t="shared" si="12"/>
        <v>14.801444043321299</v>
      </c>
      <c r="M37" s="57">
        <f t="shared" si="12"/>
        <v>13.753971856559238</v>
      </c>
      <c r="N37" s="57">
        <f t="shared" si="12"/>
        <v>15.515151515151516</v>
      </c>
      <c r="O37" s="57">
        <f t="shared" si="12"/>
        <v>11.558156547183614</v>
      </c>
      <c r="P37" s="57">
        <f t="shared" si="12"/>
        <v>14.299999999999999</v>
      </c>
      <c r="Q37" s="57">
        <f t="shared" si="12"/>
        <v>18.14556331006979</v>
      </c>
      <c r="R37" s="58">
        <f t="shared" si="12"/>
        <v>18.824609733700644</v>
      </c>
      <c r="S37" s="59">
        <f t="shared" si="12"/>
        <v>14.846596356663472</v>
      </c>
    </row>
    <row r="38" spans="2:22" s="62" customFormat="1" ht="29.1" customHeight="1" thickTop="1" thickBot="1">
      <c r="B38" s="191" t="s">
        <v>40</v>
      </c>
      <c r="C38" s="224" t="s">
        <v>49</v>
      </c>
      <c r="D38" s="225"/>
      <c r="E38" s="61">
        <v>505</v>
      </c>
      <c r="F38" s="48">
        <v>230</v>
      </c>
      <c r="G38" s="48">
        <v>281</v>
      </c>
      <c r="H38" s="48">
        <v>152</v>
      </c>
      <c r="I38" s="48">
        <v>389</v>
      </c>
      <c r="J38" s="48">
        <v>74</v>
      </c>
      <c r="K38" s="48">
        <v>242</v>
      </c>
      <c r="L38" s="48">
        <v>117</v>
      </c>
      <c r="M38" s="48">
        <v>209</v>
      </c>
      <c r="N38" s="48">
        <v>108</v>
      </c>
      <c r="O38" s="48">
        <v>447</v>
      </c>
      <c r="P38" s="48">
        <v>231</v>
      </c>
      <c r="Q38" s="48">
        <v>311</v>
      </c>
      <c r="R38" s="48">
        <v>252</v>
      </c>
      <c r="S38" s="49">
        <f>SUM(E38:R38)</f>
        <v>3548</v>
      </c>
    </row>
    <row r="39" spans="2:22" s="4" customFormat="1" ht="29.1" customHeight="1" thickTop="1" thickBot="1">
      <c r="B39" s="223"/>
      <c r="C39" s="226" t="s">
        <v>36</v>
      </c>
      <c r="D39" s="227"/>
      <c r="E39" s="63">
        <f t="shared" ref="E39:S39" si="13">E38/E6*100</f>
        <v>14.783372365339579</v>
      </c>
      <c r="F39" s="64">
        <f t="shared" si="13"/>
        <v>10.309278350515463</v>
      </c>
      <c r="G39" s="64">
        <f t="shared" si="13"/>
        <v>8.9518955081236058</v>
      </c>
      <c r="H39" s="64">
        <f t="shared" si="13"/>
        <v>4.4340723453908986</v>
      </c>
      <c r="I39" s="64">
        <f t="shared" si="13"/>
        <v>7.3842065299924071</v>
      </c>
      <c r="J39" s="64">
        <f t="shared" si="13"/>
        <v>6.3464837049742702</v>
      </c>
      <c r="K39" s="64">
        <f t="shared" si="13"/>
        <v>7.0063694267515926</v>
      </c>
      <c r="L39" s="64">
        <f t="shared" si="13"/>
        <v>8.4476534296028873</v>
      </c>
      <c r="M39" s="64">
        <f t="shared" si="13"/>
        <v>9.4870630957784829</v>
      </c>
      <c r="N39" s="64">
        <f t="shared" si="13"/>
        <v>6.5454545454545459</v>
      </c>
      <c r="O39" s="63">
        <f t="shared" si="13"/>
        <v>10.899780541331383</v>
      </c>
      <c r="P39" s="64">
        <f t="shared" si="13"/>
        <v>7.7</v>
      </c>
      <c r="Q39" s="64">
        <f t="shared" si="13"/>
        <v>7.7517447657028908</v>
      </c>
      <c r="R39" s="65">
        <f t="shared" si="13"/>
        <v>7.7134986225895315</v>
      </c>
      <c r="S39" s="59">
        <f t="shared" si="13"/>
        <v>8.5043144774688404</v>
      </c>
    </row>
    <row r="40" spans="2:22" s="4" customFormat="1" ht="24" customHeight="1">
      <c r="B40" s="66"/>
      <c r="C40" s="67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9"/>
    </row>
    <row r="41" spans="2:22" s="4" customFormat="1" ht="48.75" customHeight="1" thickBot="1">
      <c r="B41" s="228" t="s">
        <v>50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</row>
    <row r="42" spans="2:22" s="4" customFormat="1" ht="42" customHeight="1" thickTop="1" thickBot="1">
      <c r="B42" s="6" t="s">
        <v>0</v>
      </c>
      <c r="C42" s="70" t="s">
        <v>1</v>
      </c>
      <c r="D42" s="71" t="s">
        <v>2</v>
      </c>
      <c r="E42" s="72" t="s">
        <v>51</v>
      </c>
      <c r="F42" s="9" t="s">
        <v>52</v>
      </c>
      <c r="G42" s="11" t="s">
        <v>5</v>
      </c>
      <c r="H42" s="11" t="s">
        <v>6</v>
      </c>
      <c r="I42" s="11" t="s">
        <v>7</v>
      </c>
      <c r="J42" s="11" t="s">
        <v>8</v>
      </c>
      <c r="K42" s="11" t="s">
        <v>9</v>
      </c>
      <c r="L42" s="11" t="s">
        <v>10</v>
      </c>
      <c r="M42" s="11" t="s">
        <v>11</v>
      </c>
      <c r="N42" s="11" t="s">
        <v>12</v>
      </c>
      <c r="O42" s="11" t="s">
        <v>13</v>
      </c>
      <c r="P42" s="11" t="s">
        <v>14</v>
      </c>
      <c r="Q42" s="11" t="s">
        <v>15</v>
      </c>
      <c r="R42" s="12" t="s">
        <v>16</v>
      </c>
      <c r="S42" s="13" t="s">
        <v>17</v>
      </c>
    </row>
    <row r="43" spans="2:22" s="4" customFormat="1" ht="42" customHeight="1" thickBot="1">
      <c r="B43" s="183" t="s">
        <v>53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30"/>
    </row>
    <row r="44" spans="2:22" s="4" customFormat="1" ht="42" customHeight="1" thickTop="1" thickBot="1">
      <c r="B44" s="73" t="s">
        <v>19</v>
      </c>
      <c r="C44" s="221" t="s">
        <v>54</v>
      </c>
      <c r="D44" s="222"/>
      <c r="E44" s="54">
        <v>497</v>
      </c>
      <c r="F44" s="54">
        <v>230</v>
      </c>
      <c r="G44" s="54">
        <v>179</v>
      </c>
      <c r="H44" s="54">
        <v>179</v>
      </c>
      <c r="I44" s="54">
        <v>124</v>
      </c>
      <c r="J44" s="54">
        <v>211</v>
      </c>
      <c r="K44" s="54">
        <v>387</v>
      </c>
      <c r="L44" s="54">
        <v>93</v>
      </c>
      <c r="M44" s="54">
        <v>212</v>
      </c>
      <c r="N44" s="54">
        <v>200</v>
      </c>
      <c r="O44" s="54">
        <v>651</v>
      </c>
      <c r="P44" s="54">
        <v>176</v>
      </c>
      <c r="Q44" s="54">
        <v>449</v>
      </c>
      <c r="R44" s="74">
        <v>603</v>
      </c>
      <c r="S44" s="75">
        <f>SUM(E44:R44)</f>
        <v>4191</v>
      </c>
    </row>
    <row r="45" spans="2:22" s="4" customFormat="1" ht="42" customHeight="1" thickTop="1" thickBot="1">
      <c r="B45" s="76"/>
      <c r="C45" s="231" t="s">
        <v>55</v>
      </c>
      <c r="D45" s="232"/>
      <c r="E45" s="77">
        <v>128</v>
      </c>
      <c r="F45" s="47">
        <v>101</v>
      </c>
      <c r="G45" s="47">
        <v>71</v>
      </c>
      <c r="H45" s="47">
        <v>89</v>
      </c>
      <c r="I45" s="47">
        <v>25</v>
      </c>
      <c r="J45" s="47">
        <v>143</v>
      </c>
      <c r="K45" s="47">
        <v>320</v>
      </c>
      <c r="L45" s="47">
        <v>62</v>
      </c>
      <c r="M45" s="48">
        <v>159</v>
      </c>
      <c r="N45" s="48">
        <v>68</v>
      </c>
      <c r="O45" s="48">
        <v>141</v>
      </c>
      <c r="P45" s="48">
        <v>74</v>
      </c>
      <c r="Q45" s="48">
        <v>272</v>
      </c>
      <c r="R45" s="48">
        <v>342</v>
      </c>
      <c r="S45" s="75">
        <f>SUM(E45:R45)</f>
        <v>1995</v>
      </c>
    </row>
    <row r="46" spans="2:22" s="4" customFormat="1" ht="42" customHeight="1" thickTop="1" thickBot="1">
      <c r="B46" s="78" t="s">
        <v>21</v>
      </c>
      <c r="C46" s="233" t="s">
        <v>56</v>
      </c>
      <c r="D46" s="234"/>
      <c r="E46" s="79">
        <v>817</v>
      </c>
      <c r="F46" s="79">
        <v>456</v>
      </c>
      <c r="G46" s="79">
        <v>284</v>
      </c>
      <c r="H46" s="79">
        <v>311</v>
      </c>
      <c r="I46" s="79">
        <v>280</v>
      </c>
      <c r="J46" s="79">
        <v>403</v>
      </c>
      <c r="K46" s="79">
        <v>484</v>
      </c>
      <c r="L46" s="79">
        <v>246</v>
      </c>
      <c r="M46" s="79">
        <v>435</v>
      </c>
      <c r="N46" s="79">
        <v>319</v>
      </c>
      <c r="O46" s="79">
        <v>1241</v>
      </c>
      <c r="P46" s="79">
        <v>340</v>
      </c>
      <c r="Q46" s="79">
        <v>693</v>
      </c>
      <c r="R46" s="80">
        <v>951</v>
      </c>
      <c r="S46" s="75">
        <f>SUM(E46:R46)</f>
        <v>7260</v>
      </c>
      <c r="U46" s="4">
        <f>SUM(E46:R46)</f>
        <v>7260</v>
      </c>
      <c r="V46" s="4">
        <f>SUM(E46:R46)</f>
        <v>7260</v>
      </c>
    </row>
    <row r="47" spans="2:22" s="4" customFormat="1" ht="42" customHeight="1" thickBot="1">
      <c r="B47" s="235" t="s">
        <v>57</v>
      </c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0"/>
    </row>
    <row r="48" spans="2:22" s="4" customFormat="1" ht="42" customHeight="1" thickTop="1" thickBot="1">
      <c r="B48" s="237" t="s">
        <v>19</v>
      </c>
      <c r="C48" s="238" t="s">
        <v>58</v>
      </c>
      <c r="D48" s="239"/>
      <c r="E48" s="55">
        <v>24</v>
      </c>
      <c r="F48" s="55">
        <v>15</v>
      </c>
      <c r="G48" s="55">
        <v>0</v>
      </c>
      <c r="H48" s="55">
        <v>2</v>
      </c>
      <c r="I48" s="55">
        <v>1</v>
      </c>
      <c r="J48" s="55">
        <v>0</v>
      </c>
      <c r="K48" s="55">
        <v>1</v>
      </c>
      <c r="L48" s="55">
        <v>4</v>
      </c>
      <c r="M48" s="55">
        <v>1</v>
      </c>
      <c r="N48" s="55">
        <v>2</v>
      </c>
      <c r="O48" s="55">
        <v>0</v>
      </c>
      <c r="P48" s="55">
        <v>1</v>
      </c>
      <c r="Q48" s="55">
        <v>18</v>
      </c>
      <c r="R48" s="56">
        <v>22</v>
      </c>
      <c r="S48" s="82">
        <f t="shared" ref="S48:S62" si="14">SUM(E48:R48)</f>
        <v>91</v>
      </c>
    </row>
    <row r="49" spans="2:22" ht="42" customHeight="1" thickTop="1" thickBot="1">
      <c r="B49" s="192"/>
      <c r="C49" s="240" t="s">
        <v>59</v>
      </c>
      <c r="D49" s="241"/>
      <c r="E49" s="83">
        <v>25</v>
      </c>
      <c r="F49" s="83">
        <v>18</v>
      </c>
      <c r="G49" s="83">
        <v>0</v>
      </c>
      <c r="H49" s="83">
        <v>2</v>
      </c>
      <c r="I49" s="83">
        <v>3</v>
      </c>
      <c r="J49" s="83">
        <v>0</v>
      </c>
      <c r="K49" s="83">
        <v>1</v>
      </c>
      <c r="L49" s="83">
        <v>10</v>
      </c>
      <c r="M49" s="83">
        <v>2</v>
      </c>
      <c r="N49" s="83">
        <v>3</v>
      </c>
      <c r="O49" s="83">
        <v>0</v>
      </c>
      <c r="P49" s="83">
        <v>2</v>
      </c>
      <c r="Q49" s="83">
        <v>21</v>
      </c>
      <c r="R49" s="84">
        <v>31</v>
      </c>
      <c r="S49" s="75">
        <f t="shared" si="14"/>
        <v>118</v>
      </c>
      <c r="U49" s="1">
        <f>SUM(E49:R49)</f>
        <v>118</v>
      </c>
      <c r="V49" s="4">
        <f>SUM(E49:R49)</f>
        <v>118</v>
      </c>
    </row>
    <row r="50" spans="2:22" s="4" customFormat="1" ht="42" customHeight="1" thickTop="1" thickBot="1">
      <c r="B50" s="242" t="s">
        <v>21</v>
      </c>
      <c r="C50" s="243" t="s">
        <v>60</v>
      </c>
      <c r="D50" s="244"/>
      <c r="E50" s="85">
        <v>3</v>
      </c>
      <c r="F50" s="85">
        <v>14</v>
      </c>
      <c r="G50" s="85">
        <v>8</v>
      </c>
      <c r="H50" s="85">
        <v>10</v>
      </c>
      <c r="I50" s="85">
        <v>2</v>
      </c>
      <c r="J50" s="85">
        <v>0</v>
      </c>
      <c r="K50" s="85">
        <v>1</v>
      </c>
      <c r="L50" s="85">
        <v>5</v>
      </c>
      <c r="M50" s="85">
        <v>7</v>
      </c>
      <c r="N50" s="85">
        <v>0</v>
      </c>
      <c r="O50" s="85">
        <v>0</v>
      </c>
      <c r="P50" s="85">
        <v>10</v>
      </c>
      <c r="Q50" s="85">
        <v>43</v>
      </c>
      <c r="R50" s="86">
        <v>4</v>
      </c>
      <c r="S50" s="82">
        <f t="shared" si="14"/>
        <v>107</v>
      </c>
    </row>
    <row r="51" spans="2:22" ht="42" customHeight="1" thickTop="1" thickBot="1">
      <c r="B51" s="192"/>
      <c r="C51" s="240" t="s">
        <v>61</v>
      </c>
      <c r="D51" s="241"/>
      <c r="E51" s="83">
        <v>5</v>
      </c>
      <c r="F51" s="83">
        <v>17</v>
      </c>
      <c r="G51" s="83">
        <v>8</v>
      </c>
      <c r="H51" s="83">
        <v>11</v>
      </c>
      <c r="I51" s="83">
        <v>2</v>
      </c>
      <c r="J51" s="83">
        <v>0</v>
      </c>
      <c r="K51" s="83">
        <v>1</v>
      </c>
      <c r="L51" s="83">
        <v>8</v>
      </c>
      <c r="M51" s="83">
        <v>23</v>
      </c>
      <c r="N51" s="83">
        <v>0</v>
      </c>
      <c r="O51" s="83">
        <v>1</v>
      </c>
      <c r="P51" s="83">
        <v>24</v>
      </c>
      <c r="Q51" s="83">
        <v>45</v>
      </c>
      <c r="R51" s="84">
        <v>4</v>
      </c>
      <c r="S51" s="75">
        <f t="shared" si="14"/>
        <v>149</v>
      </c>
      <c r="U51" s="1">
        <f>SUM(E51:R51)</f>
        <v>149</v>
      </c>
      <c r="V51" s="4">
        <f>SUM(E51:R51)</f>
        <v>149</v>
      </c>
    </row>
    <row r="52" spans="2:22" s="4" customFormat="1" ht="42" customHeight="1" thickTop="1" thickBot="1">
      <c r="B52" s="245" t="s">
        <v>26</v>
      </c>
      <c r="C52" s="246" t="s">
        <v>62</v>
      </c>
      <c r="D52" s="247"/>
      <c r="E52" s="46">
        <v>5</v>
      </c>
      <c r="F52" s="47">
        <v>5</v>
      </c>
      <c r="G52" s="47">
        <v>0</v>
      </c>
      <c r="H52" s="47">
        <v>1</v>
      </c>
      <c r="I52" s="48">
        <v>0</v>
      </c>
      <c r="J52" s="47">
        <v>6</v>
      </c>
      <c r="K52" s="48">
        <v>0</v>
      </c>
      <c r="L52" s="47">
        <v>0</v>
      </c>
      <c r="M52" s="48">
        <v>3</v>
      </c>
      <c r="N52" s="48">
        <v>6</v>
      </c>
      <c r="O52" s="48">
        <v>13</v>
      </c>
      <c r="P52" s="47">
        <v>3</v>
      </c>
      <c r="Q52" s="87">
        <v>0</v>
      </c>
      <c r="R52" s="48">
        <v>0</v>
      </c>
      <c r="S52" s="82">
        <f t="shared" si="14"/>
        <v>42</v>
      </c>
    </row>
    <row r="53" spans="2:22" ht="42" customHeight="1" thickTop="1" thickBot="1">
      <c r="B53" s="192"/>
      <c r="C53" s="240" t="s">
        <v>63</v>
      </c>
      <c r="D53" s="241"/>
      <c r="E53" s="83">
        <v>5</v>
      </c>
      <c r="F53" s="83">
        <v>5</v>
      </c>
      <c r="G53" s="83">
        <v>0</v>
      </c>
      <c r="H53" s="83">
        <v>2</v>
      </c>
      <c r="I53" s="83">
        <v>0</v>
      </c>
      <c r="J53" s="83">
        <v>6</v>
      </c>
      <c r="K53" s="83">
        <v>0</v>
      </c>
      <c r="L53" s="83">
        <v>1</v>
      </c>
      <c r="M53" s="83">
        <v>4</v>
      </c>
      <c r="N53" s="83">
        <v>11</v>
      </c>
      <c r="O53" s="83">
        <v>13</v>
      </c>
      <c r="P53" s="83">
        <v>3</v>
      </c>
      <c r="Q53" s="83">
        <v>0</v>
      </c>
      <c r="R53" s="84">
        <v>0</v>
      </c>
      <c r="S53" s="75">
        <f t="shared" si="14"/>
        <v>50</v>
      </c>
      <c r="U53" s="1">
        <f>SUM(E53:R53)</f>
        <v>50</v>
      </c>
      <c r="V53" s="4">
        <f>SUM(E53:R53)</f>
        <v>50</v>
      </c>
    </row>
    <row r="54" spans="2:22" s="4" customFormat="1" ht="42" customHeight="1" thickTop="1" thickBot="1">
      <c r="B54" s="245" t="s">
        <v>29</v>
      </c>
      <c r="C54" s="246" t="s">
        <v>64</v>
      </c>
      <c r="D54" s="247"/>
      <c r="E54" s="46">
        <v>10</v>
      </c>
      <c r="F54" s="47">
        <v>2</v>
      </c>
      <c r="G54" s="47">
        <v>0</v>
      </c>
      <c r="H54" s="47">
        <v>0</v>
      </c>
      <c r="I54" s="48">
        <v>7</v>
      </c>
      <c r="J54" s="47">
        <v>4</v>
      </c>
      <c r="K54" s="48">
        <v>1</v>
      </c>
      <c r="L54" s="47">
        <v>3</v>
      </c>
      <c r="M54" s="48">
        <v>4</v>
      </c>
      <c r="N54" s="48">
        <v>3</v>
      </c>
      <c r="O54" s="48">
        <v>4</v>
      </c>
      <c r="P54" s="47">
        <v>1</v>
      </c>
      <c r="Q54" s="87">
        <v>4</v>
      </c>
      <c r="R54" s="48">
        <v>3</v>
      </c>
      <c r="S54" s="82">
        <f t="shared" si="14"/>
        <v>46</v>
      </c>
    </row>
    <row r="55" spans="2:22" s="4" customFormat="1" ht="42" customHeight="1" thickTop="1" thickBot="1">
      <c r="B55" s="192"/>
      <c r="C55" s="248" t="s">
        <v>65</v>
      </c>
      <c r="D55" s="249"/>
      <c r="E55" s="83">
        <v>15</v>
      </c>
      <c r="F55" s="83">
        <v>4</v>
      </c>
      <c r="G55" s="83">
        <v>0</v>
      </c>
      <c r="H55" s="83">
        <v>0</v>
      </c>
      <c r="I55" s="83">
        <v>10</v>
      </c>
      <c r="J55" s="83">
        <v>12</v>
      </c>
      <c r="K55" s="83">
        <v>6</v>
      </c>
      <c r="L55" s="83">
        <v>4</v>
      </c>
      <c r="M55" s="83">
        <v>5</v>
      </c>
      <c r="N55" s="83">
        <v>4</v>
      </c>
      <c r="O55" s="83">
        <v>7</v>
      </c>
      <c r="P55" s="83">
        <v>1</v>
      </c>
      <c r="Q55" s="83">
        <v>10</v>
      </c>
      <c r="R55" s="84">
        <v>6</v>
      </c>
      <c r="S55" s="75">
        <f t="shared" si="14"/>
        <v>84</v>
      </c>
      <c r="U55" s="4">
        <f>SUM(E55:R55)</f>
        <v>84</v>
      </c>
      <c r="V55" s="4">
        <f>SUM(E55:R55)</f>
        <v>84</v>
      </c>
    </row>
    <row r="56" spans="2:22" s="4" customFormat="1" ht="42" customHeight="1" thickTop="1" thickBot="1">
      <c r="B56" s="245" t="s">
        <v>40</v>
      </c>
      <c r="C56" s="251" t="s">
        <v>66</v>
      </c>
      <c r="D56" s="252"/>
      <c r="E56" s="88">
        <v>12</v>
      </c>
      <c r="F56" s="88">
        <v>10</v>
      </c>
      <c r="G56" s="88">
        <v>2</v>
      </c>
      <c r="H56" s="88">
        <v>19</v>
      </c>
      <c r="I56" s="88">
        <v>3</v>
      </c>
      <c r="J56" s="88">
        <v>2</v>
      </c>
      <c r="K56" s="88">
        <v>9</v>
      </c>
      <c r="L56" s="88">
        <v>6</v>
      </c>
      <c r="M56" s="88">
        <v>12</v>
      </c>
      <c r="N56" s="88">
        <v>5</v>
      </c>
      <c r="O56" s="88">
        <v>15</v>
      </c>
      <c r="P56" s="88">
        <v>5</v>
      </c>
      <c r="Q56" s="88">
        <v>34</v>
      </c>
      <c r="R56" s="89">
        <v>29</v>
      </c>
      <c r="S56" s="82">
        <f t="shared" si="14"/>
        <v>163</v>
      </c>
    </row>
    <row r="57" spans="2:22" s="4" customFormat="1" ht="42" customHeight="1" thickTop="1" thickBot="1">
      <c r="B57" s="250"/>
      <c r="C57" s="253" t="s">
        <v>67</v>
      </c>
      <c r="D57" s="254"/>
      <c r="E57" s="83">
        <v>16</v>
      </c>
      <c r="F57" s="83">
        <v>11</v>
      </c>
      <c r="G57" s="83">
        <v>2</v>
      </c>
      <c r="H57" s="83">
        <v>21</v>
      </c>
      <c r="I57" s="83">
        <v>9</v>
      </c>
      <c r="J57" s="83">
        <v>2</v>
      </c>
      <c r="K57" s="83">
        <v>25</v>
      </c>
      <c r="L57" s="83">
        <v>9</v>
      </c>
      <c r="M57" s="83">
        <v>12</v>
      </c>
      <c r="N57" s="83">
        <v>5</v>
      </c>
      <c r="O57" s="83">
        <v>18</v>
      </c>
      <c r="P57" s="83">
        <v>5</v>
      </c>
      <c r="Q57" s="83">
        <v>36</v>
      </c>
      <c r="R57" s="84">
        <v>29</v>
      </c>
      <c r="S57" s="75">
        <f t="shared" si="14"/>
        <v>200</v>
      </c>
      <c r="U57" s="4">
        <f>SUM(E57:R57)</f>
        <v>200</v>
      </c>
      <c r="V57" s="4">
        <f>SUM(E57:R57)</f>
        <v>200</v>
      </c>
    </row>
    <row r="58" spans="2:22" s="4" customFormat="1" ht="42" customHeight="1" thickTop="1" thickBot="1">
      <c r="B58" s="245" t="s">
        <v>42</v>
      </c>
      <c r="C58" s="251" t="s">
        <v>68</v>
      </c>
      <c r="D58" s="252"/>
      <c r="E58" s="88">
        <v>3</v>
      </c>
      <c r="F58" s="88">
        <v>0</v>
      </c>
      <c r="G58" s="88">
        <v>19</v>
      </c>
      <c r="H58" s="88">
        <v>10</v>
      </c>
      <c r="I58" s="88">
        <v>6</v>
      </c>
      <c r="J58" s="88">
        <v>0</v>
      </c>
      <c r="K58" s="88">
        <v>0</v>
      </c>
      <c r="L58" s="88">
        <v>2</v>
      </c>
      <c r="M58" s="88">
        <v>7</v>
      </c>
      <c r="N58" s="88">
        <v>15</v>
      </c>
      <c r="O58" s="88">
        <v>2</v>
      </c>
      <c r="P58" s="88">
        <v>1</v>
      </c>
      <c r="Q58" s="88">
        <v>7</v>
      </c>
      <c r="R58" s="89">
        <v>6</v>
      </c>
      <c r="S58" s="82">
        <f t="shared" si="14"/>
        <v>78</v>
      </c>
    </row>
    <row r="59" spans="2:22" s="4" customFormat="1" ht="42" customHeight="1" thickTop="1" thickBot="1">
      <c r="B59" s="242"/>
      <c r="C59" s="255" t="s">
        <v>69</v>
      </c>
      <c r="D59" s="256"/>
      <c r="E59" s="83">
        <v>3</v>
      </c>
      <c r="F59" s="83">
        <v>0</v>
      </c>
      <c r="G59" s="83">
        <v>20</v>
      </c>
      <c r="H59" s="83">
        <v>13</v>
      </c>
      <c r="I59" s="83">
        <v>6</v>
      </c>
      <c r="J59" s="83">
        <v>0</v>
      </c>
      <c r="K59" s="83">
        <v>0</v>
      </c>
      <c r="L59" s="83">
        <v>3</v>
      </c>
      <c r="M59" s="83">
        <v>7</v>
      </c>
      <c r="N59" s="83">
        <v>17</v>
      </c>
      <c r="O59" s="83">
        <v>2</v>
      </c>
      <c r="P59" s="83">
        <v>2</v>
      </c>
      <c r="Q59" s="83">
        <v>8</v>
      </c>
      <c r="R59" s="84">
        <v>8</v>
      </c>
      <c r="S59" s="75">
        <f t="shared" si="14"/>
        <v>89</v>
      </c>
      <c r="U59" s="4">
        <f>SUM(E59:R59)</f>
        <v>89</v>
      </c>
      <c r="V59" s="4">
        <f>SUM(E59:R59)</f>
        <v>89</v>
      </c>
    </row>
    <row r="60" spans="2:22" s="4" customFormat="1" ht="42" customHeight="1" thickTop="1" thickBot="1">
      <c r="B60" s="257" t="s">
        <v>70</v>
      </c>
      <c r="C60" s="251" t="s">
        <v>71</v>
      </c>
      <c r="D60" s="252"/>
      <c r="E60" s="88">
        <v>61</v>
      </c>
      <c r="F60" s="88">
        <v>30</v>
      </c>
      <c r="G60" s="88">
        <v>53</v>
      </c>
      <c r="H60" s="88">
        <v>65</v>
      </c>
      <c r="I60" s="88">
        <v>9</v>
      </c>
      <c r="J60" s="88">
        <v>23</v>
      </c>
      <c r="K60" s="88">
        <v>8</v>
      </c>
      <c r="L60" s="88">
        <v>27</v>
      </c>
      <c r="M60" s="88">
        <v>55</v>
      </c>
      <c r="N60" s="88">
        <v>12</v>
      </c>
      <c r="O60" s="88">
        <v>59</v>
      </c>
      <c r="P60" s="88">
        <v>39</v>
      </c>
      <c r="Q60" s="88">
        <v>23</v>
      </c>
      <c r="R60" s="89">
        <v>55</v>
      </c>
      <c r="S60" s="82">
        <f t="shared" si="14"/>
        <v>519</v>
      </c>
    </row>
    <row r="61" spans="2:22" s="4" customFormat="1" ht="42" customHeight="1" thickTop="1" thickBot="1">
      <c r="B61" s="257"/>
      <c r="C61" s="258" t="s">
        <v>72</v>
      </c>
      <c r="D61" s="259"/>
      <c r="E61" s="90">
        <v>88</v>
      </c>
      <c r="F61" s="90">
        <v>35</v>
      </c>
      <c r="G61" s="90">
        <v>53</v>
      </c>
      <c r="H61" s="90">
        <v>65</v>
      </c>
      <c r="I61" s="90">
        <v>16</v>
      </c>
      <c r="J61" s="90">
        <v>25</v>
      </c>
      <c r="K61" s="90">
        <v>17</v>
      </c>
      <c r="L61" s="90">
        <v>33</v>
      </c>
      <c r="M61" s="90">
        <v>55</v>
      </c>
      <c r="N61" s="90">
        <v>20</v>
      </c>
      <c r="O61" s="90">
        <v>96</v>
      </c>
      <c r="P61" s="90">
        <v>55</v>
      </c>
      <c r="Q61" s="90">
        <v>29</v>
      </c>
      <c r="R61" s="91">
        <v>62</v>
      </c>
      <c r="S61" s="75">
        <f t="shared" si="14"/>
        <v>649</v>
      </c>
      <c r="U61" s="4">
        <f>SUM(E61:R61)</f>
        <v>649</v>
      </c>
      <c r="V61" s="4">
        <f>SUM(E61:R61)</f>
        <v>649</v>
      </c>
    </row>
    <row r="62" spans="2:22" s="4" customFormat="1" ht="42" customHeight="1" thickTop="1" thickBot="1">
      <c r="B62" s="257" t="s">
        <v>73</v>
      </c>
      <c r="C62" s="251" t="s">
        <v>74</v>
      </c>
      <c r="D62" s="252"/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27</v>
      </c>
      <c r="O62" s="88">
        <v>74</v>
      </c>
      <c r="P62" s="88">
        <v>2</v>
      </c>
      <c r="Q62" s="88">
        <v>154</v>
      </c>
      <c r="R62" s="89">
        <v>165</v>
      </c>
      <c r="S62" s="82">
        <f t="shared" si="14"/>
        <v>422</v>
      </c>
    </row>
    <row r="63" spans="2:22" s="4" customFormat="1" ht="42" customHeight="1" thickTop="1" thickBot="1">
      <c r="B63" s="245"/>
      <c r="C63" s="260" t="s">
        <v>75</v>
      </c>
      <c r="D63" s="261"/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27</v>
      </c>
      <c r="O63" s="83">
        <v>74</v>
      </c>
      <c r="P63" s="83">
        <v>2</v>
      </c>
      <c r="Q63" s="83">
        <v>154</v>
      </c>
      <c r="R63" s="84">
        <v>165</v>
      </c>
      <c r="S63" s="81">
        <f t="shared" ref="S63" si="15">S62</f>
        <v>422</v>
      </c>
      <c r="U63" s="4">
        <f>SUM(E63:R63)</f>
        <v>422</v>
      </c>
      <c r="V63" s="4">
        <f>SUM(E63:R63)</f>
        <v>422</v>
      </c>
    </row>
    <row r="64" spans="2:22" s="4" customFormat="1" ht="42" customHeight="1" thickTop="1" thickBot="1">
      <c r="B64" s="257" t="s">
        <v>76</v>
      </c>
      <c r="C64" s="251" t="s">
        <v>77</v>
      </c>
      <c r="D64" s="252"/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9">
        <v>0</v>
      </c>
      <c r="S64" s="82">
        <f>SUM(E64:R64)</f>
        <v>0</v>
      </c>
    </row>
    <row r="65" spans="2:22" ht="42" customHeight="1" thickTop="1" thickBot="1">
      <c r="B65" s="262"/>
      <c r="C65" s="263" t="s">
        <v>78</v>
      </c>
      <c r="D65" s="264"/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4">
        <v>0</v>
      </c>
      <c r="S65" s="81">
        <f t="shared" ref="S65" si="16">S64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65" t="s">
        <v>79</v>
      </c>
      <c r="C66" s="267" t="s">
        <v>80</v>
      </c>
      <c r="D66" s="268"/>
      <c r="E66" s="92">
        <f t="shared" ref="E66:R67" si="17">E48+E50+E52+E54+E56+E58+E60+E62+E64</f>
        <v>118</v>
      </c>
      <c r="F66" s="92">
        <f t="shared" si="17"/>
        <v>76</v>
      </c>
      <c r="G66" s="92">
        <f t="shared" si="17"/>
        <v>82</v>
      </c>
      <c r="H66" s="92">
        <f t="shared" si="17"/>
        <v>107</v>
      </c>
      <c r="I66" s="92">
        <f t="shared" si="17"/>
        <v>28</v>
      </c>
      <c r="J66" s="92">
        <f t="shared" si="17"/>
        <v>35</v>
      </c>
      <c r="K66" s="92">
        <f t="shared" si="17"/>
        <v>20</v>
      </c>
      <c r="L66" s="92">
        <f t="shared" si="17"/>
        <v>47</v>
      </c>
      <c r="M66" s="92">
        <f t="shared" si="17"/>
        <v>89</v>
      </c>
      <c r="N66" s="92">
        <f t="shared" si="17"/>
        <v>70</v>
      </c>
      <c r="O66" s="92">
        <f t="shared" si="17"/>
        <v>167</v>
      </c>
      <c r="P66" s="92">
        <f t="shared" si="17"/>
        <v>62</v>
      </c>
      <c r="Q66" s="92">
        <f t="shared" si="17"/>
        <v>283</v>
      </c>
      <c r="R66" s="93">
        <f t="shared" si="17"/>
        <v>284</v>
      </c>
      <c r="S66" s="94">
        <f>SUM(E66:R66)</f>
        <v>1468</v>
      </c>
      <c r="V66" s="4"/>
    </row>
    <row r="67" spans="2:22" ht="45" customHeight="1" thickTop="1" thickBot="1">
      <c r="B67" s="266"/>
      <c r="C67" s="267" t="s">
        <v>81</v>
      </c>
      <c r="D67" s="268"/>
      <c r="E67" s="95">
        <f t="shared" si="17"/>
        <v>157</v>
      </c>
      <c r="F67" s="95">
        <f>F49+F51+F53+F55+F57+F59+F61+F63+F65</f>
        <v>90</v>
      </c>
      <c r="G67" s="95">
        <f t="shared" si="17"/>
        <v>83</v>
      </c>
      <c r="H67" s="95">
        <f t="shared" si="17"/>
        <v>114</v>
      </c>
      <c r="I67" s="95">
        <f t="shared" si="17"/>
        <v>46</v>
      </c>
      <c r="J67" s="95">
        <f t="shared" si="17"/>
        <v>45</v>
      </c>
      <c r="K67" s="95">
        <f t="shared" si="17"/>
        <v>50</v>
      </c>
      <c r="L67" s="95">
        <f t="shared" si="17"/>
        <v>68</v>
      </c>
      <c r="M67" s="95">
        <f t="shared" si="17"/>
        <v>108</v>
      </c>
      <c r="N67" s="95">
        <f t="shared" si="17"/>
        <v>87</v>
      </c>
      <c r="O67" s="95">
        <f t="shared" si="17"/>
        <v>211</v>
      </c>
      <c r="P67" s="95">
        <f t="shared" si="17"/>
        <v>94</v>
      </c>
      <c r="Q67" s="95">
        <f t="shared" si="17"/>
        <v>303</v>
      </c>
      <c r="R67" s="96">
        <f t="shared" si="17"/>
        <v>305</v>
      </c>
      <c r="S67" s="94">
        <f>SUM(E67:R67)</f>
        <v>1761</v>
      </c>
      <c r="V67" s="4"/>
    </row>
    <row r="68" spans="2:22" ht="14.25" customHeight="1">
      <c r="B68" s="269" t="s">
        <v>82</v>
      </c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</row>
    <row r="69" spans="2:22" ht="14.25" customHeight="1">
      <c r="B69" s="270"/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</row>
    <row r="75" spans="2:22" ht="13.5" thickBot="1"/>
    <row r="76" spans="2:22" ht="26.25" customHeight="1" thickTop="1" thickBot="1">
      <c r="E76" s="97">
        <v>125</v>
      </c>
      <c r="F76" s="97">
        <v>67</v>
      </c>
      <c r="G76" s="97">
        <v>50</v>
      </c>
      <c r="H76" s="97">
        <v>48</v>
      </c>
      <c r="I76" s="97">
        <v>74</v>
      </c>
      <c r="J76" s="97">
        <v>34</v>
      </c>
      <c r="K76" s="97">
        <v>49</v>
      </c>
      <c r="L76" s="97">
        <v>42</v>
      </c>
      <c r="M76" s="97">
        <v>64</v>
      </c>
      <c r="N76" s="97">
        <v>36</v>
      </c>
      <c r="O76" s="97">
        <v>112</v>
      </c>
      <c r="P76" s="97">
        <v>67</v>
      </c>
      <c r="Q76" s="97">
        <v>73</v>
      </c>
      <c r="R76" s="97">
        <v>90</v>
      </c>
      <c r="S76" s="75">
        <f>SUM(E76:R76)</f>
        <v>931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70" zoomScaleNormal="70" workbookViewId="0">
      <selection activeCell="Q41" sqref="Q41"/>
    </sheetView>
  </sheetViews>
  <sheetFormatPr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6.710937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4.8554687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6.710937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4.8554687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6.710937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4.8554687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6.710937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4.8554687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6.710937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4.8554687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6.710937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4.8554687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6.710937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4.8554687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6.710937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4.8554687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6.710937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4.8554687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6.710937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4.8554687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6.710937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4.8554687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6.710937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4.8554687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6.710937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4.8554687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6.710937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4.8554687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6.710937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4.8554687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6.710937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4.8554687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6.710937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4.8554687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6.710937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4.8554687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6.710937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4.8554687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6.710937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4.8554687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6.710937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4.8554687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6.710937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4.8554687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6.710937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4.8554687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6.710937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4.8554687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6.710937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4.8554687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6.710937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4.8554687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6.710937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4.8554687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6.710937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4.8554687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6.710937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4.8554687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6.710937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4.8554687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6.710937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4.8554687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6.710937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4.8554687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6.710937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4.8554687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6.710937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4.8554687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6.710937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4.8554687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6.710937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4.8554687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6.710937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4.8554687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6.710937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4.8554687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6.710937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4.8554687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6.710937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4.8554687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6.710937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4.8554687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6.710937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4.8554687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6.710937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4.8554687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6.710937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4.8554687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6.710937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4.8554687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6.710937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4.8554687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6.710937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4.8554687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6.710937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4.8554687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6.710937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4.8554687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6.710937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4.8554687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6.710937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4.8554687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6.710937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4.8554687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6.710937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4.8554687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6.710937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4.8554687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6.710937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4.8554687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6.710937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4.8554687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6.710937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4.8554687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6.710937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4.8554687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6.710937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4.8554687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6.710937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4.8554687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6.710937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4.8554687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6.710937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4.8554687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6.710937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4.8554687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72" t="s">
        <v>83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2:15" ht="24.75" customHeight="1">
      <c r="B2" s="272" t="s">
        <v>231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2:15" ht="18.75" thickBot="1">
      <c r="B3" s="1"/>
      <c r="C3" s="98"/>
      <c r="D3" s="98"/>
      <c r="E3" s="98"/>
      <c r="F3" s="98"/>
      <c r="G3" s="98"/>
      <c r="H3" s="30"/>
      <c r="I3" s="30"/>
      <c r="J3" s="30"/>
      <c r="K3" s="30"/>
      <c r="L3" s="30"/>
      <c r="M3" s="30"/>
      <c r="N3" s="1"/>
      <c r="O3" s="1"/>
    </row>
    <row r="4" spans="2:15" ht="18.75" customHeight="1" thickBot="1">
      <c r="B4" s="277" t="s">
        <v>84</v>
      </c>
      <c r="C4" s="309" t="s">
        <v>85</v>
      </c>
      <c r="D4" s="292" t="s">
        <v>86</v>
      </c>
      <c r="E4" s="294" t="s">
        <v>87</v>
      </c>
      <c r="F4" s="125"/>
      <c r="G4" s="277" t="s">
        <v>84</v>
      </c>
      <c r="H4" s="290" t="s">
        <v>88</v>
      </c>
      <c r="I4" s="292" t="s">
        <v>86</v>
      </c>
      <c r="J4" s="294" t="s">
        <v>87</v>
      </c>
      <c r="K4" s="126"/>
      <c r="L4" s="277" t="s">
        <v>84</v>
      </c>
      <c r="M4" s="299" t="s">
        <v>85</v>
      </c>
      <c r="N4" s="292" t="s">
        <v>86</v>
      </c>
      <c r="O4" s="275" t="s">
        <v>87</v>
      </c>
    </row>
    <row r="5" spans="2:15" ht="18.75" customHeight="1" thickTop="1" thickBot="1">
      <c r="B5" s="278"/>
      <c r="C5" s="310"/>
      <c r="D5" s="297"/>
      <c r="E5" s="298"/>
      <c r="F5" s="125"/>
      <c r="G5" s="278"/>
      <c r="H5" s="296"/>
      <c r="I5" s="297"/>
      <c r="J5" s="298"/>
      <c r="K5" s="126"/>
      <c r="L5" s="278"/>
      <c r="M5" s="300"/>
      <c r="N5" s="297"/>
      <c r="O5" s="276"/>
    </row>
    <row r="6" spans="2:15" ht="17.100000000000001" customHeight="1" thickTop="1">
      <c r="B6" s="285" t="s">
        <v>89</v>
      </c>
      <c r="C6" s="286"/>
      <c r="D6" s="286"/>
      <c r="E6" s="287">
        <v>15080</v>
      </c>
      <c r="F6" s="125"/>
      <c r="G6" s="127">
        <v>4</v>
      </c>
      <c r="H6" s="128" t="s">
        <v>90</v>
      </c>
      <c r="I6" s="129" t="s">
        <v>91</v>
      </c>
      <c r="J6" s="160">
        <v>610</v>
      </c>
      <c r="K6" s="126"/>
      <c r="L6" s="130" t="s">
        <v>92</v>
      </c>
      <c r="M6" s="131" t="s">
        <v>93</v>
      </c>
      <c r="N6" s="131" t="s">
        <v>94</v>
      </c>
      <c r="O6" s="132">
        <v>7101</v>
      </c>
    </row>
    <row r="7" spans="2:15" ht="17.100000000000001" customHeight="1" thickBot="1">
      <c r="B7" s="281"/>
      <c r="C7" s="282"/>
      <c r="D7" s="282"/>
      <c r="E7" s="288"/>
      <c r="F7" s="122"/>
      <c r="G7" s="133">
        <v>5</v>
      </c>
      <c r="H7" s="134" t="s">
        <v>95</v>
      </c>
      <c r="I7" s="123" t="s">
        <v>91</v>
      </c>
      <c r="J7" s="160">
        <v>301</v>
      </c>
      <c r="K7" s="122"/>
      <c r="L7" s="133">
        <v>1</v>
      </c>
      <c r="M7" s="134" t="s">
        <v>96</v>
      </c>
      <c r="N7" s="123" t="s">
        <v>91</v>
      </c>
      <c r="O7" s="172">
        <v>157</v>
      </c>
    </row>
    <row r="8" spans="2:15" ht="17.100000000000001" customHeight="1" thickTop="1" thickBot="1">
      <c r="B8" s="130" t="s">
        <v>97</v>
      </c>
      <c r="C8" s="131" t="s">
        <v>98</v>
      </c>
      <c r="D8" s="135" t="s">
        <v>94</v>
      </c>
      <c r="E8" s="132">
        <v>5647</v>
      </c>
      <c r="F8" s="122"/>
      <c r="G8" s="136"/>
      <c r="H8" s="137"/>
      <c r="I8" s="138"/>
      <c r="J8" s="139"/>
      <c r="K8" s="122"/>
      <c r="L8" s="133">
        <v>2</v>
      </c>
      <c r="M8" s="134" t="s">
        <v>99</v>
      </c>
      <c r="N8" s="123" t="s">
        <v>100</v>
      </c>
      <c r="O8" s="160">
        <v>149</v>
      </c>
    </row>
    <row r="9" spans="2:15" ht="17.100000000000001" customHeight="1" thickBot="1">
      <c r="B9" s="133">
        <v>1</v>
      </c>
      <c r="C9" s="134" t="s">
        <v>101</v>
      </c>
      <c r="D9" s="123" t="s">
        <v>100</v>
      </c>
      <c r="E9" s="160">
        <v>212</v>
      </c>
      <c r="F9" s="122"/>
      <c r="G9" s="140"/>
      <c r="H9" s="141"/>
      <c r="I9" s="142"/>
      <c r="J9" s="142"/>
      <c r="K9" s="122"/>
      <c r="L9" s="133">
        <v>3</v>
      </c>
      <c r="M9" s="134" t="s">
        <v>102</v>
      </c>
      <c r="N9" s="123" t="s">
        <v>91</v>
      </c>
      <c r="O9" s="160">
        <v>455</v>
      </c>
    </row>
    <row r="10" spans="2:15" ht="17.100000000000001" customHeight="1">
      <c r="B10" s="133">
        <v>2</v>
      </c>
      <c r="C10" s="134" t="s">
        <v>103</v>
      </c>
      <c r="D10" s="123" t="s">
        <v>100</v>
      </c>
      <c r="E10" s="160">
        <v>267</v>
      </c>
      <c r="F10" s="122"/>
      <c r="G10" s="277" t="s">
        <v>84</v>
      </c>
      <c r="H10" s="290" t="s">
        <v>88</v>
      </c>
      <c r="I10" s="292" t="s">
        <v>86</v>
      </c>
      <c r="J10" s="294" t="s">
        <v>87</v>
      </c>
      <c r="K10" s="122"/>
      <c r="L10" s="133">
        <v>4</v>
      </c>
      <c r="M10" s="134" t="s">
        <v>104</v>
      </c>
      <c r="N10" s="123" t="s">
        <v>91</v>
      </c>
      <c r="O10" s="160">
        <v>214</v>
      </c>
    </row>
    <row r="11" spans="2:15" ht="17.100000000000001" customHeight="1" thickBot="1">
      <c r="B11" s="133">
        <v>3</v>
      </c>
      <c r="C11" s="134" t="s">
        <v>105</v>
      </c>
      <c r="D11" s="123" t="s">
        <v>100</v>
      </c>
      <c r="E11" s="160">
        <v>201</v>
      </c>
      <c r="F11" s="122"/>
      <c r="G11" s="289"/>
      <c r="H11" s="291"/>
      <c r="I11" s="293"/>
      <c r="J11" s="295"/>
      <c r="K11" s="122"/>
      <c r="L11" s="133">
        <v>5</v>
      </c>
      <c r="M11" s="134" t="s">
        <v>106</v>
      </c>
      <c r="N11" s="123" t="s">
        <v>91</v>
      </c>
      <c r="O11" s="160">
        <v>413</v>
      </c>
    </row>
    <row r="12" spans="2:15" ht="17.100000000000001" customHeight="1">
      <c r="B12" s="133">
        <v>4</v>
      </c>
      <c r="C12" s="134" t="s">
        <v>107</v>
      </c>
      <c r="D12" s="123" t="s">
        <v>108</v>
      </c>
      <c r="E12" s="160">
        <v>275</v>
      </c>
      <c r="F12" s="122"/>
      <c r="G12" s="279" t="s">
        <v>109</v>
      </c>
      <c r="H12" s="280"/>
      <c r="I12" s="280"/>
      <c r="J12" s="283">
        <v>26640</v>
      </c>
      <c r="K12" s="122"/>
      <c r="L12" s="133" t="s">
        <v>42</v>
      </c>
      <c r="M12" s="134" t="s">
        <v>110</v>
      </c>
      <c r="N12" s="123" t="s">
        <v>91</v>
      </c>
      <c r="O12" s="160">
        <v>1044</v>
      </c>
    </row>
    <row r="13" spans="2:15" ht="17.100000000000001" customHeight="1" thickBot="1">
      <c r="B13" s="133">
        <v>5</v>
      </c>
      <c r="C13" s="134" t="s">
        <v>111</v>
      </c>
      <c r="D13" s="123" t="s">
        <v>100</v>
      </c>
      <c r="E13" s="160">
        <v>269</v>
      </c>
      <c r="F13" s="143"/>
      <c r="G13" s="281"/>
      <c r="H13" s="282"/>
      <c r="I13" s="282"/>
      <c r="J13" s="284"/>
      <c r="K13" s="143"/>
      <c r="L13" s="133">
        <v>7</v>
      </c>
      <c r="M13" s="134" t="s">
        <v>112</v>
      </c>
      <c r="N13" s="123" t="s">
        <v>100</v>
      </c>
      <c r="O13" s="160">
        <v>233</v>
      </c>
    </row>
    <row r="14" spans="2:15" ht="17.100000000000001" customHeight="1" thickTop="1">
      <c r="B14" s="133">
        <v>6</v>
      </c>
      <c r="C14" s="134" t="s">
        <v>113</v>
      </c>
      <c r="D14" s="123" t="s">
        <v>100</v>
      </c>
      <c r="E14" s="160">
        <v>286</v>
      </c>
      <c r="F14" s="124"/>
      <c r="G14" s="130" t="s">
        <v>97</v>
      </c>
      <c r="H14" s="131" t="s">
        <v>114</v>
      </c>
      <c r="I14" s="144" t="s">
        <v>94</v>
      </c>
      <c r="J14" s="145">
        <v>3139</v>
      </c>
      <c r="K14" s="122"/>
      <c r="L14" s="133">
        <v>8</v>
      </c>
      <c r="M14" s="134" t="s">
        <v>115</v>
      </c>
      <c r="N14" s="123" t="s">
        <v>100</v>
      </c>
      <c r="O14" s="160">
        <v>143</v>
      </c>
    </row>
    <row r="15" spans="2:15" ht="17.100000000000001" customHeight="1">
      <c r="B15" s="133">
        <v>7</v>
      </c>
      <c r="C15" s="134" t="s">
        <v>116</v>
      </c>
      <c r="D15" s="123" t="s">
        <v>91</v>
      </c>
      <c r="E15" s="160">
        <v>721</v>
      </c>
      <c r="F15" s="124"/>
      <c r="G15" s="133">
        <v>1</v>
      </c>
      <c r="H15" s="134" t="s">
        <v>117</v>
      </c>
      <c r="I15" s="123" t="s">
        <v>100</v>
      </c>
      <c r="J15" s="160">
        <v>159</v>
      </c>
      <c r="K15" s="122"/>
      <c r="L15" s="133">
        <v>9</v>
      </c>
      <c r="M15" s="134" t="s">
        <v>118</v>
      </c>
      <c r="N15" s="123" t="s">
        <v>100</v>
      </c>
      <c r="O15" s="160">
        <v>192</v>
      </c>
    </row>
    <row r="16" spans="2:15" ht="17.100000000000001" customHeight="1" thickBot="1">
      <c r="B16" s="146"/>
      <c r="C16" s="147"/>
      <c r="D16" s="148"/>
      <c r="E16" s="149"/>
      <c r="F16" s="124"/>
      <c r="G16" s="133">
        <v>2</v>
      </c>
      <c r="H16" s="134" t="s">
        <v>119</v>
      </c>
      <c r="I16" s="123" t="s">
        <v>100</v>
      </c>
      <c r="J16" s="160">
        <v>115</v>
      </c>
      <c r="K16" s="122"/>
      <c r="L16" s="133"/>
      <c r="M16" s="134"/>
      <c r="N16" s="123"/>
      <c r="O16" s="160"/>
    </row>
    <row r="17" spans="2:15" ht="17.100000000000001" customHeight="1" thickTop="1" thickBot="1">
      <c r="B17" s="150">
        <v>8</v>
      </c>
      <c r="C17" s="151" t="s">
        <v>120</v>
      </c>
      <c r="D17" s="152" t="s">
        <v>121</v>
      </c>
      <c r="E17" s="171">
        <v>3416</v>
      </c>
      <c r="F17" s="124"/>
      <c r="G17" s="133">
        <v>3</v>
      </c>
      <c r="H17" s="134" t="s">
        <v>122</v>
      </c>
      <c r="I17" s="123" t="s">
        <v>100</v>
      </c>
      <c r="J17" s="160">
        <v>287</v>
      </c>
      <c r="K17" s="122"/>
      <c r="L17" s="150">
        <v>10</v>
      </c>
      <c r="M17" s="151" t="s">
        <v>123</v>
      </c>
      <c r="N17" s="152" t="s">
        <v>121</v>
      </c>
      <c r="O17" s="173">
        <v>4101</v>
      </c>
    </row>
    <row r="18" spans="2:15" ht="17.100000000000001" customHeight="1" thickTop="1">
      <c r="B18" s="127"/>
      <c r="C18" s="128"/>
      <c r="D18" s="129"/>
      <c r="E18" s="153" t="s">
        <v>20</v>
      </c>
      <c r="F18" s="154"/>
      <c r="G18" s="133">
        <v>4</v>
      </c>
      <c r="H18" s="134" t="s">
        <v>124</v>
      </c>
      <c r="I18" s="123" t="s">
        <v>100</v>
      </c>
      <c r="J18" s="160">
        <v>575</v>
      </c>
      <c r="K18" s="122"/>
      <c r="L18" s="127"/>
      <c r="M18" s="128"/>
      <c r="N18" s="129"/>
      <c r="O18" s="153" t="s">
        <v>20</v>
      </c>
    </row>
    <row r="19" spans="2:15" ht="17.100000000000001" customHeight="1">
      <c r="B19" s="155" t="s">
        <v>125</v>
      </c>
      <c r="C19" s="121" t="s">
        <v>6</v>
      </c>
      <c r="D19" s="156" t="s">
        <v>94</v>
      </c>
      <c r="E19" s="157">
        <v>3428</v>
      </c>
      <c r="F19" s="124"/>
      <c r="G19" s="133">
        <v>5</v>
      </c>
      <c r="H19" s="134" t="s">
        <v>124</v>
      </c>
      <c r="I19" s="123" t="s">
        <v>108</v>
      </c>
      <c r="J19" s="160">
        <v>1118</v>
      </c>
      <c r="K19" s="122"/>
      <c r="L19" s="155" t="s">
        <v>126</v>
      </c>
      <c r="M19" s="121" t="s">
        <v>15</v>
      </c>
      <c r="N19" s="156" t="s">
        <v>94</v>
      </c>
      <c r="O19" s="159">
        <v>4012</v>
      </c>
    </row>
    <row r="20" spans="2:15" ht="17.100000000000001" customHeight="1">
      <c r="B20" s="133">
        <v>1</v>
      </c>
      <c r="C20" s="134" t="s">
        <v>127</v>
      </c>
      <c r="D20" s="158" t="s">
        <v>100</v>
      </c>
      <c r="E20" s="160">
        <v>334</v>
      </c>
      <c r="F20" s="124"/>
      <c r="G20" s="133">
        <v>6</v>
      </c>
      <c r="H20" s="134" t="s">
        <v>128</v>
      </c>
      <c r="I20" s="123" t="s">
        <v>91</v>
      </c>
      <c r="J20" s="160">
        <v>736</v>
      </c>
      <c r="K20" s="122"/>
      <c r="L20" s="133">
        <v>1</v>
      </c>
      <c r="M20" s="134" t="s">
        <v>129</v>
      </c>
      <c r="N20" s="123" t="s">
        <v>100</v>
      </c>
      <c r="O20" s="160">
        <v>205</v>
      </c>
    </row>
    <row r="21" spans="2:15" ht="17.100000000000001" customHeight="1">
      <c r="B21" s="133">
        <v>2</v>
      </c>
      <c r="C21" s="134" t="s">
        <v>130</v>
      </c>
      <c r="D21" s="158" t="s">
        <v>91</v>
      </c>
      <c r="E21" s="160">
        <v>1301</v>
      </c>
      <c r="F21" s="124"/>
      <c r="G21" s="133">
        <v>7</v>
      </c>
      <c r="H21" s="134" t="s">
        <v>131</v>
      </c>
      <c r="I21" s="123" t="s">
        <v>100</v>
      </c>
      <c r="J21" s="160">
        <v>149</v>
      </c>
      <c r="K21" s="122"/>
      <c r="L21" s="133">
        <v>2</v>
      </c>
      <c r="M21" s="134" t="s">
        <v>132</v>
      </c>
      <c r="N21" s="123" t="s">
        <v>108</v>
      </c>
      <c r="O21" s="160">
        <v>169</v>
      </c>
    </row>
    <row r="22" spans="2:15" ht="17.100000000000001" customHeight="1">
      <c r="B22" s="133">
        <v>3</v>
      </c>
      <c r="C22" s="134" t="s">
        <v>133</v>
      </c>
      <c r="D22" s="158" t="s">
        <v>100</v>
      </c>
      <c r="E22" s="160">
        <v>384</v>
      </c>
      <c r="F22" s="124"/>
      <c r="G22" s="133"/>
      <c r="H22" s="134"/>
      <c r="I22" s="123"/>
      <c r="J22" s="160" t="s">
        <v>134</v>
      </c>
      <c r="K22" s="122"/>
      <c r="L22" s="133">
        <v>3</v>
      </c>
      <c r="M22" s="134" t="s">
        <v>135</v>
      </c>
      <c r="N22" s="123" t="s">
        <v>91</v>
      </c>
      <c r="O22" s="160">
        <v>367</v>
      </c>
    </row>
    <row r="23" spans="2:15" ht="17.100000000000001" customHeight="1">
      <c r="B23" s="133">
        <v>4</v>
      </c>
      <c r="C23" s="134" t="s">
        <v>136</v>
      </c>
      <c r="D23" s="158" t="s">
        <v>100</v>
      </c>
      <c r="E23" s="160">
        <v>285</v>
      </c>
      <c r="F23" s="124"/>
      <c r="G23" s="155" t="s">
        <v>125</v>
      </c>
      <c r="H23" s="121" t="s">
        <v>137</v>
      </c>
      <c r="I23" s="156" t="s">
        <v>94</v>
      </c>
      <c r="J23" s="159">
        <v>5268</v>
      </c>
      <c r="K23" s="122"/>
      <c r="L23" s="133">
        <v>4</v>
      </c>
      <c r="M23" s="134" t="s">
        <v>138</v>
      </c>
      <c r="N23" s="123" t="s">
        <v>91</v>
      </c>
      <c r="O23" s="160">
        <v>302</v>
      </c>
    </row>
    <row r="24" spans="2:15" ht="17.100000000000001" customHeight="1">
      <c r="B24" s="133">
        <v>5</v>
      </c>
      <c r="C24" s="134" t="s">
        <v>139</v>
      </c>
      <c r="D24" s="158" t="s">
        <v>91</v>
      </c>
      <c r="E24" s="160">
        <v>729</v>
      </c>
      <c r="F24" s="124"/>
      <c r="G24" s="133">
        <v>1</v>
      </c>
      <c r="H24" s="134" t="s">
        <v>140</v>
      </c>
      <c r="I24" s="123" t="s">
        <v>91</v>
      </c>
      <c r="J24" s="160">
        <v>301</v>
      </c>
      <c r="K24" s="122"/>
      <c r="L24" s="133">
        <v>5</v>
      </c>
      <c r="M24" s="134" t="s">
        <v>141</v>
      </c>
      <c r="N24" s="123" t="s">
        <v>100</v>
      </c>
      <c r="O24" s="160">
        <v>315</v>
      </c>
    </row>
    <row r="25" spans="2:15" ht="17.100000000000001" customHeight="1">
      <c r="B25" s="133">
        <v>6</v>
      </c>
      <c r="C25" s="134" t="s">
        <v>142</v>
      </c>
      <c r="D25" s="158" t="s">
        <v>91</v>
      </c>
      <c r="E25" s="160">
        <v>395</v>
      </c>
      <c r="F25" s="124"/>
      <c r="G25" s="133">
        <v>2</v>
      </c>
      <c r="H25" s="134" t="s">
        <v>143</v>
      </c>
      <c r="I25" s="123" t="s">
        <v>100</v>
      </c>
      <c r="J25" s="160">
        <v>174</v>
      </c>
      <c r="K25" s="122"/>
      <c r="L25" s="133">
        <v>6</v>
      </c>
      <c r="M25" s="134" t="s">
        <v>144</v>
      </c>
      <c r="N25" s="123" t="s">
        <v>91</v>
      </c>
      <c r="O25" s="160">
        <v>1217</v>
      </c>
    </row>
    <row r="26" spans="2:15" ht="17.100000000000001" customHeight="1">
      <c r="B26" s="133"/>
      <c r="C26" s="134"/>
      <c r="D26" s="123"/>
      <c r="E26" s="153"/>
      <c r="F26" s="154"/>
      <c r="G26" s="133">
        <v>3</v>
      </c>
      <c r="H26" s="134" t="s">
        <v>145</v>
      </c>
      <c r="I26" s="123" t="s">
        <v>91</v>
      </c>
      <c r="J26" s="160">
        <v>1270</v>
      </c>
      <c r="K26" s="122"/>
      <c r="L26" s="133">
        <v>7</v>
      </c>
      <c r="M26" s="134" t="s">
        <v>146</v>
      </c>
      <c r="N26" s="123" t="s">
        <v>100</v>
      </c>
      <c r="O26" s="160">
        <v>137</v>
      </c>
    </row>
    <row r="27" spans="2:15" ht="17.100000000000001" customHeight="1">
      <c r="B27" s="155" t="s">
        <v>147</v>
      </c>
      <c r="C27" s="121" t="s">
        <v>8</v>
      </c>
      <c r="D27" s="156" t="s">
        <v>94</v>
      </c>
      <c r="E27" s="159">
        <v>1166</v>
      </c>
      <c r="F27" s="124"/>
      <c r="G27" s="133">
        <v>4</v>
      </c>
      <c r="H27" s="134" t="s">
        <v>148</v>
      </c>
      <c r="I27" s="123" t="s">
        <v>100</v>
      </c>
      <c r="J27" s="160">
        <v>431</v>
      </c>
      <c r="K27" s="122"/>
      <c r="L27" s="133">
        <v>8</v>
      </c>
      <c r="M27" s="134" t="s">
        <v>149</v>
      </c>
      <c r="N27" s="123" t="s">
        <v>100</v>
      </c>
      <c r="O27" s="160">
        <v>336</v>
      </c>
    </row>
    <row r="28" spans="2:15" ht="17.100000000000001" customHeight="1">
      <c r="B28" s="133">
        <v>1</v>
      </c>
      <c r="C28" s="134" t="s">
        <v>150</v>
      </c>
      <c r="D28" s="123" t="s">
        <v>91</v>
      </c>
      <c r="E28" s="160">
        <v>227</v>
      </c>
      <c r="F28" s="124"/>
      <c r="G28" s="133">
        <v>5</v>
      </c>
      <c r="H28" s="134" t="s">
        <v>148</v>
      </c>
      <c r="I28" s="123" t="s">
        <v>108</v>
      </c>
      <c r="J28" s="160">
        <v>2046</v>
      </c>
      <c r="K28" s="122"/>
      <c r="L28" s="133">
        <v>9</v>
      </c>
      <c r="M28" s="134" t="s">
        <v>149</v>
      </c>
      <c r="N28" s="123" t="s">
        <v>108</v>
      </c>
      <c r="O28" s="160">
        <v>964</v>
      </c>
    </row>
    <row r="29" spans="2:15" ht="17.100000000000001" customHeight="1">
      <c r="B29" s="133">
        <v>2</v>
      </c>
      <c r="C29" s="134" t="s">
        <v>151</v>
      </c>
      <c r="D29" s="123" t="s">
        <v>100</v>
      </c>
      <c r="E29" s="160">
        <v>104</v>
      </c>
      <c r="F29" s="124"/>
      <c r="G29" s="133">
        <v>6</v>
      </c>
      <c r="H29" s="134" t="s">
        <v>152</v>
      </c>
      <c r="I29" s="123" t="s">
        <v>91</v>
      </c>
      <c r="J29" s="160">
        <v>383</v>
      </c>
      <c r="K29" s="122"/>
      <c r="L29" s="133"/>
      <c r="M29" s="134"/>
      <c r="N29" s="123"/>
      <c r="O29" s="160"/>
    </row>
    <row r="30" spans="2:15" ht="17.100000000000001" customHeight="1">
      <c r="B30" s="133">
        <v>3</v>
      </c>
      <c r="C30" s="134" t="s">
        <v>153</v>
      </c>
      <c r="D30" s="123" t="s">
        <v>91</v>
      </c>
      <c r="E30" s="160">
        <v>159</v>
      </c>
      <c r="F30" s="124"/>
      <c r="G30" s="133">
        <v>7</v>
      </c>
      <c r="H30" s="134" t="s">
        <v>154</v>
      </c>
      <c r="I30" s="123" t="s">
        <v>100</v>
      </c>
      <c r="J30" s="160">
        <v>387</v>
      </c>
      <c r="K30" s="122"/>
      <c r="L30" s="155" t="s">
        <v>155</v>
      </c>
      <c r="M30" s="121" t="s">
        <v>16</v>
      </c>
      <c r="N30" s="156" t="s">
        <v>94</v>
      </c>
      <c r="O30" s="159">
        <v>3267</v>
      </c>
    </row>
    <row r="31" spans="2:15" ht="17.100000000000001" customHeight="1">
      <c r="B31" s="133">
        <v>4</v>
      </c>
      <c r="C31" s="134" t="s">
        <v>156</v>
      </c>
      <c r="D31" s="123" t="s">
        <v>91</v>
      </c>
      <c r="E31" s="160">
        <v>259</v>
      </c>
      <c r="F31" s="124"/>
      <c r="G31" s="133">
        <v>8</v>
      </c>
      <c r="H31" s="134" t="s">
        <v>157</v>
      </c>
      <c r="I31" s="123" t="s">
        <v>100</v>
      </c>
      <c r="J31" s="160">
        <v>276</v>
      </c>
      <c r="K31" s="122"/>
      <c r="L31" s="133">
        <v>1</v>
      </c>
      <c r="M31" s="134" t="s">
        <v>158</v>
      </c>
      <c r="N31" s="123" t="s">
        <v>100</v>
      </c>
      <c r="O31" s="160">
        <v>224</v>
      </c>
    </row>
    <row r="32" spans="2:15" ht="17.100000000000001" customHeight="1">
      <c r="B32" s="133">
        <v>5</v>
      </c>
      <c r="C32" s="134" t="s">
        <v>159</v>
      </c>
      <c r="D32" s="123" t="s">
        <v>91</v>
      </c>
      <c r="E32" s="160">
        <v>417</v>
      </c>
      <c r="F32" s="154"/>
      <c r="G32" s="133"/>
      <c r="H32" s="134"/>
      <c r="I32" s="123"/>
      <c r="J32" s="160"/>
      <c r="K32" s="122"/>
      <c r="L32" s="133">
        <v>2</v>
      </c>
      <c r="M32" s="134" t="s">
        <v>160</v>
      </c>
      <c r="N32" s="123" t="s">
        <v>91</v>
      </c>
      <c r="O32" s="160">
        <v>347</v>
      </c>
    </row>
    <row r="33" spans="2:15" ht="17.100000000000001" customHeight="1">
      <c r="B33" s="133"/>
      <c r="C33" s="134"/>
      <c r="D33" s="123"/>
      <c r="E33" s="160"/>
      <c r="F33" s="124"/>
      <c r="G33" s="155" t="s">
        <v>147</v>
      </c>
      <c r="H33" s="121" t="s">
        <v>11</v>
      </c>
      <c r="I33" s="156" t="s">
        <v>94</v>
      </c>
      <c r="J33" s="159">
        <v>2203</v>
      </c>
      <c r="K33" s="122"/>
      <c r="L33" s="133">
        <v>3</v>
      </c>
      <c r="M33" s="134" t="s">
        <v>161</v>
      </c>
      <c r="N33" s="123" t="s">
        <v>100</v>
      </c>
      <c r="O33" s="160">
        <v>101</v>
      </c>
    </row>
    <row r="34" spans="2:15" ht="17.100000000000001" customHeight="1">
      <c r="B34" s="155" t="s">
        <v>162</v>
      </c>
      <c r="C34" s="121" t="s">
        <v>163</v>
      </c>
      <c r="D34" s="156" t="s">
        <v>94</v>
      </c>
      <c r="E34" s="159">
        <v>3454</v>
      </c>
      <c r="F34" s="124"/>
      <c r="G34" s="133">
        <v>1</v>
      </c>
      <c r="H34" s="134" t="s">
        <v>164</v>
      </c>
      <c r="I34" s="123" t="s">
        <v>100</v>
      </c>
      <c r="J34" s="160">
        <v>157</v>
      </c>
      <c r="K34" s="122"/>
      <c r="L34" s="133">
        <v>4</v>
      </c>
      <c r="M34" s="134" t="s">
        <v>165</v>
      </c>
      <c r="N34" s="123" t="s">
        <v>91</v>
      </c>
      <c r="O34" s="160">
        <v>1048</v>
      </c>
    </row>
    <row r="35" spans="2:15" ht="17.100000000000001" customHeight="1">
      <c r="B35" s="133">
        <v>1</v>
      </c>
      <c r="C35" s="134" t="s">
        <v>166</v>
      </c>
      <c r="D35" s="123" t="s">
        <v>91</v>
      </c>
      <c r="E35" s="160">
        <v>646</v>
      </c>
      <c r="F35" s="124"/>
      <c r="G35" s="133">
        <v>2</v>
      </c>
      <c r="H35" s="134" t="s">
        <v>167</v>
      </c>
      <c r="I35" s="123" t="s">
        <v>100</v>
      </c>
      <c r="J35" s="160">
        <v>262</v>
      </c>
      <c r="K35" s="122"/>
      <c r="L35" s="133">
        <v>5</v>
      </c>
      <c r="M35" s="134" t="s">
        <v>168</v>
      </c>
      <c r="N35" s="123" t="s">
        <v>108</v>
      </c>
      <c r="O35" s="160">
        <v>64</v>
      </c>
    </row>
    <row r="36" spans="2:15" ht="17.100000000000001" customHeight="1">
      <c r="B36" s="133">
        <v>2</v>
      </c>
      <c r="C36" s="134" t="s">
        <v>169</v>
      </c>
      <c r="D36" s="123" t="s">
        <v>91</v>
      </c>
      <c r="E36" s="160">
        <v>1175</v>
      </c>
      <c r="F36" s="124"/>
      <c r="G36" s="133">
        <v>3</v>
      </c>
      <c r="H36" s="134" t="s">
        <v>170</v>
      </c>
      <c r="I36" s="123" t="s">
        <v>100</v>
      </c>
      <c r="J36" s="160">
        <v>209</v>
      </c>
      <c r="K36" s="122"/>
      <c r="L36" s="133">
        <v>6</v>
      </c>
      <c r="M36" s="134" t="s">
        <v>171</v>
      </c>
      <c r="N36" s="123" t="s">
        <v>100</v>
      </c>
      <c r="O36" s="160">
        <v>117</v>
      </c>
    </row>
    <row r="37" spans="2:15" ht="17.100000000000001" customHeight="1">
      <c r="B37" s="133">
        <v>3</v>
      </c>
      <c r="C37" s="134" t="s">
        <v>172</v>
      </c>
      <c r="D37" s="123" t="s">
        <v>100</v>
      </c>
      <c r="E37" s="160">
        <v>256</v>
      </c>
      <c r="F37" s="124"/>
      <c r="G37" s="133">
        <v>4</v>
      </c>
      <c r="H37" s="134" t="s">
        <v>173</v>
      </c>
      <c r="I37" s="123" t="s">
        <v>100</v>
      </c>
      <c r="J37" s="160">
        <v>152</v>
      </c>
      <c r="K37" s="122"/>
      <c r="L37" s="133">
        <v>7</v>
      </c>
      <c r="M37" s="134" t="s">
        <v>174</v>
      </c>
      <c r="N37" s="123" t="s">
        <v>100</v>
      </c>
      <c r="O37" s="160">
        <v>152</v>
      </c>
    </row>
    <row r="38" spans="2:15" ht="17.100000000000001" customHeight="1">
      <c r="B38" s="133">
        <v>4</v>
      </c>
      <c r="C38" s="134" t="s">
        <v>175</v>
      </c>
      <c r="D38" s="123" t="s">
        <v>91</v>
      </c>
      <c r="E38" s="160">
        <v>1117</v>
      </c>
      <c r="F38" s="124"/>
      <c r="G38" s="133">
        <v>5</v>
      </c>
      <c r="H38" s="134" t="s">
        <v>176</v>
      </c>
      <c r="I38" s="123" t="s">
        <v>91</v>
      </c>
      <c r="J38" s="160">
        <v>1193</v>
      </c>
      <c r="K38" s="122"/>
      <c r="L38" s="133">
        <v>8</v>
      </c>
      <c r="M38" s="134" t="s">
        <v>177</v>
      </c>
      <c r="N38" s="123" t="s">
        <v>100</v>
      </c>
      <c r="O38" s="160">
        <v>186</v>
      </c>
    </row>
    <row r="39" spans="2:15" ht="17.100000000000001" customHeight="1">
      <c r="B39" s="133">
        <v>5</v>
      </c>
      <c r="C39" s="134" t="s">
        <v>178</v>
      </c>
      <c r="D39" s="123" t="s">
        <v>100</v>
      </c>
      <c r="E39" s="160">
        <v>260</v>
      </c>
      <c r="F39" s="124"/>
      <c r="G39" s="133">
        <v>6</v>
      </c>
      <c r="H39" s="134" t="s">
        <v>179</v>
      </c>
      <c r="I39" s="123" t="s">
        <v>91</v>
      </c>
      <c r="J39" s="160">
        <v>230</v>
      </c>
      <c r="K39" s="122"/>
      <c r="L39" s="133">
        <v>9</v>
      </c>
      <c r="M39" s="134" t="s">
        <v>180</v>
      </c>
      <c r="N39" s="123" t="s">
        <v>100</v>
      </c>
      <c r="O39" s="160">
        <v>272</v>
      </c>
    </row>
    <row r="40" spans="2:15" ht="17.100000000000001" customHeight="1">
      <c r="B40" s="133"/>
      <c r="C40" s="134"/>
      <c r="D40" s="123"/>
      <c r="E40" s="160"/>
      <c r="F40" s="124"/>
      <c r="G40" s="133"/>
      <c r="H40" s="134"/>
      <c r="I40" s="123"/>
      <c r="J40" s="160"/>
      <c r="K40" s="122"/>
      <c r="L40" s="161">
        <v>10</v>
      </c>
      <c r="M40" s="148" t="s">
        <v>180</v>
      </c>
      <c r="N40" s="162" t="s">
        <v>108</v>
      </c>
      <c r="O40" s="160">
        <v>756</v>
      </c>
    </row>
    <row r="41" spans="2:15" ht="17.100000000000001" customHeight="1" thickBot="1">
      <c r="B41" s="155" t="s">
        <v>92</v>
      </c>
      <c r="C41" s="121" t="s">
        <v>10</v>
      </c>
      <c r="D41" s="156" t="s">
        <v>94</v>
      </c>
      <c r="E41" s="159">
        <v>1385</v>
      </c>
      <c r="F41" s="124"/>
      <c r="G41" s="130" t="s">
        <v>162</v>
      </c>
      <c r="H41" s="131" t="s">
        <v>12</v>
      </c>
      <c r="I41" s="144" t="s">
        <v>94</v>
      </c>
      <c r="J41" s="159">
        <v>1650</v>
      </c>
      <c r="K41" s="122"/>
      <c r="L41" s="163"/>
      <c r="M41" s="164"/>
      <c r="N41" s="165"/>
      <c r="O41" s="166"/>
    </row>
    <row r="42" spans="2:15" ht="17.100000000000001" customHeight="1" thickTop="1">
      <c r="B42" s="133">
        <v>1</v>
      </c>
      <c r="C42" s="134" t="s">
        <v>181</v>
      </c>
      <c r="D42" s="123" t="s">
        <v>100</v>
      </c>
      <c r="E42" s="160">
        <v>175</v>
      </c>
      <c r="F42" s="124"/>
      <c r="G42" s="133">
        <v>1</v>
      </c>
      <c r="H42" s="134" t="s">
        <v>182</v>
      </c>
      <c r="I42" s="123" t="s">
        <v>91</v>
      </c>
      <c r="J42" s="160">
        <v>424</v>
      </c>
      <c r="K42" s="122"/>
      <c r="L42" s="305" t="s">
        <v>183</v>
      </c>
      <c r="M42" s="306"/>
      <c r="N42" s="303" t="s">
        <v>184</v>
      </c>
      <c r="O42" s="301">
        <v>41720</v>
      </c>
    </row>
    <row r="43" spans="2:15" ht="17.100000000000001" customHeight="1" thickBot="1">
      <c r="B43" s="133">
        <v>2</v>
      </c>
      <c r="C43" s="134" t="s">
        <v>185</v>
      </c>
      <c r="D43" s="123" t="s">
        <v>91</v>
      </c>
      <c r="E43" s="160">
        <v>154</v>
      </c>
      <c r="F43" s="124"/>
      <c r="G43" s="133">
        <v>2</v>
      </c>
      <c r="H43" s="134" t="s">
        <v>186</v>
      </c>
      <c r="I43" s="123" t="s">
        <v>91</v>
      </c>
      <c r="J43" s="160">
        <v>246</v>
      </c>
      <c r="K43" s="122"/>
      <c r="L43" s="307"/>
      <c r="M43" s="308"/>
      <c r="N43" s="304"/>
      <c r="O43" s="302"/>
    </row>
    <row r="44" spans="2:15" ht="17.100000000000001" customHeight="1" thickBot="1">
      <c r="B44" s="136">
        <v>3</v>
      </c>
      <c r="C44" s="137" t="s">
        <v>187</v>
      </c>
      <c r="D44" s="138" t="s">
        <v>100</v>
      </c>
      <c r="E44" s="139">
        <v>145</v>
      </c>
      <c r="F44" s="124"/>
      <c r="G44" s="167">
        <v>3</v>
      </c>
      <c r="H44" s="168" t="s">
        <v>188</v>
      </c>
      <c r="I44" s="169" t="s">
        <v>91</v>
      </c>
      <c r="J44" s="139">
        <v>980</v>
      </c>
      <c r="K44" s="122"/>
      <c r="L44" s="170"/>
      <c r="M44" s="170"/>
      <c r="N44" s="170"/>
      <c r="O44" s="170"/>
    </row>
    <row r="45" spans="2:15" ht="15" customHeight="1">
      <c r="B45" s="99"/>
      <c r="C45" s="100"/>
      <c r="D45" s="101"/>
      <c r="E45" s="102"/>
      <c r="F45" s="103"/>
      <c r="G45" s="100"/>
      <c r="H45" s="103"/>
      <c r="I45" s="104"/>
      <c r="J45" s="1"/>
      <c r="K45" s="1"/>
      <c r="L45" s="1"/>
      <c r="M45" s="1"/>
      <c r="N45" s="1"/>
      <c r="O45" s="1"/>
    </row>
    <row r="46" spans="2:15" ht="15" customHeight="1">
      <c r="B46" s="99"/>
      <c r="C46" s="100" t="s">
        <v>189</v>
      </c>
      <c r="D46" s="101"/>
      <c r="E46" s="102"/>
      <c r="F46" s="103"/>
      <c r="G46" s="100"/>
      <c r="H46" s="103"/>
      <c r="I46" s="3"/>
      <c r="J46" s="3"/>
      <c r="K46" s="1"/>
    </row>
    <row r="47" spans="2:15" ht="15" customHeight="1"/>
    <row r="48" spans="2:15" ht="15" customHeight="1"/>
    <row r="49" spans="2:15" ht="15" customHeight="1">
      <c r="L49" s="105"/>
      <c r="M49" s="106"/>
      <c r="N49" s="107"/>
      <c r="O49" s="107"/>
    </row>
    <row r="50" spans="2:15" ht="15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5"/>
      <c r="M50" s="106"/>
      <c r="N50" s="107"/>
      <c r="O50" s="107"/>
    </row>
    <row r="51" spans="2:15" ht="15" customHeight="1"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N4:N5"/>
    <mergeCell ref="O42:O43"/>
    <mergeCell ref="N42:N43"/>
    <mergeCell ref="L42:M43"/>
    <mergeCell ref="B4:B5"/>
    <mergeCell ref="C4:C5"/>
    <mergeCell ref="D4:D5"/>
    <mergeCell ref="E4:E5"/>
    <mergeCell ref="G4:G5"/>
    <mergeCell ref="B1:O1"/>
    <mergeCell ref="B2:O2"/>
    <mergeCell ref="O4:O5"/>
    <mergeCell ref="L4:L5"/>
    <mergeCell ref="G12:I13"/>
    <mergeCell ref="J12:J13"/>
    <mergeCell ref="B6:D7"/>
    <mergeCell ref="E6:E7"/>
    <mergeCell ref="G10:G11"/>
    <mergeCell ref="H10:H11"/>
    <mergeCell ref="I10:I11"/>
    <mergeCell ref="J10:J11"/>
    <mergeCell ref="H4:H5"/>
    <mergeCell ref="I4:I5"/>
    <mergeCell ref="J4:J5"/>
    <mergeCell ref="M4:M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I42" sqref="I42"/>
    </sheetView>
  </sheetViews>
  <sheetFormatPr defaultRowHeight="14.25"/>
  <cols>
    <col min="1" max="7" width="9.140625" style="109" customWidth="1"/>
    <col min="8" max="8" width="7.7109375" style="109" customWidth="1"/>
    <col min="9" max="9" width="15.28515625" style="109" customWidth="1"/>
    <col min="10" max="10" width="12.5703125" style="109" customWidth="1"/>
    <col min="11" max="12" width="14.42578125" style="109" customWidth="1"/>
    <col min="13" max="28" width="9.140625" style="109" customWidth="1"/>
    <col min="29" max="16384" width="9.140625" style="120"/>
  </cols>
  <sheetData>
    <row r="1" spans="1:32" s="111" customFormat="1" ht="12.7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10"/>
    </row>
    <row r="2" spans="1:32" s="111" customFormat="1" ht="12.75">
      <c r="A2" s="109"/>
      <c r="B2" s="109" t="s">
        <v>190</v>
      </c>
      <c r="C2" s="109" t="s">
        <v>191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1:32" s="111" customFormat="1" ht="12.75">
      <c r="A3" s="109"/>
      <c r="B3" s="109" t="s">
        <v>193</v>
      </c>
      <c r="C3" s="109">
        <v>49241</v>
      </c>
      <c r="D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2" s="111" customFormat="1" ht="12.75">
      <c r="A4" s="109"/>
      <c r="B4" s="109" t="s">
        <v>195</v>
      </c>
      <c r="C4" s="109">
        <v>47476</v>
      </c>
      <c r="D4" s="109"/>
      <c r="H4" s="109" t="s">
        <v>194</v>
      </c>
      <c r="I4" s="111">
        <v>31</v>
      </c>
      <c r="J4" s="111">
        <f>K4+K9</f>
        <v>15</v>
      </c>
      <c r="K4" s="109">
        <v>15</v>
      </c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32" s="111" customFormat="1" ht="12.75">
      <c r="A5" s="109"/>
      <c r="B5" s="109" t="s">
        <v>198</v>
      </c>
      <c r="C5" s="109">
        <v>45550</v>
      </c>
      <c r="D5" s="109"/>
      <c r="E5" s="109"/>
      <c r="F5" s="109" t="s">
        <v>196</v>
      </c>
      <c r="H5" s="109" t="s">
        <v>197</v>
      </c>
      <c r="I5" s="111">
        <v>6</v>
      </c>
      <c r="J5" s="111">
        <f>K5+K10</f>
        <v>0</v>
      </c>
      <c r="K5" s="109">
        <v>0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32" s="111" customFormat="1" ht="12.75">
      <c r="A6" s="109"/>
      <c r="B6" s="109" t="s">
        <v>200</v>
      </c>
      <c r="C6" s="109">
        <v>43237</v>
      </c>
      <c r="D6" s="109"/>
      <c r="E6" s="109" t="s">
        <v>201</v>
      </c>
      <c r="F6" s="109">
        <v>3795</v>
      </c>
      <c r="H6" s="112" t="s">
        <v>199</v>
      </c>
      <c r="I6" s="111">
        <v>14</v>
      </c>
      <c r="J6" s="111">
        <f>K6+K11</f>
        <v>0</v>
      </c>
      <c r="K6" s="109">
        <v>0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</row>
    <row r="7" spans="1:32" s="111" customFormat="1" ht="12.75">
      <c r="A7" s="109"/>
      <c r="B7" s="109" t="s">
        <v>203</v>
      </c>
      <c r="C7" s="109">
        <v>41465</v>
      </c>
      <c r="D7" s="109"/>
      <c r="E7" s="109" t="s">
        <v>204</v>
      </c>
      <c r="F7" s="109">
        <v>3106</v>
      </c>
      <c r="H7" s="111" t="s">
        <v>202</v>
      </c>
      <c r="I7" s="111">
        <v>26</v>
      </c>
      <c r="J7" s="111">
        <f>K7+K12</f>
        <v>3</v>
      </c>
      <c r="K7" s="109">
        <v>3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</row>
    <row r="8" spans="1:32" s="111" customFormat="1" ht="12.75">
      <c r="A8" s="109"/>
      <c r="B8" s="109" t="s">
        <v>206</v>
      </c>
      <c r="C8" s="109">
        <v>40245</v>
      </c>
      <c r="D8" s="109"/>
      <c r="E8" s="109" t="s">
        <v>207</v>
      </c>
      <c r="F8" s="109">
        <v>1871</v>
      </c>
      <c r="H8" s="111" t="s">
        <v>205</v>
      </c>
      <c r="I8" s="111">
        <v>22</v>
      </c>
      <c r="J8" s="111">
        <f>K8+K13</f>
        <v>1</v>
      </c>
      <c r="K8" s="109">
        <v>1</v>
      </c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32" s="111" customFormat="1" ht="12.75">
      <c r="A9" s="109"/>
      <c r="B9" s="109" t="s">
        <v>208</v>
      </c>
      <c r="C9" s="109">
        <v>39340</v>
      </c>
      <c r="D9" s="109"/>
      <c r="E9" s="109" t="s">
        <v>209</v>
      </c>
      <c r="F9" s="109">
        <v>1899</v>
      </c>
      <c r="K9" s="111">
        <v>0</v>
      </c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</row>
    <row r="10" spans="1:32" s="111" customFormat="1" ht="12.75">
      <c r="A10" s="109"/>
      <c r="B10" s="109" t="s">
        <v>210</v>
      </c>
      <c r="C10" s="109">
        <v>38557</v>
      </c>
      <c r="D10" s="109"/>
      <c r="E10" s="109" t="s">
        <v>192</v>
      </c>
      <c r="F10" s="109">
        <v>2605</v>
      </c>
      <c r="K10" s="111">
        <v>0</v>
      </c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</row>
    <row r="11" spans="1:32" s="111" customFormat="1" ht="12.75">
      <c r="A11" s="109"/>
      <c r="B11" s="109" t="s">
        <v>211</v>
      </c>
      <c r="C11" s="109">
        <v>37860</v>
      </c>
      <c r="D11" s="109"/>
      <c r="E11" s="109" t="s">
        <v>193</v>
      </c>
      <c r="F11" s="109">
        <v>3218</v>
      </c>
      <c r="K11" s="111">
        <v>0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2" s="111" customFormat="1" ht="12.75">
      <c r="A12" s="109"/>
      <c r="B12" s="109" t="s">
        <v>212</v>
      </c>
      <c r="C12" s="109">
        <v>38029</v>
      </c>
      <c r="D12" s="109"/>
      <c r="E12" s="109"/>
      <c r="F12" s="109"/>
      <c r="K12" s="111">
        <v>0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</row>
    <row r="13" spans="1:32" s="111" customFormat="1" ht="12.75">
      <c r="A13" s="109"/>
      <c r="B13" s="109" t="s">
        <v>213</v>
      </c>
      <c r="C13" s="109">
        <v>39348</v>
      </c>
      <c r="D13" s="109"/>
      <c r="E13" s="109" t="s">
        <v>210</v>
      </c>
      <c r="F13" s="109">
        <v>4276</v>
      </c>
      <c r="K13" s="111">
        <v>0</v>
      </c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</row>
    <row r="14" spans="1:32" s="111" customFormat="1" ht="12.75">
      <c r="A14" s="109"/>
      <c r="B14" s="109" t="s">
        <v>214</v>
      </c>
      <c r="C14" s="109">
        <v>42271</v>
      </c>
      <c r="D14" s="109"/>
      <c r="E14" s="109" t="s">
        <v>211</v>
      </c>
      <c r="F14" s="109">
        <v>3143</v>
      </c>
      <c r="J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</row>
    <row r="15" spans="1:32" s="111" customFormat="1" ht="12.75">
      <c r="A15" s="109"/>
      <c r="B15" s="109" t="s">
        <v>232</v>
      </c>
      <c r="C15" s="109">
        <v>41720</v>
      </c>
      <c r="D15" s="109"/>
      <c r="E15" s="109" t="s">
        <v>212</v>
      </c>
      <c r="F15" s="109">
        <v>2418</v>
      </c>
      <c r="J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</row>
    <row r="16" spans="1:32" s="111" customFormat="1" ht="12.75">
      <c r="A16" s="109"/>
      <c r="B16" s="109"/>
      <c r="E16" s="109" t="s">
        <v>213</v>
      </c>
      <c r="F16" s="109">
        <v>2541</v>
      </c>
      <c r="H16" s="109"/>
      <c r="I16" s="109"/>
      <c r="J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F16" s="113"/>
    </row>
    <row r="17" spans="1:32" s="111" customFormat="1" ht="12.75">
      <c r="A17" s="109"/>
      <c r="B17" s="109"/>
      <c r="C17" s="109"/>
      <c r="D17" s="109"/>
      <c r="E17" s="109" t="s">
        <v>214</v>
      </c>
      <c r="F17" s="109">
        <v>3069</v>
      </c>
      <c r="H17" s="109"/>
      <c r="I17" s="109"/>
      <c r="J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F17" s="113"/>
    </row>
    <row r="18" spans="1:32" s="111" customFormat="1" ht="12.75">
      <c r="A18" s="109"/>
      <c r="B18" s="109"/>
      <c r="C18" s="109"/>
      <c r="D18" s="109"/>
      <c r="E18" s="109" t="s">
        <v>232</v>
      </c>
      <c r="F18" s="109">
        <v>4191</v>
      </c>
      <c r="H18" s="109"/>
      <c r="I18" s="109"/>
      <c r="J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F18" s="113"/>
    </row>
    <row r="19" spans="1:32" s="111" customFormat="1" ht="12.75">
      <c r="A19" s="109"/>
      <c r="B19" s="109"/>
      <c r="C19" s="109"/>
      <c r="D19" s="109"/>
      <c r="G19" s="109"/>
      <c r="H19" s="109"/>
      <c r="I19" s="109"/>
      <c r="J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F19" s="113"/>
    </row>
    <row r="20" spans="1:32" s="111" customFormat="1" ht="12.75">
      <c r="A20" s="109"/>
      <c r="B20" s="109"/>
      <c r="C20" s="109"/>
      <c r="D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F20" s="113"/>
    </row>
    <row r="21" spans="1:32" s="111" customFormat="1" ht="12.75">
      <c r="A21" s="109"/>
      <c r="B21" s="109"/>
      <c r="C21" s="109"/>
      <c r="D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F21" s="113"/>
    </row>
    <row r="22" spans="1:32" s="111" customFormat="1" ht="12.75">
      <c r="A22" s="109"/>
      <c r="B22" s="109">
        <v>2598</v>
      </c>
      <c r="C22" s="109"/>
      <c r="D22" s="109"/>
      <c r="E22" s="109"/>
      <c r="F22" s="109"/>
      <c r="G22" s="109"/>
      <c r="H22" s="109"/>
      <c r="I22" s="109"/>
      <c r="J22" s="114" t="s">
        <v>215</v>
      </c>
      <c r="K22" s="113">
        <f t="shared" ref="K22:K34" si="0">B22/B$35</f>
        <v>0.4</v>
      </c>
      <c r="L22" s="115">
        <f>B22/B$35</f>
        <v>0.4</v>
      </c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F22" s="113"/>
    </row>
    <row r="23" spans="1:32" s="111" customFormat="1" ht="12.75">
      <c r="A23" s="109"/>
      <c r="B23" s="109">
        <v>211</v>
      </c>
      <c r="C23" s="109"/>
      <c r="D23" s="109"/>
      <c r="E23" s="109"/>
      <c r="F23" s="109"/>
      <c r="G23" s="109"/>
      <c r="H23" s="109"/>
      <c r="I23" s="109"/>
      <c r="J23" s="114" t="s">
        <v>216</v>
      </c>
      <c r="K23" s="113">
        <f t="shared" si="0"/>
        <v>3.2486528098537339E-2</v>
      </c>
      <c r="L23" s="115">
        <f t="shared" ref="L23:L35" si="1">B23/B$35</f>
        <v>3.2486528098537339E-2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F23" s="113"/>
    </row>
    <row r="24" spans="1:32" s="111" customFormat="1" ht="12.75">
      <c r="A24" s="109"/>
      <c r="B24" s="109">
        <v>46</v>
      </c>
      <c r="C24" s="109"/>
      <c r="D24" s="109"/>
      <c r="E24" s="109"/>
      <c r="F24" s="109"/>
      <c r="G24" s="109"/>
      <c r="H24" s="109"/>
      <c r="I24" s="109"/>
      <c r="J24" s="114" t="s">
        <v>217</v>
      </c>
      <c r="K24" s="113">
        <f t="shared" si="0"/>
        <v>7.0823710546574284E-3</v>
      </c>
      <c r="L24" s="115">
        <f t="shared" si="1"/>
        <v>7.0823710546574284E-3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F24" s="113"/>
    </row>
    <row r="25" spans="1:32" s="111" customFormat="1" ht="12.75" customHeight="1">
      <c r="A25" s="109"/>
      <c r="B25" s="109">
        <v>91</v>
      </c>
      <c r="C25" s="109"/>
      <c r="D25" s="109"/>
      <c r="E25" s="109"/>
      <c r="F25" s="109"/>
      <c r="G25" s="109"/>
      <c r="H25" s="109"/>
      <c r="I25" s="109"/>
      <c r="J25" s="116" t="s">
        <v>218</v>
      </c>
      <c r="K25" s="113">
        <f t="shared" si="0"/>
        <v>1.4010777521170132E-2</v>
      </c>
      <c r="L25" s="115">
        <f t="shared" si="1"/>
        <v>1.4010777521170132E-2</v>
      </c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F25" s="113"/>
    </row>
    <row r="26" spans="1:32" s="111" customFormat="1" ht="12.75" customHeight="1">
      <c r="A26" s="109"/>
      <c r="B26" s="109">
        <v>107</v>
      </c>
      <c r="C26" s="109"/>
      <c r="D26" s="109"/>
      <c r="E26" s="109"/>
      <c r="F26" s="109"/>
      <c r="G26" s="109"/>
      <c r="H26" s="109"/>
      <c r="I26" s="109"/>
      <c r="J26" s="117" t="s">
        <v>219</v>
      </c>
      <c r="K26" s="113">
        <f t="shared" si="0"/>
        <v>1.647421093148576E-2</v>
      </c>
      <c r="L26" s="115">
        <f t="shared" si="1"/>
        <v>1.647421093148576E-2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F26" s="113"/>
    </row>
    <row r="27" spans="1:32" s="111" customFormat="1" ht="12.75">
      <c r="A27" s="109"/>
      <c r="B27" s="109">
        <v>78</v>
      </c>
      <c r="C27" s="109"/>
      <c r="D27" s="109"/>
      <c r="E27" s="109"/>
      <c r="F27" s="109"/>
      <c r="G27" s="109"/>
      <c r="H27" s="109"/>
      <c r="I27" s="109"/>
      <c r="J27" s="118" t="s">
        <v>220</v>
      </c>
      <c r="K27" s="113">
        <v>1.15E-2</v>
      </c>
      <c r="L27" s="115">
        <f t="shared" si="1"/>
        <v>1.2009237875288684E-2</v>
      </c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F27" s="113"/>
    </row>
    <row r="28" spans="1:32" s="111" customFormat="1" ht="12.75">
      <c r="A28" s="109"/>
      <c r="B28" s="109">
        <v>519</v>
      </c>
      <c r="C28" s="109"/>
      <c r="D28" s="109"/>
      <c r="E28" s="109"/>
      <c r="F28" s="109"/>
      <c r="G28" s="109"/>
      <c r="H28" s="109"/>
      <c r="I28" s="109"/>
      <c r="J28" s="118" t="s">
        <v>221</v>
      </c>
      <c r="K28" s="113">
        <f t="shared" si="0"/>
        <v>7.9907621247113161E-2</v>
      </c>
      <c r="L28" s="115">
        <f t="shared" si="1"/>
        <v>7.9907621247113161E-2</v>
      </c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F28" s="113"/>
    </row>
    <row r="29" spans="1:32" s="111" customFormat="1" ht="12.75">
      <c r="A29" s="109"/>
      <c r="B29" s="109">
        <v>422</v>
      </c>
      <c r="C29" s="109"/>
      <c r="D29" s="109"/>
      <c r="E29" s="109"/>
      <c r="F29" s="109"/>
      <c r="G29" s="109"/>
      <c r="H29" s="109"/>
      <c r="I29" s="109"/>
      <c r="J29" s="118" t="s">
        <v>222</v>
      </c>
      <c r="K29" s="113">
        <f t="shared" si="0"/>
        <v>6.4973056197074677E-2</v>
      </c>
      <c r="L29" s="115">
        <f t="shared" si="1"/>
        <v>6.4973056197074677E-2</v>
      </c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F29" s="113"/>
    </row>
    <row r="30" spans="1:32" s="111" customFormat="1" ht="12.75">
      <c r="A30" s="109"/>
      <c r="B30" s="109">
        <v>147</v>
      </c>
      <c r="C30" s="109"/>
      <c r="D30" s="109"/>
      <c r="E30" s="109"/>
      <c r="F30" s="109"/>
      <c r="G30" s="109"/>
      <c r="H30" s="109"/>
      <c r="I30" s="109"/>
      <c r="J30" s="118" t="s">
        <v>223</v>
      </c>
      <c r="K30" s="113">
        <f t="shared" si="0"/>
        <v>2.2632794457274827E-2</v>
      </c>
      <c r="L30" s="115">
        <f t="shared" si="1"/>
        <v>2.2632794457274827E-2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32" s="111" customFormat="1" ht="12.75">
      <c r="A31" s="109"/>
      <c r="B31" s="109">
        <v>1296</v>
      </c>
      <c r="C31" s="109"/>
      <c r="D31" s="109"/>
      <c r="E31" s="109"/>
      <c r="F31" s="109"/>
      <c r="G31" s="109"/>
      <c r="H31" s="109"/>
      <c r="I31" s="109"/>
      <c r="J31" s="118" t="s">
        <v>224</v>
      </c>
      <c r="K31" s="113">
        <f t="shared" si="0"/>
        <v>0.19953810623556581</v>
      </c>
      <c r="L31" s="115">
        <f t="shared" si="1"/>
        <v>0.19953810623556581</v>
      </c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32" s="111" customFormat="1" ht="12.75">
      <c r="A32" s="109"/>
      <c r="B32" s="109">
        <v>490</v>
      </c>
      <c r="C32" s="109"/>
      <c r="D32" s="109"/>
      <c r="E32" s="109"/>
      <c r="F32" s="109"/>
      <c r="G32" s="109"/>
      <c r="H32" s="109"/>
      <c r="I32" s="109"/>
      <c r="J32" s="118" t="s">
        <v>225</v>
      </c>
      <c r="K32" s="113">
        <v>5.9200000000000003E-2</v>
      </c>
      <c r="L32" s="115">
        <f t="shared" si="1"/>
        <v>7.544264819091609E-2</v>
      </c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 s="111" customFormat="1" ht="12.75">
      <c r="A33" s="109"/>
      <c r="B33" s="109">
        <v>69</v>
      </c>
      <c r="C33" s="109"/>
      <c r="D33" s="109"/>
      <c r="E33" s="109"/>
      <c r="F33" s="109"/>
      <c r="G33" s="109"/>
      <c r="H33" s="109"/>
      <c r="I33" s="109"/>
      <c r="J33" s="118" t="s">
        <v>226</v>
      </c>
      <c r="K33" s="113">
        <f t="shared" si="0"/>
        <v>1.0623556581986143E-2</v>
      </c>
      <c r="L33" s="115">
        <f t="shared" si="1"/>
        <v>1.0623556581986143E-2</v>
      </c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 s="111" customFormat="1" ht="12.75">
      <c r="A34" s="109"/>
      <c r="B34" s="109">
        <v>313</v>
      </c>
      <c r="C34" s="109"/>
      <c r="D34" s="109"/>
      <c r="E34" s="109"/>
      <c r="F34" s="109"/>
      <c r="G34" s="109"/>
      <c r="H34" s="109"/>
      <c r="I34" s="109"/>
      <c r="J34" s="118" t="s">
        <v>227</v>
      </c>
      <c r="K34" s="113">
        <f t="shared" si="0"/>
        <v>4.8190916089299464E-2</v>
      </c>
      <c r="L34" s="115">
        <f t="shared" si="1"/>
        <v>4.8190916089299464E-2</v>
      </c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s="111" customFormat="1" ht="12.75">
      <c r="A35" s="109"/>
      <c r="B35" s="109">
        <v>6495</v>
      </c>
      <c r="C35" s="109"/>
      <c r="D35" s="109"/>
      <c r="E35" s="109"/>
      <c r="F35" s="109"/>
      <c r="G35" s="109"/>
      <c r="H35" s="109"/>
      <c r="I35" s="109"/>
      <c r="J35" s="118"/>
      <c r="L35" s="115">
        <f t="shared" si="1"/>
        <v>1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</row>
    <row r="36" spans="1:28" s="111" customFormat="1" ht="12.75">
      <c r="A36" s="109"/>
      <c r="B36" s="109"/>
      <c r="C36" s="109"/>
      <c r="D36" s="109"/>
      <c r="E36" s="109"/>
      <c r="F36" s="109"/>
      <c r="G36" s="109"/>
      <c r="H36" s="109"/>
      <c r="I36" s="109"/>
      <c r="J36" s="118"/>
      <c r="K36" s="113">
        <f>SUM(K22:K34)</f>
        <v>0.96661993841416483</v>
      </c>
      <c r="L36" s="113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 s="111" customFormat="1" ht="12.75">
      <c r="A37" s="109"/>
      <c r="B37" s="109">
        <f>SUM(B22:B34)</f>
        <v>6387</v>
      </c>
      <c r="C37" s="109"/>
      <c r="D37" s="109"/>
      <c r="E37" s="109"/>
      <c r="F37" s="109"/>
      <c r="G37" s="109"/>
      <c r="H37" s="109"/>
      <c r="I37" s="109"/>
      <c r="J37" s="109"/>
      <c r="K37" s="119"/>
      <c r="L37" s="11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 s="111" customFormat="1" ht="12.7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13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 s="111" customFormat="1" ht="12.7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13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 s="111" customFormat="1" ht="12.75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13"/>
      <c r="N40" s="311" t="s">
        <v>228</v>
      </c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</row>
    <row r="41" spans="1:28" s="111" customFormat="1" ht="12.75" customHeight="1">
      <c r="M41" s="113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</row>
    <row r="42" spans="1:28" s="111" customFormat="1" ht="12.75">
      <c r="M42" s="113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 s="111" customFormat="1" ht="12.75">
      <c r="M43" s="113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 s="111" customFormat="1" ht="12.75">
      <c r="M44" s="113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</row>
    <row r="45" spans="1:28" s="111" customFormat="1" ht="12.75">
      <c r="M45" s="113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</row>
    <row r="46" spans="1:28" s="111" customFormat="1" ht="12.75">
      <c r="M46" s="113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</row>
    <row r="47" spans="1:28" s="111" customFormat="1" ht="12.75">
      <c r="M47" s="113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</row>
    <row r="48" spans="1:28" s="111" customFormat="1" ht="12.75">
      <c r="M48" s="113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</row>
    <row r="49" spans="1:28" s="111" customFormat="1" ht="12.75">
      <c r="M49" s="113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</row>
    <row r="50" spans="1:28" s="111" customFormat="1" ht="12.75">
      <c r="M50" s="113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</row>
    <row r="51" spans="1:28" s="111" customFormat="1" ht="12.75">
      <c r="M51" s="113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</row>
    <row r="52" spans="1:28" s="111" customFormat="1" ht="12.75">
      <c r="M52" s="113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</row>
    <row r="53" spans="1:28" s="111" customFormat="1" ht="12.75">
      <c r="M53" s="11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</row>
    <row r="54" spans="1:28" s="111" customFormat="1" ht="12.75"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</row>
    <row r="55" spans="1:28" s="111" customFormat="1" ht="12.75"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</row>
    <row r="56" spans="1:28" s="111" customFormat="1" ht="12.75"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</row>
    <row r="57" spans="1:28" s="111" customFormat="1" ht="12.7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</row>
    <row r="58" spans="1:28" s="111" customFormat="1" ht="12.7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</row>
    <row r="59" spans="1:28" s="111" customFormat="1" ht="12.7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</row>
    <row r="60" spans="1:28" s="111" customFormat="1" ht="12.7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</row>
    <row r="61" spans="1:28" s="111" customFormat="1" ht="12.7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II 16</vt:lpstr>
      <vt:lpstr>Gminy II.16</vt:lpstr>
      <vt:lpstr>Wykresy II 16</vt:lpstr>
      <vt:lpstr>'Gminy II.16'!Obszar_wydruku</vt:lpstr>
      <vt:lpstr>'Stan i struktura II 16'!Obszar_wydruku</vt:lpstr>
      <vt:lpstr>'Wykresy II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cp:lastPrinted>2016-03-08T12:34:20Z</cp:lastPrinted>
  <dcterms:created xsi:type="dcterms:W3CDTF">2016-02-09T10:00:15Z</dcterms:created>
  <dcterms:modified xsi:type="dcterms:W3CDTF">2016-03-09T13:17:05Z</dcterms:modified>
</cp:coreProperties>
</file>