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ORMACJE\Informacja miesięczna\2015r\"/>
    </mc:Choice>
  </mc:AlternateContent>
  <bookViews>
    <workbookView xWindow="0" yWindow="0" windowWidth="25200" windowHeight="11385"/>
  </bookViews>
  <sheets>
    <sheet name="Stan i struktura V 15" sheetId="1" r:id="rId1"/>
    <sheet name="Gminy V.15" sheetId="2" r:id="rId2"/>
    <sheet name="Wykresy V.15" sheetId="3" r:id="rId3"/>
  </sheets>
  <externalReferences>
    <externalReference r:id="rId4"/>
    <externalReference r:id="rId5"/>
  </externalReferences>
  <definedNames>
    <definedName name="__xlnm.Print_Area" localSheetId="1">'Gminy V.15'!$B$1:$O$46</definedName>
    <definedName name="_xlnm.Print_Area" localSheetId="1">'Gminy V.15'!$B$1:$O$46</definedName>
    <definedName name="_xlnm.Print_Area" localSheetId="0">'Stan i struktura V 15'!$B$2:$S$68</definedName>
    <definedName name="_xlnm.Print_Area" localSheetId="2">'Wykresy V.15'!$M$1:$AA$41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3" l="1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35" i="3" s="1"/>
  <c r="J8" i="3"/>
  <c r="J7" i="3"/>
  <c r="J6" i="3"/>
  <c r="J5" i="3"/>
  <c r="J4" i="3"/>
  <c r="J41" i="2" l="1"/>
  <c r="E41" i="2"/>
  <c r="E34" i="2"/>
  <c r="J33" i="2"/>
  <c r="J12" i="2" s="1"/>
  <c r="O30" i="2"/>
  <c r="E27" i="2"/>
  <c r="J23" i="2"/>
  <c r="O19" i="2"/>
  <c r="E19" i="2"/>
  <c r="J14" i="2"/>
  <c r="E8" i="2"/>
  <c r="E6" i="2" s="1"/>
  <c r="O6" i="2"/>
  <c r="O42" i="2" l="1"/>
  <c r="S7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S66" i="1" s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U65" i="1" s="1"/>
  <c r="S64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V63" i="1" s="1"/>
  <c r="S62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U61" i="1" s="1"/>
  <c r="S60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V59" i="1" s="1"/>
  <c r="S58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U57" i="1" s="1"/>
  <c r="S56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V55" i="1" s="1"/>
  <c r="S54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U53" i="1" s="1"/>
  <c r="S52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V51" i="1" s="1"/>
  <c r="S50" i="1"/>
  <c r="S49" i="1"/>
  <c r="R49" i="1"/>
  <c r="R67" i="1" s="1"/>
  <c r="Q49" i="1"/>
  <c r="Q67" i="1" s="1"/>
  <c r="P49" i="1"/>
  <c r="P67" i="1" s="1"/>
  <c r="O49" i="1"/>
  <c r="O67" i="1" s="1"/>
  <c r="N49" i="1"/>
  <c r="N67" i="1" s="1"/>
  <c r="M49" i="1"/>
  <c r="M67" i="1" s="1"/>
  <c r="L49" i="1"/>
  <c r="L67" i="1" s="1"/>
  <c r="K49" i="1"/>
  <c r="K67" i="1" s="1"/>
  <c r="J49" i="1"/>
  <c r="J67" i="1" s="1"/>
  <c r="I49" i="1"/>
  <c r="I67" i="1" s="1"/>
  <c r="H49" i="1"/>
  <c r="H67" i="1" s="1"/>
  <c r="G49" i="1"/>
  <c r="G67" i="1" s="1"/>
  <c r="F49" i="1"/>
  <c r="F67" i="1" s="1"/>
  <c r="E49" i="1"/>
  <c r="U49" i="1" s="1"/>
  <c r="S48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V46" i="1" s="1"/>
  <c r="S45" i="1"/>
  <c r="S44" i="1"/>
  <c r="S46" i="1" s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S38" i="1"/>
  <c r="S39" i="1" s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S36" i="1"/>
  <c r="S37" i="1" s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S34" i="1"/>
  <c r="S35" i="1" s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S32" i="1"/>
  <c r="S33" i="1" s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S30" i="1"/>
  <c r="S31" i="1" s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S27" i="1"/>
  <c r="S28" i="1" s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S25" i="1"/>
  <c r="S26" i="1" s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S23" i="1"/>
  <c r="S24" i="1" s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S21" i="1"/>
  <c r="S22" i="1" s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S19" i="1"/>
  <c r="S20" i="1" s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S17" i="1"/>
  <c r="S18" i="1" s="1"/>
  <c r="S15" i="1"/>
  <c r="S14" i="1"/>
  <c r="S13" i="1"/>
  <c r="S12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S10" i="1"/>
  <c r="S11" i="1" s="1"/>
  <c r="R9" i="1"/>
  <c r="P9" i="1"/>
  <c r="N9" i="1"/>
  <c r="L9" i="1"/>
  <c r="J9" i="1"/>
  <c r="H9" i="1"/>
  <c r="F9" i="1"/>
  <c r="S7" i="1"/>
  <c r="S8" i="1" s="1"/>
  <c r="R7" i="1"/>
  <c r="R8" i="1" s="1"/>
  <c r="Q7" i="1"/>
  <c r="Q8" i="1" s="1"/>
  <c r="P7" i="1"/>
  <c r="P8" i="1" s="1"/>
  <c r="O7" i="1"/>
  <c r="O9" i="1" s="1"/>
  <c r="N7" i="1"/>
  <c r="N8" i="1" s="1"/>
  <c r="M7" i="1"/>
  <c r="M8" i="1" s="1"/>
  <c r="L7" i="1"/>
  <c r="L8" i="1" s="1"/>
  <c r="K7" i="1"/>
  <c r="K9" i="1" s="1"/>
  <c r="J7" i="1"/>
  <c r="J8" i="1" s="1"/>
  <c r="I7" i="1"/>
  <c r="I8" i="1" s="1"/>
  <c r="H7" i="1"/>
  <c r="H8" i="1" s="1"/>
  <c r="G7" i="1"/>
  <c r="G9" i="1" s="1"/>
  <c r="F7" i="1"/>
  <c r="F8" i="1" s="1"/>
  <c r="E7" i="1"/>
  <c r="E8" i="1" s="1"/>
  <c r="S6" i="1"/>
  <c r="S9" i="1" s="1"/>
  <c r="O8" i="1" l="1"/>
  <c r="V53" i="1"/>
  <c r="V57" i="1"/>
  <c r="V61" i="1"/>
  <c r="V65" i="1"/>
  <c r="E67" i="1"/>
  <c r="S67" i="1" s="1"/>
  <c r="U7" i="1"/>
  <c r="E9" i="1"/>
  <c r="I9" i="1"/>
  <c r="M9" i="1"/>
  <c r="Q9" i="1"/>
  <c r="U46" i="1"/>
  <c r="U51" i="1"/>
  <c r="U55" i="1"/>
  <c r="U59" i="1"/>
  <c r="U63" i="1"/>
  <c r="G8" i="1"/>
  <c r="K8" i="1"/>
  <c r="V49" i="1"/>
</calcChain>
</file>

<file path=xl/sharedStrings.xml><?xml version="1.0" encoding="utf-8"?>
<sst xmlns="http://schemas.openxmlformats.org/spreadsheetml/2006/main" count="405" uniqueCount="233">
  <si>
    <t xml:space="preserve">INFORMACJA O STANIE I STRUKTURZE BEZROBOCIA W WOJ. LUBUSKIM W MAJU 2015 R.   </t>
  </si>
  <si>
    <t>Lp.</t>
  </si>
  <si>
    <t>Wyszczególnienie</t>
  </si>
  <si>
    <t>Powiatowy Urząd  Pracy</t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</si>
  <si>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</si>
  <si>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GORZÓW WIELKOPOLSKI</t>
    </r>
    <r>
      <rPr>
        <b/>
        <sz val="8"/>
        <rFont val="Verdana"/>
        <family val="2"/>
        <charset val="238"/>
      </rPr>
      <t xml:space="preserve"> (ziemski)</t>
    </r>
  </si>
  <si>
    <t>KROSNO ODRZAŃSKIE</t>
  </si>
  <si>
    <t>MIĘDZYRZECZ</t>
  </si>
  <si>
    <t>NOWA  SÓL</t>
  </si>
  <si>
    <t>SŁUBICE</t>
  </si>
  <si>
    <t>STRZELCE KRAJEŃSKIE</t>
  </si>
  <si>
    <t>SULĘCIN</t>
  </si>
  <si>
    <t>ŚWIEBODZIN</t>
  </si>
  <si>
    <t>WSCHOWA</t>
  </si>
  <si>
    <t>ZIELONA  GÓRA (grodzki)</t>
  </si>
  <si>
    <t>ZIELONA  GÓRA (ziemski)</t>
  </si>
  <si>
    <t>ŻAGAŃ</t>
  </si>
  <si>
    <t>ŻARY</t>
  </si>
  <si>
    <t xml:space="preserve">RAZEM </t>
  </si>
  <si>
    <t>I. Bilans bezrobotnych</t>
  </si>
  <si>
    <t>1.</t>
  </si>
  <si>
    <t>Stopa bezrobocia za kwiecień 2015 r.*</t>
  </si>
  <si>
    <t xml:space="preserve"> </t>
  </si>
  <si>
    <t>2.</t>
  </si>
  <si>
    <t>Bezrobotni zarejestrowani  na koniec miesiąca</t>
  </si>
  <si>
    <t>Bezrobotni zarejestrowani na początku miesiąca</t>
  </si>
  <si>
    <t>Wzrost  lub spadek (-) liczby bezrobotnych</t>
  </si>
  <si>
    <t>Dynamika (początek miesiąca = 100)</t>
  </si>
  <si>
    <t>3.</t>
  </si>
  <si>
    <t>Rejestracje w miesiącu sprawozdawczym (napływ):</t>
  </si>
  <si>
    <t xml:space="preserve">              w tym: - zarejestrowani po raz pierwszy [%]</t>
  </si>
  <si>
    <t>4.</t>
  </si>
  <si>
    <t>Wyrejestrowania w miesiącu sprawozdawczym (odpływ):</t>
  </si>
  <si>
    <t xml:space="preserve"> z tytułu podjęcia pracy</t>
  </si>
  <si>
    <t xml:space="preserve">            w tym: podjęcia pracy niesubsydiowanej</t>
  </si>
  <si>
    <t>z tytułu niepotwierdzenia gotowości do pracy</t>
  </si>
  <si>
    <t>II. Wybrane kategorie struktury bezrobotnych</t>
  </si>
  <si>
    <t>Kobiety [liczba]</t>
  </si>
  <si>
    <t xml:space="preserve">            [%]</t>
  </si>
  <si>
    <t>Zamieszkali na wsi [liczba]</t>
  </si>
  <si>
    <t>Z prawem do zasiłku [liczba]</t>
  </si>
  <si>
    <t>Zwolnieni z przyczyn dotyczących zakładu pracy [liczba]</t>
  </si>
  <si>
    <t>5.</t>
  </si>
  <si>
    <t>Osoby do 12 miesięcy po ukończeniu szkoły [liczba]</t>
  </si>
  <si>
    <t>6.</t>
  </si>
  <si>
    <t>Bez doświadczenia zawodowego [liczba]</t>
  </si>
  <si>
    <t>III Wybrane kategorie bezrobotnych będących w szczególnej sytuacji na rynku pracy</t>
  </si>
  <si>
    <t>Młodzież do 30 roku życia [liczba]</t>
  </si>
  <si>
    <t>Powyżej 50 roku życia [liczba]</t>
  </si>
  <si>
    <t>Długotrwale bezrobotni [liczba]</t>
  </si>
  <si>
    <t>Posiadający co najmniej jedno dziecko do 6 roku życia [liczba]</t>
  </si>
  <si>
    <t>Niepełnosprawni [liczba]</t>
  </si>
  <si>
    <t xml:space="preserve"> DZIAŁANIA URZĘDÓW PRACY OGRANICZAJĄCE BEZROBOCIE</t>
  </si>
  <si>
    <r>
      <t xml:space="preserve"> 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</si>
  <si>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(ziemski)</t>
    </r>
  </si>
  <si>
    <t>I. Pośrednictwo pracy</t>
  </si>
  <si>
    <t>Liczba wolnych miejsc pracy i miejsc aktywizacji zawodowej w miesiącu sprawozdawczym</t>
  </si>
  <si>
    <t xml:space="preserve">            w tym subsydiowane miejsca pracy i 
            aktywizacji zawodowej</t>
  </si>
  <si>
    <t>Liczba wolnych miejsc pracy i miejsc aktywizacji zawodowej - narastająco od poczatku roku</t>
  </si>
  <si>
    <t xml:space="preserve">II. Aktywne formy przeciwdziałania bezrobociu </t>
  </si>
  <si>
    <t xml:space="preserve">Liczba osób bezrobotnych, które w miesiącu sprawozdawczym rozpoczęły prace interwencyjne </t>
  </si>
  <si>
    <t>Liczba osób bezrobotnych, które rozpoczęły prace interwencyjne – narastająco od początku roku</t>
  </si>
  <si>
    <t>Liczba osób bezrobotnych, które w miesiącu sprawozdawczym rozpoczęły roboty publiczne</t>
  </si>
  <si>
    <t>Liczba osób bezrobotnych, które rozpoczęły roboty publiczne – narastająco od początku roku</t>
  </si>
  <si>
    <t xml:space="preserve">Liczba oób bezrobotnych, które w miesiącu sprawozdawczym podjęły działalność gospodarczą  </t>
  </si>
  <si>
    <t>Liczba osób bezrobotnych, które podjęły działalność gospodarczą – narastająco od początku roku</t>
  </si>
  <si>
    <t>Liczba osób bezrobotnych, które w miesiącu sprawozdawczym podjęły pracę w ramach refundacji kosztów zatrudnienia</t>
  </si>
  <si>
    <t>Liczba osób bezrobotnych, które podjęły pracę w ramach refundacji kosztów zatrudnienia – narastająco od początku roku</t>
  </si>
  <si>
    <t xml:space="preserve">Pozostałe podjęcia pracy subsydiowanej w miesiącu sprawozdawczym przez osoby bezrobotne </t>
  </si>
  <si>
    <t>Pozostałe podjęcia pracy subsydiowanej przez osoby bezrobotne - narastająco od poczatku roku</t>
  </si>
  <si>
    <t>Liczba osób bezrobotnych, które w miesiącu sprawozdawczym rozpoczęły szkolenia</t>
  </si>
  <si>
    <t>Liczba osób bezrobotnych, które rozpoczęły szkolenia - narasatająco od początku roku</t>
  </si>
  <si>
    <t>7.</t>
  </si>
  <si>
    <t>Liczba osób bezrobotnych, które w miesiącu sprawozdawczym rozpoczęły staż</t>
  </si>
  <si>
    <t>Liczba osób bezrobotnych, które rozpoczęły staż - narastająco od początku roku</t>
  </si>
  <si>
    <t>8.</t>
  </si>
  <si>
    <t>Liczba osób, które rozpoczęły prace społecznie użyteczne</t>
  </si>
  <si>
    <t>Liczba osób, które rozpoczęły prace społecznie użyteczne - narastająco od początku roku</t>
  </si>
  <si>
    <t>9.</t>
  </si>
  <si>
    <t>Liczba osób, które rozpoczęły udział w pozostałych aktywnych formach przeciwdziałania bezrobociu</t>
  </si>
  <si>
    <t>Liczba osób, które rozpoczęły udział w pozostałych aktywnych formach przeciwdziałania bezrobociu - narastająco od początku roku</t>
  </si>
  <si>
    <t>10.</t>
  </si>
  <si>
    <t>Łączna liczba osób bezrobotnych , które w miesiącu sprawozdawczym objęte zostały aktywnymi formami przeciwdziałania bezrobociu</t>
  </si>
  <si>
    <t>Łączna liczba osób bezrobotnych, które objęte zostały aktywnymi formami przeciwdziałania bezrobociu  – narastająco od początku roku</t>
  </si>
  <si>
    <t>*  wskaźnik stopy bezrobocia za maj 2015 r. jest podawany przez GUS z miesięcznym opóżnieniem</t>
  </si>
  <si>
    <t>Liczba  bezrobotnych w układzie powiatowych urzędów pracy i gmin woj. lubuskiego zarejestrowanych</t>
  </si>
  <si>
    <t>na koniec maja 2015 r.</t>
  </si>
  <si>
    <t>L.p.</t>
  </si>
  <si>
    <t xml:space="preserve"> NAZWA</t>
  </si>
  <si>
    <t>Jednostka organizacyjna</t>
  </si>
  <si>
    <t>Ilość bezrobotnych</t>
  </si>
  <si>
    <t>NAZWA</t>
  </si>
  <si>
    <t>PODREGION GORZOWSKI</t>
  </si>
  <si>
    <t>Sulęcin</t>
  </si>
  <si>
    <t>gm.</t>
  </si>
  <si>
    <t>V.</t>
  </si>
  <si>
    <t>ZIELONA GÓRA</t>
  </si>
  <si>
    <t>PUP</t>
  </si>
  <si>
    <t>Torzym</t>
  </si>
  <si>
    <t>Babimost</t>
  </si>
  <si>
    <t>I.</t>
  </si>
  <si>
    <t>GORZÓW WLKP.</t>
  </si>
  <si>
    <t>Bojadła</t>
  </si>
  <si>
    <t>g.</t>
  </si>
  <si>
    <t>Bogdaniec</t>
  </si>
  <si>
    <t>Czerwieńsk</t>
  </si>
  <si>
    <t>Deszczno</t>
  </si>
  <si>
    <t>Kargowa</t>
  </si>
  <si>
    <t>Kłodawa</t>
  </si>
  <si>
    <t>Nowogród Bobrzański</t>
  </si>
  <si>
    <t>Kostrzyn</t>
  </si>
  <si>
    <t>m.</t>
  </si>
  <si>
    <t>PODREGION ZIELONOGÓRSKI</t>
  </si>
  <si>
    <t>Sulechów</t>
  </si>
  <si>
    <t>Lubiszyn</t>
  </si>
  <si>
    <t>Świdnica</t>
  </si>
  <si>
    <t>Santok</t>
  </si>
  <si>
    <t>KROSNO ODRZ.</t>
  </si>
  <si>
    <t>Trzebiechów</t>
  </si>
  <si>
    <t>Witnica</t>
  </si>
  <si>
    <t>Bobrowice</t>
  </si>
  <si>
    <t>Zabór</t>
  </si>
  <si>
    <t>Bytnica</t>
  </si>
  <si>
    <t>Gorzów Wlkp.</t>
  </si>
  <si>
    <t>M</t>
  </si>
  <si>
    <t>Dąbie</t>
  </si>
  <si>
    <t>Zielona Góra</t>
  </si>
  <si>
    <t>Gubin</t>
  </si>
  <si>
    <t>II.</t>
  </si>
  <si>
    <t>VI.</t>
  </si>
  <si>
    <t>Bledzew</t>
  </si>
  <si>
    <t>Krosno Odrz.</t>
  </si>
  <si>
    <t>Brzeźnica</t>
  </si>
  <si>
    <t>Międzyrzecz</t>
  </si>
  <si>
    <t>Maszewo</t>
  </si>
  <si>
    <t>Gozdnica</t>
  </si>
  <si>
    <t>Przytoczna</t>
  </si>
  <si>
    <t xml:space="preserve">    </t>
  </si>
  <si>
    <t>Iłowa</t>
  </si>
  <si>
    <t>Pszczew</t>
  </si>
  <si>
    <t>NOWA SÓL</t>
  </si>
  <si>
    <t>Małomice</t>
  </si>
  <si>
    <t>Skwierzyna</t>
  </si>
  <si>
    <t>Bytom Odrzański</t>
  </si>
  <si>
    <t>Niegosławice</t>
  </si>
  <si>
    <t>Trzciel</t>
  </si>
  <si>
    <t>Kolsko</t>
  </si>
  <si>
    <t>Szprotawa</t>
  </si>
  <si>
    <t>Kożuchów</t>
  </si>
  <si>
    <t>Wymiarki</t>
  </si>
  <si>
    <t>III.</t>
  </si>
  <si>
    <t>Nowa Sól</t>
  </si>
  <si>
    <t>Żagań</t>
  </si>
  <si>
    <t>Cybinka</t>
  </si>
  <si>
    <t>Górzyca</t>
  </si>
  <si>
    <t>Nowe Miasteczko</t>
  </si>
  <si>
    <t>Ośno Lubuskie</t>
  </si>
  <si>
    <t>Otyń</t>
  </si>
  <si>
    <t>VII.</t>
  </si>
  <si>
    <t>Rzepin</t>
  </si>
  <si>
    <t>Siedlisko</t>
  </si>
  <si>
    <t>Brody</t>
  </si>
  <si>
    <t>Słubice</t>
  </si>
  <si>
    <t>Jasień</t>
  </si>
  <si>
    <t>Lipinki Łużyckie</t>
  </si>
  <si>
    <t>IV.</t>
  </si>
  <si>
    <t>STRZELCE KRAJ.</t>
  </si>
  <si>
    <t>Lubrza</t>
  </si>
  <si>
    <t>Lubsko</t>
  </si>
  <si>
    <t>Dobiegniew</t>
  </si>
  <si>
    <t>Łagów</t>
  </si>
  <si>
    <t>Łęknica</t>
  </si>
  <si>
    <t>Drezdenko</t>
  </si>
  <si>
    <t>Skąpe</t>
  </si>
  <si>
    <t>Przewóz</t>
  </si>
  <si>
    <t>Stare Kurowo</t>
  </si>
  <si>
    <t>Szczaniec</t>
  </si>
  <si>
    <t>Trzebiel</t>
  </si>
  <si>
    <t>Strzelce Krajeńskie</t>
  </si>
  <si>
    <t>Świebodzin</t>
  </si>
  <si>
    <t>Tuplice</t>
  </si>
  <si>
    <t>Zwierzyn</t>
  </si>
  <si>
    <t>Zbąszynek</t>
  </si>
  <si>
    <t>Żary</t>
  </si>
  <si>
    <t>Krzeszyce</t>
  </si>
  <si>
    <t>Sława</t>
  </si>
  <si>
    <t>OGÓŁEM</t>
  </si>
  <si>
    <t>woj.</t>
  </si>
  <si>
    <t>Lubniewice</t>
  </si>
  <si>
    <t>Szlichtyngowa</t>
  </si>
  <si>
    <t>Słońsk</t>
  </si>
  <si>
    <t>Wschowa</t>
  </si>
  <si>
    <t>g. - gmina wiejska, gm. - gmina wiejsko-miejska, m. - miasto, M - miasto na prawach powiatu</t>
  </si>
  <si>
    <t>lata</t>
  </si>
  <si>
    <t>liczba bezrobotnych</t>
  </si>
  <si>
    <t>V 2014r.</t>
  </si>
  <si>
    <t>VI 2014r.</t>
  </si>
  <si>
    <t>Podjęcia pracy poza miejscem zamieszkania w ramach bonu na zasiedlenie</t>
  </si>
  <si>
    <t>VII 2014r.</t>
  </si>
  <si>
    <t>oferty pracy</t>
  </si>
  <si>
    <t>Podjęcia pracy w ramach bonu zatrudnieniowego</t>
  </si>
  <si>
    <t>VIII 2014r.</t>
  </si>
  <si>
    <t>XII 2013r.</t>
  </si>
  <si>
    <t>Podjęcia pracy w ramach dofinansowania wynagrodzenia za zatrudnienie skierowanego 
bezrobotnego powyżej 50 r. życia</t>
  </si>
  <si>
    <t>IX 2014r.</t>
  </si>
  <si>
    <t>I 2014r.</t>
  </si>
  <si>
    <t>Rozpoczęcie szkolenia w ramach bonu szkoleniowego</t>
  </si>
  <si>
    <t>X 2014r.</t>
  </si>
  <si>
    <t>II 2014r.</t>
  </si>
  <si>
    <t>Rozpoczęcie stażu w ramach bonu stażowego</t>
  </si>
  <si>
    <t>XI 2014r.</t>
  </si>
  <si>
    <t>III 2014r.</t>
  </si>
  <si>
    <t>XII 2014r.</t>
  </si>
  <si>
    <t>IV 2014r.</t>
  </si>
  <si>
    <t>I 2015r.</t>
  </si>
  <si>
    <t>II 2015r.</t>
  </si>
  <si>
    <t>III 2015r.</t>
  </si>
  <si>
    <t>IV 2015r.</t>
  </si>
  <si>
    <t>V 2015r.</t>
  </si>
  <si>
    <t>Praca niesubsydiowana</t>
  </si>
  <si>
    <t>Podjęcie działalności gospodarczej i inna praca</t>
  </si>
  <si>
    <t>Podjęcie pracy w ramach refund. kosztów zatrud. bezrobotnego</t>
  </si>
  <si>
    <t>Prace
interwencyjne</t>
  </si>
  <si>
    <t>Roboty 
publiczne</t>
  </si>
  <si>
    <t>Szkolenia</t>
  </si>
  <si>
    <t>Staże</t>
  </si>
  <si>
    <t>Praca społecznie użyteczna</t>
  </si>
  <si>
    <t>Odmowa bez uzasadnionej przyczyny przyjęcia propozycji odpowiedniej pracy lub innej formy pomocy, w tym w ramach PAI</t>
  </si>
  <si>
    <t>Niepotwierdzenie gotowości do pracy</t>
  </si>
  <si>
    <t>Dobrowolna rezygnacja ze statusu bezrobotnego</t>
  </si>
  <si>
    <t>Nabycie praw emerytalnych lub rentowych</t>
  </si>
  <si>
    <t>Inne</t>
  </si>
  <si>
    <r>
      <t xml:space="preserve">     </t>
    </r>
    <r>
      <rPr>
        <b/>
        <sz val="10"/>
        <color indexed="17"/>
        <rFont val="Arial"/>
        <family val="2"/>
        <charset val="238"/>
      </rPr>
      <t>Obserwatorium Rynku Pracy - tel: (68) 456 76 91, (68) 456 76 92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</si>
</sst>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_)"/>
  </numFmts>
  <fonts count="40">
    <font>
      <sz val="10"/>
      <name val="Arial CE"/>
      <charset val="238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b/>
      <sz val="20"/>
      <name val="Verdana"/>
      <family val="2"/>
      <charset val="238"/>
    </font>
    <font>
      <b/>
      <sz val="13"/>
      <name val="Verdana"/>
      <family val="2"/>
      <charset val="238"/>
    </font>
    <font>
      <b/>
      <sz val="8"/>
      <name val="Verdana"/>
      <family val="2"/>
      <charset val="238"/>
    </font>
    <font>
      <b/>
      <sz val="7"/>
      <name val="Verdana"/>
      <family val="2"/>
      <charset val="238"/>
    </font>
    <font>
      <b/>
      <sz val="14"/>
      <name val="Verdana"/>
      <family val="2"/>
      <charset val="238"/>
    </font>
    <font>
      <b/>
      <sz val="18"/>
      <name val="Verdana"/>
      <family val="2"/>
      <charset val="238"/>
    </font>
    <font>
      <sz val="18"/>
      <name val="Verdana"/>
      <family val="2"/>
      <charset val="238"/>
    </font>
    <font>
      <b/>
      <sz val="13"/>
      <color indexed="10"/>
      <name val="Verdana"/>
      <family val="2"/>
      <charset val="238"/>
    </font>
    <font>
      <b/>
      <i/>
      <sz val="16"/>
      <color indexed="10"/>
      <name val="Verdana"/>
      <family val="2"/>
      <charset val="238"/>
    </font>
    <font>
      <b/>
      <sz val="16"/>
      <name val="Verdana"/>
      <family val="2"/>
      <charset val="238"/>
    </font>
    <font>
      <sz val="15"/>
      <name val="Verdana"/>
      <family val="2"/>
      <charset val="238"/>
    </font>
    <font>
      <sz val="14"/>
      <name val="Verdana"/>
      <family val="2"/>
      <charset val="238"/>
    </font>
    <font>
      <sz val="16"/>
      <name val="Verdana"/>
      <family val="2"/>
      <charset val="238"/>
    </font>
    <font>
      <b/>
      <sz val="15"/>
      <color indexed="10"/>
      <name val="Verdana"/>
      <family val="2"/>
      <charset val="238"/>
    </font>
    <font>
      <sz val="16"/>
      <color indexed="10"/>
      <name val="Verdana"/>
      <family val="2"/>
      <charset val="238"/>
    </font>
    <font>
      <sz val="15"/>
      <color indexed="12"/>
      <name val="Verdana"/>
      <family val="2"/>
      <charset val="238"/>
    </font>
    <font>
      <sz val="16"/>
      <color indexed="12"/>
      <name val="Verdana"/>
      <family val="2"/>
      <charset val="238"/>
    </font>
    <font>
      <b/>
      <sz val="16"/>
      <color indexed="12"/>
      <name val="Verdana"/>
      <family val="2"/>
      <charset val="238"/>
    </font>
    <font>
      <sz val="14"/>
      <color indexed="12"/>
      <name val="Verdana"/>
      <family val="2"/>
      <charset val="238"/>
    </font>
    <font>
      <b/>
      <sz val="15"/>
      <name val="Verdana"/>
      <family val="2"/>
      <charset val="238"/>
    </font>
    <font>
      <i/>
      <sz val="16"/>
      <color indexed="12"/>
      <name val="Verdana"/>
      <family val="2"/>
      <charset val="238"/>
    </font>
    <font>
      <sz val="10"/>
      <color indexed="12"/>
      <name val="Verdana"/>
      <family val="2"/>
      <charset val="238"/>
    </font>
    <font>
      <i/>
      <sz val="16"/>
      <name val="Verdana"/>
      <family val="2"/>
      <charset val="238"/>
    </font>
    <font>
      <b/>
      <i/>
      <sz val="16"/>
      <name val="Verdana"/>
      <family val="2"/>
      <charset val="238"/>
    </font>
    <font>
      <b/>
      <sz val="17"/>
      <name val="Verdana"/>
      <family val="2"/>
      <charset val="238"/>
    </font>
    <font>
      <b/>
      <i/>
      <sz val="17"/>
      <name val="Verdana"/>
      <family val="2"/>
      <charset val="238"/>
    </font>
    <font>
      <b/>
      <i/>
      <sz val="11"/>
      <color indexed="12"/>
      <name val="Verdana"/>
      <family val="2"/>
      <charset val="238"/>
    </font>
    <font>
      <sz val="10"/>
      <name val="Arial CE"/>
      <family val="2"/>
      <charset val="238"/>
    </font>
    <font>
      <sz val="9"/>
      <name val="Verdana"/>
      <family val="2"/>
      <charset val="238"/>
    </font>
    <font>
      <b/>
      <i/>
      <sz val="14"/>
      <name val="Verdana"/>
      <family val="2"/>
      <charset val="238"/>
    </font>
    <font>
      <b/>
      <sz val="10"/>
      <name val="Verdana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b/>
      <sz val="10"/>
      <color indexed="17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theme="0" tint="-0.249977111117893"/>
        <bgColor indexed="22"/>
      </patternFill>
    </fill>
    <fill>
      <patternFill patternType="solid">
        <fgColor rgb="FFFFFF99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double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double">
        <color indexed="8"/>
      </right>
      <top style="double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medium">
        <color indexed="8"/>
      </bottom>
      <diagonal/>
    </border>
    <border>
      <left style="double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3">
    <xf numFmtId="0" fontId="0" fillId="0" borderId="0"/>
    <xf numFmtId="0" fontId="31" fillId="0" borderId="0"/>
    <xf numFmtId="0" fontId="35" fillId="0" borderId="0"/>
  </cellStyleXfs>
  <cellXfs count="28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5" fillId="0" borderId="3" xfId="0" applyFont="1" applyBorder="1" applyAlignment="1"/>
    <xf numFmtId="0" fontId="5" fillId="0" borderId="4" xfId="0" applyFont="1" applyBorder="1" applyAlignment="1">
      <alignment horizontal="right" vertical="top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164" fontId="12" fillId="0" borderId="11" xfId="0" applyNumberFormat="1" applyFont="1" applyFill="1" applyBorder="1" applyAlignment="1">
      <alignment horizontal="center" vertical="center"/>
    </xf>
    <xf numFmtId="164" fontId="12" fillId="0" borderId="12" xfId="0" applyNumberFormat="1" applyFont="1" applyFill="1" applyBorder="1" applyAlignment="1">
      <alignment horizontal="center" vertical="center"/>
    </xf>
    <xf numFmtId="164" fontId="12" fillId="0" borderId="7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/>
    </xf>
    <xf numFmtId="0" fontId="13" fillId="4" borderId="16" xfId="0" applyFont="1" applyFill="1" applyBorder="1" applyAlignment="1">
      <alignment horizontal="center" vertical="center" wrapText="1"/>
    </xf>
    <xf numFmtId="1" fontId="13" fillId="4" borderId="17" xfId="0" applyNumberFormat="1" applyFont="1" applyFill="1" applyBorder="1" applyAlignment="1">
      <alignment horizontal="center" vertical="center"/>
    </xf>
    <xf numFmtId="1" fontId="13" fillId="4" borderId="14" xfId="0" applyNumberFormat="1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2" fillId="0" borderId="13" xfId="0" applyFont="1" applyFill="1" applyBorder="1"/>
    <xf numFmtId="0" fontId="13" fillId="5" borderId="19" xfId="0" applyFont="1" applyFill="1" applyBorder="1" applyAlignment="1">
      <alignment horizontal="center" vertical="center" wrapText="1"/>
    </xf>
    <xf numFmtId="1" fontId="13" fillId="5" borderId="19" xfId="0" applyNumberFormat="1" applyFont="1" applyFill="1" applyBorder="1" applyAlignment="1">
      <alignment horizontal="center" vertical="center" wrapText="1"/>
    </xf>
    <xf numFmtId="1" fontId="13" fillId="5" borderId="20" xfId="0" applyNumberFormat="1" applyFont="1" applyFill="1" applyBorder="1" applyAlignment="1">
      <alignment horizontal="center" vertical="center" wrapText="1"/>
    </xf>
    <xf numFmtId="1" fontId="13" fillId="5" borderId="7" xfId="0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0" fontId="3" fillId="0" borderId="0" xfId="0" applyFont="1" applyFill="1"/>
    <xf numFmtId="0" fontId="2" fillId="0" borderId="13" xfId="0" applyFont="1" applyBorder="1"/>
    <xf numFmtId="0" fontId="16" fillId="0" borderId="23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5" fillId="0" borderId="0" xfId="0" applyFont="1"/>
    <xf numFmtId="0" fontId="2" fillId="0" borderId="25" xfId="0" applyFont="1" applyBorder="1"/>
    <xf numFmtId="164" fontId="18" fillId="0" borderId="22" xfId="0" applyNumberFormat="1" applyFont="1" applyFill="1" applyBorder="1" applyAlignment="1">
      <alignment horizontal="center" vertical="center" wrapText="1"/>
    </xf>
    <xf numFmtId="164" fontId="18" fillId="0" borderId="21" xfId="0" applyNumberFormat="1" applyFont="1" applyFill="1" applyBorder="1" applyAlignment="1">
      <alignment horizontal="center" vertical="center" wrapText="1"/>
    </xf>
    <xf numFmtId="164" fontId="18" fillId="0" borderId="7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/>
    </xf>
    <xf numFmtId="0" fontId="20" fillId="0" borderId="22" xfId="0" applyFont="1" applyFill="1" applyBorder="1" applyAlignment="1">
      <alignment horizontal="center" vertical="center" wrapText="1"/>
    </xf>
    <xf numFmtId="1" fontId="20" fillId="0" borderId="22" xfId="0" applyNumberFormat="1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164" fontId="16" fillId="0" borderId="22" xfId="0" applyNumberFormat="1" applyFont="1" applyFill="1" applyBorder="1" applyAlignment="1">
      <alignment horizontal="center" vertical="center" wrapText="1"/>
    </xf>
    <xf numFmtId="164" fontId="16" fillId="0" borderId="21" xfId="0" applyNumberFormat="1" applyFont="1" applyFill="1" applyBorder="1" applyAlignment="1">
      <alignment horizontal="center" vertical="center" wrapText="1"/>
    </xf>
    <xf numFmtId="164" fontId="16" fillId="0" borderId="7" xfId="0" applyNumberFormat="1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/>
    </xf>
    <xf numFmtId="0" fontId="16" fillId="0" borderId="22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/>
    </xf>
    <xf numFmtId="0" fontId="16" fillId="0" borderId="31" xfId="0" applyFont="1" applyFill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0" fontId="16" fillId="0" borderId="37" xfId="0" applyFont="1" applyFill="1" applyBorder="1" applyAlignment="1">
      <alignment horizontal="center" vertical="center" wrapText="1"/>
    </xf>
    <xf numFmtId="0" fontId="16" fillId="0" borderId="38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164" fontId="24" fillId="0" borderId="22" xfId="0" applyNumberFormat="1" applyFont="1" applyFill="1" applyBorder="1" applyAlignment="1">
      <alignment horizontal="center" vertical="center" wrapText="1"/>
    </xf>
    <xf numFmtId="164" fontId="24" fillId="0" borderId="21" xfId="0" applyNumberFormat="1" applyFont="1" applyFill="1" applyBorder="1" applyAlignment="1">
      <alignment horizontal="center" vertical="center" wrapText="1"/>
    </xf>
    <xf numFmtId="164" fontId="24" fillId="0" borderId="7" xfId="0" applyNumberFormat="1" applyFont="1" applyFill="1" applyBorder="1" applyAlignment="1">
      <alignment horizontal="center" vertical="center" wrapText="1"/>
    </xf>
    <xf numFmtId="1" fontId="13" fillId="0" borderId="7" xfId="0" applyNumberFormat="1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 wrapText="1"/>
    </xf>
    <xf numFmtId="0" fontId="25" fillId="0" borderId="0" xfId="0" applyFont="1"/>
    <xf numFmtId="164" fontId="24" fillId="0" borderId="32" xfId="0" applyNumberFormat="1" applyFont="1" applyFill="1" applyBorder="1" applyAlignment="1">
      <alignment horizontal="center" vertical="center" wrapText="1"/>
    </xf>
    <xf numFmtId="164" fontId="24" fillId="0" borderId="31" xfId="0" applyNumberFormat="1" applyFont="1" applyFill="1" applyBorder="1" applyAlignment="1">
      <alignment horizontal="center" vertical="center" wrapText="1"/>
    </xf>
    <xf numFmtId="164" fontId="24" fillId="0" borderId="39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164" fontId="26" fillId="0" borderId="0" xfId="0" applyNumberFormat="1" applyFont="1" applyFill="1" applyBorder="1" applyAlignment="1">
      <alignment horizontal="center"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0" fontId="5" fillId="0" borderId="40" xfId="0" applyFont="1" applyBorder="1" applyAlignment="1"/>
    <xf numFmtId="0" fontId="5" fillId="0" borderId="3" xfId="0" applyFont="1" applyBorder="1" applyAlignment="1">
      <alignment horizontal="right" vertical="top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16" fillId="0" borderId="41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27" fillId="0" borderId="31" xfId="0" applyFont="1" applyFill="1" applyBorder="1" applyAlignment="1">
      <alignment horizontal="center" vertical="center" wrapText="1"/>
    </xf>
    <xf numFmtId="0" fontId="27" fillId="0" borderId="30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27" fillId="0" borderId="27" xfId="0" applyFont="1" applyFill="1" applyBorder="1" applyAlignment="1">
      <alignment horizontal="center" vertical="center" wrapText="1"/>
    </xf>
    <xf numFmtId="0" fontId="27" fillId="0" borderId="28" xfId="0" applyFont="1" applyFill="1" applyBorder="1" applyAlignment="1">
      <alignment horizontal="center" vertical="center" wrapText="1"/>
    </xf>
    <xf numFmtId="0" fontId="16" fillId="0" borderId="44" xfId="0" applyFont="1" applyFill="1" applyBorder="1" applyAlignment="1">
      <alignment horizontal="center" vertical="center"/>
    </xf>
    <xf numFmtId="0" fontId="16" fillId="0" borderId="43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center" vertical="center" wrapText="1"/>
    </xf>
    <xf numFmtId="0" fontId="27" fillId="0" borderId="48" xfId="0" applyFont="1" applyFill="1" applyBorder="1" applyAlignment="1">
      <alignment horizontal="center" vertical="center" wrapText="1"/>
    </xf>
    <xf numFmtId="0" fontId="27" fillId="0" borderId="46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/>
    </xf>
    <xf numFmtId="0" fontId="28" fillId="0" borderId="40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40" xfId="0" applyFont="1" applyFill="1" applyBorder="1" applyAlignment="1">
      <alignment horizontal="center" vertical="center"/>
    </xf>
    <xf numFmtId="0" fontId="1" fillId="0" borderId="2" xfId="0" applyFont="1" applyFill="1" applyBorder="1"/>
    <xf numFmtId="0" fontId="2" fillId="0" borderId="35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49" xfId="0" applyFont="1" applyBorder="1" applyAlignment="1">
      <alignment vertical="center" wrapText="1"/>
    </xf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wrapText="1"/>
    </xf>
    <xf numFmtId="0" fontId="25" fillId="0" borderId="0" xfId="0" applyFont="1" applyBorder="1" applyAlignment="1">
      <alignment wrapText="1"/>
    </xf>
    <xf numFmtId="0" fontId="2" fillId="0" borderId="4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2" fillId="0" borderId="46" xfId="0" applyFont="1" applyBorder="1" applyAlignment="1">
      <alignment vertical="center" wrapText="1"/>
    </xf>
    <xf numFmtId="0" fontId="2" fillId="0" borderId="47" xfId="0" applyFont="1" applyBorder="1" applyAlignment="1">
      <alignment vertical="center" wrapText="1"/>
    </xf>
    <xf numFmtId="0" fontId="2" fillId="0" borderId="42" xfId="0" applyFont="1" applyFill="1" applyBorder="1" applyAlignment="1">
      <alignment horizontal="center" vertical="center"/>
    </xf>
    <xf numFmtId="0" fontId="2" fillId="0" borderId="33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>
      <alignment horizontal="left" vertical="center" wrapText="1"/>
    </xf>
    <xf numFmtId="0" fontId="2" fillId="0" borderId="47" xfId="0" applyFont="1" applyFill="1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/>
    </xf>
    <xf numFmtId="0" fontId="3" fillId="0" borderId="28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2" fillId="0" borderId="28" xfId="0" applyFont="1" applyFill="1" applyBorder="1" applyAlignment="1">
      <alignment vertical="center" wrapText="1"/>
    </xf>
    <xf numFmtId="0" fontId="2" fillId="0" borderId="22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3" fillId="0" borderId="43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15" fillId="0" borderId="28" xfId="0" applyFont="1" applyFill="1" applyBorder="1" applyAlignment="1">
      <alignment horizontal="left" vertical="center" wrapText="1" indent="2"/>
    </xf>
    <xf numFmtId="0" fontId="15" fillId="0" borderId="22" xfId="0" applyFont="1" applyFill="1" applyBorder="1" applyAlignment="1">
      <alignment horizontal="left" vertical="center" wrapText="1" indent="2"/>
    </xf>
    <xf numFmtId="0" fontId="8" fillId="0" borderId="33" xfId="0" applyFont="1" applyBorder="1" applyAlignment="1">
      <alignment vertical="center" wrapText="1"/>
    </xf>
    <xf numFmtId="0" fontId="8" fillId="0" borderId="31" xfId="0" applyFont="1" applyBorder="1" applyAlignment="1">
      <alignment vertical="center" wrapText="1"/>
    </xf>
    <xf numFmtId="0" fontId="9" fillId="3" borderId="34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3" fillId="0" borderId="36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23" fillId="0" borderId="26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14" fillId="0" borderId="28" xfId="0" applyFont="1" applyFill="1" applyBorder="1" applyAlignment="1">
      <alignment horizontal="left" vertical="center" wrapText="1"/>
    </xf>
    <xf numFmtId="0" fontId="14" fillId="0" borderId="22" xfId="0" applyFont="1" applyFill="1" applyBorder="1" applyAlignment="1">
      <alignment horizontal="left" vertical="center" wrapText="1"/>
    </xf>
    <xf numFmtId="0" fontId="19" fillId="0" borderId="33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5" fillId="0" borderId="36" xfId="0" applyFont="1" applyBorder="1" applyAlignment="1">
      <alignment vertical="center" wrapText="1"/>
    </xf>
    <xf numFmtId="0" fontId="15" fillId="0" borderId="37" xfId="0" applyFont="1" applyBorder="1" applyAlignment="1">
      <alignment vertical="center" wrapText="1"/>
    </xf>
    <xf numFmtId="0" fontId="23" fillId="0" borderId="26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vertical="center" wrapText="1"/>
    </xf>
    <xf numFmtId="0" fontId="14" fillId="0" borderId="22" xfId="0" applyFont="1" applyFill="1" applyBorder="1" applyAlignment="1">
      <alignment vertical="center" wrapText="1"/>
    </xf>
    <xf numFmtId="0" fontId="19" fillId="0" borderId="28" xfId="0" applyFont="1" applyBorder="1" applyAlignment="1">
      <alignment vertical="center" wrapText="1"/>
    </xf>
    <xf numFmtId="0" fontId="19" fillId="0" borderId="22" xfId="0" applyFont="1" applyBorder="1" applyAlignment="1">
      <alignment vertical="center" wrapText="1"/>
    </xf>
    <xf numFmtId="0" fontId="23" fillId="0" borderId="25" xfId="0" applyFont="1" applyFill="1" applyBorder="1" applyAlignment="1">
      <alignment horizontal="center" vertical="center"/>
    </xf>
    <xf numFmtId="0" fontId="14" fillId="0" borderId="28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9" fillId="3" borderId="0" xfId="0" applyFont="1" applyFill="1" applyBorder="1" applyAlignment="1">
      <alignment horizontal="center" vertical="center"/>
    </xf>
    <xf numFmtId="0" fontId="14" fillId="0" borderId="28" xfId="0" applyFont="1" applyBorder="1" applyAlignment="1">
      <alignment vertical="center" wrapText="1"/>
    </xf>
    <xf numFmtId="0" fontId="14" fillId="0" borderId="22" xfId="0" applyFont="1" applyBorder="1" applyAlignment="1">
      <alignment vertical="center" wrapText="1"/>
    </xf>
    <xf numFmtId="0" fontId="15" fillId="0" borderId="28" xfId="0" applyFont="1" applyFill="1" applyBorder="1" applyAlignment="1">
      <alignment vertical="center" wrapText="1"/>
    </xf>
    <xf numFmtId="0" fontId="15" fillId="0" borderId="22" xfId="0" applyFont="1" applyFill="1" applyBorder="1" applyAlignment="1">
      <alignment vertical="center" wrapText="1"/>
    </xf>
    <xf numFmtId="0" fontId="14" fillId="0" borderId="30" xfId="0" applyFont="1" applyFill="1" applyBorder="1" applyAlignment="1">
      <alignment horizontal="left" vertical="center" wrapText="1" indent="1"/>
    </xf>
    <xf numFmtId="0" fontId="14" fillId="0" borderId="31" xfId="0" applyFont="1" applyFill="1" applyBorder="1" applyAlignment="1">
      <alignment horizontal="left" vertical="center" wrapText="1" indent="1"/>
    </xf>
    <xf numFmtId="0" fontId="10" fillId="3" borderId="3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vertical="center" wrapText="1"/>
    </xf>
    <xf numFmtId="0" fontId="14" fillId="0" borderId="37" xfId="0" applyFont="1" applyBorder="1" applyAlignment="1">
      <alignment vertical="center" wrapText="1"/>
    </xf>
    <xf numFmtId="0" fontId="17" fillId="0" borderId="21" xfId="0" applyFont="1" applyBorder="1" applyAlignment="1">
      <alignment vertical="center" wrapText="1"/>
    </xf>
    <xf numFmtId="0" fontId="17" fillId="0" borderId="22" xfId="0" applyFont="1" applyBorder="1" applyAlignment="1">
      <alignment vertical="center" wrapText="1"/>
    </xf>
    <xf numFmtId="0" fontId="19" fillId="0" borderId="21" xfId="0" applyFont="1" applyFill="1" applyBorder="1" applyAlignment="1">
      <alignment vertical="center" wrapText="1"/>
    </xf>
    <xf numFmtId="0" fontId="19" fillId="0" borderId="22" xfId="0" applyFont="1" applyFill="1" applyBorder="1" applyAlignment="1">
      <alignment vertical="center" wrapText="1"/>
    </xf>
    <xf numFmtId="0" fontId="14" fillId="0" borderId="21" xfId="0" applyFont="1" applyBorder="1" applyAlignment="1">
      <alignment vertical="center" wrapText="1"/>
    </xf>
    <xf numFmtId="0" fontId="22" fillId="0" borderId="21" xfId="0" applyFont="1" applyBorder="1" applyAlignment="1">
      <alignment vertical="center" wrapText="1"/>
    </xf>
    <xf numFmtId="0" fontId="22" fillId="0" borderId="22" xfId="0" applyFont="1" applyBorder="1" applyAlignment="1">
      <alignment vertical="center" wrapText="1"/>
    </xf>
    <xf numFmtId="0" fontId="14" fillId="0" borderId="21" xfId="0" applyFont="1" applyBorder="1" applyAlignment="1">
      <alignment horizontal="left" vertical="center" wrapText="1" indent="1"/>
    </xf>
    <xf numFmtId="0" fontId="14" fillId="0" borderId="22" xfId="0" applyFont="1" applyBorder="1" applyAlignment="1">
      <alignment horizontal="left" vertical="center" wrapText="1" indent="1"/>
    </xf>
    <xf numFmtId="0" fontId="14" fillId="0" borderId="21" xfId="0" applyFont="1" applyFill="1" applyBorder="1" applyAlignment="1">
      <alignment horizontal="left" vertical="center" wrapText="1" indent="1"/>
    </xf>
    <xf numFmtId="0" fontId="14" fillId="0" borderId="22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0" borderId="9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3" fillId="4" borderId="14" xfId="0" applyFont="1" applyFill="1" applyBorder="1" applyAlignment="1">
      <alignment vertical="center" wrapText="1"/>
    </xf>
    <xf numFmtId="0" fontId="13" fillId="4" borderId="15" xfId="0" applyFont="1" applyFill="1" applyBorder="1" applyAlignment="1">
      <alignment vertical="center" wrapText="1"/>
    </xf>
    <xf numFmtId="0" fontId="14" fillId="0" borderId="18" xfId="0" applyFont="1" applyFill="1" applyBorder="1" applyAlignment="1">
      <alignment vertical="center" wrapText="1"/>
    </xf>
    <xf numFmtId="0" fontId="13" fillId="0" borderId="0" xfId="1" applyFont="1" applyBorder="1" applyAlignment="1">
      <alignment horizontal="center" vertical="center" wrapText="1"/>
    </xf>
    <xf numFmtId="0" fontId="31" fillId="0" borderId="0" xfId="1"/>
    <xf numFmtId="0" fontId="1" fillId="0" borderId="0" xfId="1" applyFont="1"/>
    <xf numFmtId="0" fontId="8" fillId="0" borderId="0" xfId="1" applyFont="1"/>
    <xf numFmtId="0" fontId="15" fillId="0" borderId="0" xfId="1" applyFont="1"/>
    <xf numFmtId="0" fontId="1" fillId="0" borderId="50" xfId="1" applyFont="1" applyBorder="1" applyAlignment="1">
      <alignment horizontal="center" vertical="center" wrapText="1"/>
    </xf>
    <xf numFmtId="0" fontId="1" fillId="0" borderId="51" xfId="1" applyFont="1" applyBorder="1" applyAlignment="1">
      <alignment horizontal="center" vertical="center" wrapText="1"/>
    </xf>
    <xf numFmtId="0" fontId="32" fillId="0" borderId="51" xfId="1" applyFont="1" applyBorder="1" applyAlignment="1">
      <alignment horizontal="center" vertical="center" wrapText="1"/>
    </xf>
    <xf numFmtId="0" fontId="32" fillId="0" borderId="52" xfId="1" applyFont="1" applyBorder="1" applyAlignment="1">
      <alignment horizontal="center" vertical="center" wrapText="1"/>
    </xf>
    <xf numFmtId="0" fontId="33" fillId="0" borderId="53" xfId="1" applyFont="1" applyBorder="1" applyAlignment="1">
      <alignment horizontal="center" vertical="center" wrapText="1"/>
    </xf>
    <xf numFmtId="165" fontId="27" fillId="0" borderId="54" xfId="1" applyNumberFormat="1" applyFont="1" applyBorder="1" applyAlignment="1">
      <alignment horizontal="center" vertical="center" wrapText="1"/>
    </xf>
    <xf numFmtId="0" fontId="3" fillId="0" borderId="55" xfId="1" applyFont="1" applyBorder="1" applyAlignment="1">
      <alignment horizontal="center"/>
    </xf>
    <xf numFmtId="0" fontId="3" fillId="0" borderId="56" xfId="1" applyFont="1" applyBorder="1" applyAlignment="1" applyProtection="1">
      <alignment horizontal="left"/>
    </xf>
    <xf numFmtId="165" fontId="3" fillId="0" borderId="56" xfId="1" applyNumberFormat="1" applyFont="1" applyBorder="1" applyProtection="1"/>
    <xf numFmtId="165" fontId="3" fillId="0" borderId="57" xfId="1" applyNumberFormat="1" applyFont="1" applyBorder="1" applyProtection="1"/>
    <xf numFmtId="0" fontId="2" fillId="6" borderId="55" xfId="1" applyFont="1" applyFill="1" applyBorder="1" applyAlignment="1">
      <alignment horizontal="center"/>
    </xf>
    <xf numFmtId="0" fontId="2" fillId="6" borderId="56" xfId="1" applyFont="1" applyFill="1" applyBorder="1" applyAlignment="1" applyProtection="1">
      <alignment horizontal="left"/>
    </xf>
    <xf numFmtId="165" fontId="2" fillId="6" borderId="58" xfId="1" applyNumberFormat="1" applyFont="1" applyFill="1" applyBorder="1" applyAlignment="1" applyProtection="1">
      <alignment horizontal="right"/>
    </xf>
    <xf numFmtId="0" fontId="3" fillId="0" borderId="59" xfId="1" applyFont="1" applyBorder="1" applyAlignment="1">
      <alignment horizontal="center"/>
    </xf>
    <xf numFmtId="0" fontId="3" fillId="0" borderId="57" xfId="1" applyFont="1" applyBorder="1" applyAlignment="1" applyProtection="1">
      <alignment horizontal="left"/>
    </xf>
    <xf numFmtId="165" fontId="3" fillId="0" borderId="57" xfId="1" applyNumberFormat="1" applyFont="1" applyBorder="1" applyAlignment="1"/>
    <xf numFmtId="0" fontId="2" fillId="6" borderId="56" xfId="1" applyFont="1" applyFill="1" applyBorder="1" applyAlignment="1" applyProtection="1">
      <alignment horizontal="center"/>
    </xf>
    <xf numFmtId="0" fontId="3" fillId="0" borderId="60" xfId="1" applyFont="1" applyBorder="1" applyAlignment="1">
      <alignment horizontal="center"/>
    </xf>
    <xf numFmtId="0" fontId="3" fillId="0" borderId="61" xfId="1" applyFont="1" applyBorder="1" applyAlignment="1" applyProtection="1">
      <alignment horizontal="left"/>
    </xf>
    <xf numFmtId="165" fontId="3" fillId="0" borderId="61" xfId="1" applyNumberFormat="1" applyFont="1" applyBorder="1" applyProtection="1"/>
    <xf numFmtId="165" fontId="3" fillId="0" borderId="62" xfId="1" applyNumberFormat="1" applyFont="1" applyBorder="1" applyProtection="1"/>
    <xf numFmtId="165" fontId="3" fillId="0" borderId="63" xfId="1" applyNumberFormat="1" applyFont="1" applyBorder="1" applyProtection="1"/>
    <xf numFmtId="0" fontId="3" fillId="0" borderId="64" xfId="1" applyFont="1" applyBorder="1" applyAlignment="1">
      <alignment horizontal="center"/>
    </xf>
    <xf numFmtId="0" fontId="3" fillId="0" borderId="64" xfId="1" applyFont="1" applyBorder="1" applyAlignment="1" applyProtection="1">
      <alignment horizontal="left"/>
    </xf>
    <xf numFmtId="165" fontId="3" fillId="0" borderId="64" xfId="1" applyNumberFormat="1" applyFont="1" applyBorder="1" applyProtection="1"/>
    <xf numFmtId="0" fontId="1" fillId="0" borderId="65" xfId="1" applyFont="1" applyBorder="1" applyAlignment="1">
      <alignment horizontal="center" vertical="center" wrapText="1"/>
    </xf>
    <xf numFmtId="0" fontId="1" fillId="0" borderId="66" xfId="1" applyFont="1" applyBorder="1" applyAlignment="1">
      <alignment horizontal="center" vertical="center" wrapText="1"/>
    </xf>
    <xf numFmtId="0" fontId="32" fillId="0" borderId="66" xfId="1" applyFont="1" applyBorder="1" applyAlignment="1">
      <alignment horizontal="center" vertical="center" wrapText="1"/>
    </xf>
    <xf numFmtId="0" fontId="32" fillId="0" borderId="67" xfId="1" applyFont="1" applyBorder="1" applyAlignment="1">
      <alignment horizontal="center" vertical="center" wrapText="1"/>
    </xf>
    <xf numFmtId="0" fontId="33" fillId="0" borderId="68" xfId="1" applyFont="1" applyBorder="1" applyAlignment="1">
      <alignment horizontal="center" vertical="center" wrapText="1"/>
    </xf>
    <xf numFmtId="165" fontId="27" fillId="0" borderId="69" xfId="1" applyNumberFormat="1" applyFont="1" applyBorder="1" applyAlignment="1">
      <alignment horizontal="center" vertical="center" wrapText="1"/>
    </xf>
    <xf numFmtId="0" fontId="1" fillId="0" borderId="0" xfId="1" applyFont="1" applyBorder="1"/>
    <xf numFmtId="0" fontId="1" fillId="0" borderId="0" xfId="1" applyFont="1" applyBorder="1" applyAlignment="1">
      <alignment horizontal="center"/>
    </xf>
    <xf numFmtId="165" fontId="2" fillId="6" borderId="56" xfId="1" applyNumberFormat="1" applyFont="1" applyFill="1" applyBorder="1" applyProtection="1"/>
    <xf numFmtId="165" fontId="2" fillId="6" borderId="58" xfId="1" applyNumberFormat="1" applyFont="1" applyFill="1" applyBorder="1" applyProtection="1"/>
    <xf numFmtId="0" fontId="3" fillId="0" borderId="70" xfId="1" applyFont="1" applyBorder="1" applyAlignment="1">
      <alignment horizontal="center"/>
    </xf>
    <xf numFmtId="0" fontId="3" fillId="0" borderId="71" xfId="1" applyFont="1" applyBorder="1" applyAlignment="1" applyProtection="1">
      <alignment horizontal="left"/>
    </xf>
    <xf numFmtId="165" fontId="3" fillId="0" borderId="71" xfId="1" applyNumberFormat="1" applyFont="1" applyBorder="1" applyProtection="1"/>
    <xf numFmtId="165" fontId="3" fillId="0" borderId="72" xfId="1" applyNumberFormat="1" applyFont="1" applyBorder="1" applyProtection="1"/>
    <xf numFmtId="0" fontId="3" fillId="7" borderId="53" xfId="1" applyFont="1" applyFill="1" applyBorder="1" applyAlignment="1">
      <alignment horizontal="center"/>
    </xf>
    <xf numFmtId="0" fontId="3" fillId="7" borderId="73" xfId="1" applyFont="1" applyFill="1" applyBorder="1" applyAlignment="1" applyProtection="1">
      <alignment horizontal="left"/>
    </xf>
    <xf numFmtId="165" fontId="3" fillId="7" borderId="73" xfId="1" applyNumberFormat="1" applyFont="1" applyFill="1" applyBorder="1" applyProtection="1"/>
    <xf numFmtId="165" fontId="3" fillId="7" borderId="63" xfId="1" applyNumberFormat="1" applyFont="1" applyFill="1" applyBorder="1" applyProtection="1"/>
    <xf numFmtId="165" fontId="3" fillId="0" borderId="58" xfId="1" applyNumberFormat="1" applyFont="1" applyBorder="1" applyProtection="1"/>
    <xf numFmtId="0" fontId="34" fillId="0" borderId="0" xfId="1" applyFont="1" applyBorder="1" applyAlignment="1">
      <alignment horizontal="center"/>
    </xf>
    <xf numFmtId="0" fontId="2" fillId="6" borderId="59" xfId="1" applyFont="1" applyFill="1" applyBorder="1" applyAlignment="1">
      <alignment horizontal="center"/>
    </xf>
    <xf numFmtId="0" fontId="2" fillId="6" borderId="57" xfId="1" applyFont="1" applyFill="1" applyBorder="1" applyAlignment="1" applyProtection="1">
      <alignment horizontal="left"/>
    </xf>
    <xf numFmtId="165" fontId="2" fillId="6" borderId="57" xfId="1" applyNumberFormat="1" applyFont="1" applyFill="1" applyBorder="1" applyProtection="1"/>
    <xf numFmtId="165" fontId="2" fillId="6" borderId="72" xfId="1" applyNumberFormat="1" applyFont="1" applyFill="1" applyBorder="1" applyProtection="1"/>
    <xf numFmtId="165" fontId="2" fillId="6" borderId="63" xfId="1" applyNumberFormat="1" applyFont="1" applyFill="1" applyBorder="1" applyProtection="1"/>
    <xf numFmtId="165" fontId="3" fillId="0" borderId="74" xfId="1" applyNumberFormat="1" applyFont="1" applyBorder="1" applyProtection="1"/>
    <xf numFmtId="165" fontId="3" fillId="0" borderId="75" xfId="1" applyNumberFormat="1" applyFont="1" applyBorder="1" applyAlignment="1" applyProtection="1">
      <alignment horizontal="center"/>
    </xf>
    <xf numFmtId="165" fontId="3" fillId="0" borderId="76" xfId="1" applyNumberFormat="1" applyFont="1" applyBorder="1" applyProtection="1"/>
    <xf numFmtId="0" fontId="3" fillId="0" borderId="77" xfId="1" applyFont="1" applyBorder="1" applyAlignment="1">
      <alignment horizontal="center" vertical="center"/>
    </xf>
    <xf numFmtId="0" fontId="1" fillId="0" borderId="78" xfId="1" applyFont="1" applyBorder="1" applyAlignment="1">
      <alignment horizontal="center" vertical="center"/>
    </xf>
    <xf numFmtId="165" fontId="3" fillId="0" borderId="78" xfId="1" applyNumberFormat="1" applyFont="1" applyBorder="1" applyProtection="1"/>
    <xf numFmtId="165" fontId="3" fillId="0" borderId="79" xfId="1" applyNumberFormat="1" applyFont="1" applyBorder="1" applyProtection="1"/>
    <xf numFmtId="0" fontId="13" fillId="8" borderId="80" xfId="1" applyFont="1" applyFill="1" applyBorder="1" applyAlignment="1">
      <alignment horizontal="center" vertical="center" wrapText="1"/>
    </xf>
    <xf numFmtId="165" fontId="3" fillId="8" borderId="81" xfId="1" applyNumberFormat="1" applyFont="1" applyFill="1" applyBorder="1" applyAlignment="1" applyProtection="1">
      <alignment horizontal="center" vertical="center" wrapText="1"/>
    </xf>
    <xf numFmtId="165" fontId="29" fillId="8" borderId="82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83" xfId="1" applyFont="1" applyBorder="1" applyAlignment="1">
      <alignment horizontal="center"/>
    </xf>
    <xf numFmtId="0" fontId="3" fillId="0" borderId="84" xfId="1" applyFont="1" applyBorder="1" applyAlignment="1" applyProtection="1">
      <alignment horizontal="left"/>
    </xf>
    <xf numFmtId="165" fontId="3" fillId="0" borderId="84" xfId="1" applyNumberFormat="1" applyFont="1" applyBorder="1" applyProtection="1"/>
    <xf numFmtId="0" fontId="1" fillId="0" borderId="64" xfId="1" applyFont="1" applyBorder="1" applyAlignment="1">
      <alignment horizontal="center" vertical="center"/>
    </xf>
    <xf numFmtId="0" fontId="2" fillId="0" borderId="0" xfId="1" applyFont="1" applyBorder="1" applyAlignment="1" applyProtection="1">
      <alignment horizontal="left"/>
    </xf>
    <xf numFmtId="165" fontId="3" fillId="0" borderId="0" xfId="1" applyNumberFormat="1" applyFont="1" applyBorder="1" applyProtection="1"/>
    <xf numFmtId="165" fontId="2" fillId="0" borderId="0" xfId="1" applyNumberFormat="1" applyFont="1" applyBorder="1" applyProtection="1"/>
    <xf numFmtId="0" fontId="3" fillId="0" borderId="0" xfId="1" applyFont="1" applyBorder="1" applyAlignment="1">
      <alignment horizontal="center"/>
    </xf>
    <xf numFmtId="165" fontId="1" fillId="0" borderId="0" xfId="1" applyNumberFormat="1" applyFont="1" applyBorder="1" applyProtection="1"/>
    <xf numFmtId="0" fontId="3" fillId="0" borderId="0" xfId="1" applyFont="1"/>
    <xf numFmtId="0" fontId="3" fillId="9" borderId="57" xfId="1" applyNumberFormat="1" applyFont="1" applyFill="1" applyBorder="1" applyAlignment="1">
      <alignment horizontal="right" vertical="center"/>
    </xf>
    <xf numFmtId="0" fontId="36" fillId="0" borderId="0" xfId="2" applyFont="1"/>
    <xf numFmtId="0" fontId="37" fillId="0" borderId="0" xfId="2" applyFont="1"/>
    <xf numFmtId="0" fontId="38" fillId="0" borderId="0" xfId="2" applyFont="1"/>
    <xf numFmtId="0" fontId="36" fillId="0" borderId="0" xfId="2" applyFont="1" applyAlignment="1"/>
    <xf numFmtId="10" fontId="36" fillId="0" borderId="0" xfId="2" applyNumberFormat="1" applyFont="1" applyBorder="1" applyAlignment="1">
      <alignment horizontal="right"/>
    </xf>
    <xf numFmtId="0" fontId="36" fillId="0" borderId="0" xfId="2" applyFont="1" applyBorder="1" applyAlignment="1">
      <alignment horizontal="right"/>
    </xf>
    <xf numFmtId="0" fontId="36" fillId="0" borderId="0" xfId="2" applyFont="1" applyFill="1" applyBorder="1" applyAlignment="1">
      <alignment horizontal="right" wrapText="1"/>
    </xf>
    <xf numFmtId="0" fontId="36" fillId="0" borderId="0" xfId="2" applyFont="1" applyBorder="1" applyAlignment="1">
      <alignment horizontal="right" wrapText="1"/>
    </xf>
    <xf numFmtId="0" fontId="36" fillId="0" borderId="0" xfId="2" applyFont="1" applyFill="1" applyBorder="1" applyAlignment="1">
      <alignment horizontal="right"/>
    </xf>
    <xf numFmtId="10" fontId="36" fillId="0" borderId="0" xfId="2" applyNumberFormat="1" applyFont="1"/>
    <xf numFmtId="0" fontId="36" fillId="10" borderId="0" xfId="2" applyFont="1" applyFill="1" applyAlignment="1">
      <alignment vertical="center"/>
    </xf>
    <xf numFmtId="0" fontId="35" fillId="0" borderId="0" xfId="2" applyAlignment="1"/>
    <xf numFmtId="0" fontId="35" fillId="0" borderId="0" xfId="2"/>
  </cellXfs>
  <cellStyles count="3">
    <cellStyle name="Normalny" xfId="0" builtinId="0"/>
    <cellStyle name="Normalny 2" xfId="1"/>
    <cellStyle name="Normalny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Liczba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zarejestrowanych bezrobotnych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województwie lubuskim od V 2014r. do V 2015r.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8974409448818898E-2"/>
          <c:y val="0.18981481481481483"/>
          <c:w val="0.87047003499562559"/>
          <c:h val="0.586798264800233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2.8797696184305254E-3"/>
                  <c:y val="1.36167292813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3859649122807018E-4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6802809280042091E-17"/>
                  <c:y val="9.2588947214931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3391892428133308E-3"/>
                  <c:y val="-3.54039078448527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9047295114028672E-4"/>
                  <c:y val="1.7156776971506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9228527859508801E-4"/>
                  <c:y val="1.68847031375979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9239766081871343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0701754385964912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7777777777777779E-3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9239865535166634E-3"/>
                  <c:y val="1.27991354021923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8479532163742687E-3"/>
                  <c:y val="1.38881598133566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7911089947449874E-3"/>
                  <c:y val="1.2799478496560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375917643123983E-3"/>
                  <c:y val="4.62971540322165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V.15'!$B$3:$B$15</c:f>
              <c:strCache>
                <c:ptCount val="13"/>
                <c:pt idx="0">
                  <c:v>V 2014r.</c:v>
                </c:pt>
                <c:pt idx="1">
                  <c:v>VI 2014r.</c:v>
                </c:pt>
                <c:pt idx="2">
                  <c:v>VII 2014r.</c:v>
                </c:pt>
                <c:pt idx="3">
                  <c:v>VIII 2014r.</c:v>
                </c:pt>
                <c:pt idx="4">
                  <c:v>IX 2014r.</c:v>
                </c:pt>
                <c:pt idx="5">
                  <c:v>X 2014r.</c:v>
                </c:pt>
                <c:pt idx="6">
                  <c:v>XI 2014r.</c:v>
                </c:pt>
                <c:pt idx="7">
                  <c:v>XII 2014r.</c:v>
                </c:pt>
                <c:pt idx="8">
                  <c:v>I 2015r.</c:v>
                </c:pt>
                <c:pt idx="9">
                  <c:v>II 2015r.</c:v>
                </c:pt>
                <c:pt idx="10">
                  <c:v>III 2015r.</c:v>
                </c:pt>
                <c:pt idx="11">
                  <c:v>IV 2015r.</c:v>
                </c:pt>
                <c:pt idx="12">
                  <c:v>V 2015r.</c:v>
                </c:pt>
              </c:strCache>
            </c:strRef>
          </c:cat>
          <c:val>
            <c:numRef>
              <c:f>'Wykresy V.15'!$C$3:$C$15</c:f>
              <c:numCache>
                <c:formatCode>General</c:formatCode>
                <c:ptCount val="13"/>
                <c:pt idx="0">
                  <c:v>53088</c:v>
                </c:pt>
                <c:pt idx="1">
                  <c:v>50542</c:v>
                </c:pt>
                <c:pt idx="2">
                  <c:v>49497</c:v>
                </c:pt>
                <c:pt idx="3">
                  <c:v>48346</c:v>
                </c:pt>
                <c:pt idx="4">
                  <c:v>47412</c:v>
                </c:pt>
                <c:pt idx="5">
                  <c:v>46323</c:v>
                </c:pt>
                <c:pt idx="6">
                  <c:v>46611</c:v>
                </c:pt>
                <c:pt idx="7">
                  <c:v>47115</c:v>
                </c:pt>
                <c:pt idx="8">
                  <c:v>49935</c:v>
                </c:pt>
                <c:pt idx="9">
                  <c:v>49241</c:v>
                </c:pt>
                <c:pt idx="10">
                  <c:v>47476</c:v>
                </c:pt>
                <c:pt idx="11">
                  <c:v>45550</c:v>
                </c:pt>
                <c:pt idx="12">
                  <c:v>43237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363174512"/>
        <c:axId val="367134616"/>
      </c:barChart>
      <c:catAx>
        <c:axId val="363174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67134616"/>
        <c:crosses val="autoZero"/>
        <c:auto val="1"/>
        <c:lblAlgn val="ctr"/>
        <c:lblOffset val="100"/>
        <c:noMultiLvlLbl val="0"/>
      </c:catAx>
      <c:valAx>
        <c:axId val="367134616"/>
        <c:scaling>
          <c:orientation val="minMax"/>
          <c:min val="4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63174512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Liczba bezrobotnych skierowanych na wybrane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nowe formy aktywizacji (wprowadzone od 27.V.2014 r.)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800" baseline="0">
                <a:latin typeface="Arial" pitchFamily="34" charset="0"/>
                <a:cs typeface="Arial" pitchFamily="34" charset="0"/>
              </a:rPr>
              <a:t>[narastająco od początku roku]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54191952120634601"/>
          <c:y val="0.19918864829396329"/>
          <c:w val="0.41662336793888027"/>
          <c:h val="0.756462624834434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'Wykresy V.15'!$J$3</c:f>
              <c:strCache>
                <c:ptCount val="1"/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'Wykresy V.15'!$H$4:$H$8</c:f>
              <c:strCache>
                <c:ptCount val="5"/>
                <c:pt idx="0">
                  <c:v>Podjęcia pracy poza miejscem zamieszkania w ramach bonu na zasiedlenie</c:v>
                </c:pt>
                <c:pt idx="1">
                  <c:v>Podjęcia pracy w ramach bonu zatrudnieniowego</c:v>
                </c:pt>
                <c:pt idx="2">
                  <c:v>Podjęcia pracy w ramach dofinansowania wynagrodzenia za zatrudnienie skierowanego 
bezrobotnego powyżej 50 r. życia</c:v>
                </c:pt>
                <c:pt idx="3">
                  <c:v>Rozpoczęcie szkolenia w ramach bonu szkoleniowego</c:v>
                </c:pt>
                <c:pt idx="4">
                  <c:v>Rozpoczęcie stażu w ramach bonu stażowego</c:v>
                </c:pt>
              </c:strCache>
            </c:strRef>
          </c:cat>
          <c:val>
            <c:numRef>
              <c:f>'Wykresy V.15'!$I$4:$I$8</c:f>
              <c:numCache>
                <c:formatCode>General</c:formatCode>
                <c:ptCount val="5"/>
                <c:pt idx="0">
                  <c:v>54</c:v>
                </c:pt>
                <c:pt idx="1">
                  <c:v>27</c:v>
                </c:pt>
                <c:pt idx="2">
                  <c:v>48</c:v>
                </c:pt>
                <c:pt idx="3">
                  <c:v>91</c:v>
                </c:pt>
                <c:pt idx="4">
                  <c:v>277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7135400"/>
        <c:axId val="367135792"/>
      </c:barChart>
      <c:catAx>
        <c:axId val="367135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anchor="ctr" anchorCtr="0"/>
          <a:lstStyle/>
          <a:p>
            <a:pPr>
              <a:defRPr sz="700" baseline="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67135792"/>
        <c:crosses val="autoZero"/>
        <c:auto val="1"/>
        <c:lblAlgn val="ctr"/>
        <c:lblOffset val="100"/>
        <c:noMultiLvlLbl val="0"/>
      </c:catAx>
      <c:valAx>
        <c:axId val="367135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7135400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Wolne miejsca pracy i miejsca aktywizacji zawodowej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zgłoszone do PUP w województwie lubuskim w okresach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od XII 2013r. do V 2014r. oraz od XII 2014r. do V 2015r.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13298337707784E-2"/>
          <c:y val="0.21990740740740741"/>
          <c:w val="0.88283114610673663"/>
          <c:h val="0.5808872849227180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1670395864291368E-2"/>
                  <c:y val="-1.282051282051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8601351620635274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41705524336599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8351568198395333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834856326256398E-3"/>
                  <c:y val="-7.47863247863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4537152487175492E-2"/>
                  <c:y val="-1.3957515760690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6767895878524948E-3"/>
                  <c:y val="7.12362877717208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67678958785249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9680997033722195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8.803411504147665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5.8351568198394266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936062764388724E-3"/>
                  <c:y val="-1.0683760683760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V.15'!$E$6:$E$18</c:f>
              <c:strCache>
                <c:ptCount val="13"/>
                <c:pt idx="0">
                  <c:v>XII 2013r.</c:v>
                </c:pt>
                <c:pt idx="1">
                  <c:v>I 2014r.</c:v>
                </c:pt>
                <c:pt idx="2">
                  <c:v>II 2014r.</c:v>
                </c:pt>
                <c:pt idx="3">
                  <c:v>III 2014r.</c:v>
                </c:pt>
                <c:pt idx="4">
                  <c:v>IV 2014r.</c:v>
                </c:pt>
                <c:pt idx="5">
                  <c:v>V 2014r.</c:v>
                </c:pt>
                <c:pt idx="7">
                  <c:v>XII 2014r.</c:v>
                </c:pt>
                <c:pt idx="8">
                  <c:v>I 2015r.</c:v>
                </c:pt>
                <c:pt idx="9">
                  <c:v>II 2015r.</c:v>
                </c:pt>
                <c:pt idx="10">
                  <c:v>III 2015r.</c:v>
                </c:pt>
                <c:pt idx="11">
                  <c:v>IV 2015r.</c:v>
                </c:pt>
                <c:pt idx="12">
                  <c:v>V 2015r.</c:v>
                </c:pt>
              </c:strCache>
            </c:strRef>
          </c:cat>
          <c:val>
            <c:numRef>
              <c:f>'Wykresy V.15'!$F$6:$F$18</c:f>
              <c:numCache>
                <c:formatCode>General</c:formatCode>
                <c:ptCount val="13"/>
                <c:pt idx="0">
                  <c:v>1613</c:v>
                </c:pt>
                <c:pt idx="1">
                  <c:v>2806</c:v>
                </c:pt>
                <c:pt idx="2">
                  <c:v>3173</c:v>
                </c:pt>
                <c:pt idx="3">
                  <c:v>3596</c:v>
                </c:pt>
                <c:pt idx="4">
                  <c:v>3891</c:v>
                </c:pt>
                <c:pt idx="5">
                  <c:v>3429</c:v>
                </c:pt>
                <c:pt idx="7">
                  <c:v>1899</c:v>
                </c:pt>
                <c:pt idx="8">
                  <c:v>2605</c:v>
                </c:pt>
                <c:pt idx="9">
                  <c:v>3218</c:v>
                </c:pt>
                <c:pt idx="10">
                  <c:v>2971</c:v>
                </c:pt>
                <c:pt idx="11">
                  <c:v>4294</c:v>
                </c:pt>
                <c:pt idx="12">
                  <c:v>3345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shape val="box"/>
        <c:axId val="367579184"/>
        <c:axId val="367579576"/>
        <c:axId val="0"/>
      </c:bar3DChart>
      <c:catAx>
        <c:axId val="36757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67579576"/>
        <c:crosses val="autoZero"/>
        <c:auto val="1"/>
        <c:lblAlgn val="ctr"/>
        <c:lblOffset val="100"/>
        <c:noMultiLvlLbl val="0"/>
      </c:catAx>
      <c:valAx>
        <c:axId val="3675795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67579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l-PL" sz="1000" b="1">
                <a:latin typeface="Arial" panose="020B0604020202020204" pitchFamily="34" charset="0"/>
                <a:cs typeface="Arial" panose="020B0604020202020204" pitchFamily="34" charset="0"/>
              </a:rPr>
              <a:t>Struktura</a:t>
            </a: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 odpływu z ewidencji bezrobotnych</a:t>
            </a:r>
          </a:p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w maju 2015r.</a:t>
            </a:r>
            <a:endParaRPr lang="pl-PL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title>
    <c:autoTitleDeleted val="0"/>
    <c:view3D>
      <c:rotX val="30"/>
      <c:rotY val="1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3850573165533795"/>
          <c:y val="0.32270201334551052"/>
          <c:w val="0.57471264367816088"/>
          <c:h val="0.46666666666666667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explosion val="10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-2.6221830029866957E-3"/>
                  <c:y val="-0.1347622413090655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2176739125558002"/>
                  <c:y val="-0.1542811772352907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60919540229884"/>
                      <c:h val="0.198924731182795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.11084348430805124"/>
                  <c:y val="8.359292079085724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81885238483117"/>
                      <c:h val="0.1982118364236728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1.438140745227349E-2"/>
                  <c:y val="7.5663385826771651E-2"/>
                </c:manualLayout>
              </c:layout>
              <c:tx>
                <c:rich>
                  <a:bodyPr/>
                  <a:lstStyle/>
                  <a:p>
                    <a:fld id="{9429ECE2-1CE1-4384-B723-235F1CDFD42C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fld id="{C94D7B8C-E5B9-44E1-96C1-B04F1EC6F6A1}" type="VALUE">
                      <a:rPr lang="en-US" baseline="0"/>
                      <a:pPr/>
                      <a:t>[WARTOŚĆ]</a:t>
                    </a:fld>
                    <a:endParaRPr lang="pl-PL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7.5414900060569459E-2"/>
                  <c:y val="7.239763779527559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35057471264367"/>
                      <c:h val="0.1236559139784946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0.16104605514054338"/>
                  <c:y val="9.490780839894998E-2"/>
                </c:manualLayout>
              </c:layout>
              <c:tx>
                <c:rich>
                  <a:bodyPr/>
                  <a:lstStyle/>
                  <a:p>
                    <a:fld id="{56012B3B-946B-4EDD-BBEC-605A9A3F07F1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fld id="{141EAF79-7421-483D-B030-5B8183CA5F3A}" type="VALUE">
                      <a:rPr lang="en-US" baseline="0"/>
                      <a:pPr/>
                      <a:t>[WARTOŚĆ]</a:t>
                    </a:fld>
                    <a:endParaRPr lang="pl-PL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0.13045516746304148"/>
                  <c:y val="9.0192585301837269E-2"/>
                </c:manualLayout>
              </c:layout>
              <c:tx>
                <c:rich>
                  <a:bodyPr/>
                  <a:lstStyle/>
                  <a:p>
                    <a:fld id="{B857F5B6-7BF6-4305-ADF9-357D198D7D2A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B0952920-3EB3-41A2-91AB-A94CA4679FB6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0.13872781927900041"/>
                  <c:y val="5.3304535992562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79310344827586"/>
                      <c:h val="0.15823655913978493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15405074365704288"/>
                  <c:y val="-0.1945874343832021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524418422056219"/>
                      <c:h val="0.38945029990373459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6.7144155057540886E-2"/>
                  <c:y val="-0.1571549872880310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49F7BD0-EC4C-4CB8-8BAD-92AAB9F5694E}" type="CATEGORYNAM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sz="700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00BB3F39-B9AE-4EEE-8733-89827E84CF06}" type="VALU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31609195402298"/>
                      <c:h val="0.1620861908390483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6.229557843731072E-2"/>
                  <c:y val="-1.33152321477056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428160919540229"/>
                      <c:h val="0.20079586825840318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7.4753908966507396E-2"/>
                  <c:y val="-3.11727099943228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A25F39A-FC82-4891-AB13-30320E603159}" type="CATEGORYNAM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F45670E-F5C7-4D3C-BD81-D9D1ABBDCAF0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35356140827224"/>
                      <c:h val="0.1792904919143171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0.12660385400542881"/>
                  <c:y val="-7.4200051012432239E-2"/>
                </c:manualLayout>
              </c:layout>
              <c:tx>
                <c:rich>
                  <a:bodyPr/>
                  <a:lstStyle/>
                  <a:p>
                    <a:fld id="{C08FF6F7-6562-4640-A190-DFCC9333E96B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969DEE91-9DB3-4998-B9DF-A7D9EF5946AE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'Wykresy V.15'!$J$22:$J$34</c:f>
              <c:strCache>
                <c:ptCount val="13"/>
                <c:pt idx="0">
                  <c:v>Praca niesubsydiowana</c:v>
                </c:pt>
                <c:pt idx="1">
                  <c:v>Podjęcie działalności gospodarczej i inna praca</c:v>
                </c:pt>
                <c:pt idx="2">
                  <c:v>Podjęcie pracy w ramach refund. kosztów zatrud. bezrobotnego</c:v>
                </c:pt>
                <c:pt idx="3">
                  <c:v>Prace
interwencyjne</c:v>
                </c:pt>
                <c:pt idx="4">
                  <c:v>Roboty 
publiczne</c:v>
                </c:pt>
                <c:pt idx="5">
                  <c:v>Szkolenia</c:v>
                </c:pt>
                <c:pt idx="6">
                  <c:v>Staże</c:v>
                </c:pt>
                <c:pt idx="7">
                  <c:v>Praca społecznie użyteczna</c:v>
                </c:pt>
                <c:pt idx="8">
                  <c:v>Odmowa bez uzasadnionej przyczyny przyjęcia propozycji odpowiedniej pracy lub innej formy pomocy, w tym w ramach PAI</c:v>
                </c:pt>
                <c:pt idx="9">
                  <c:v>Niepotwierdzenie gotowości do pracy</c:v>
                </c:pt>
                <c:pt idx="10">
                  <c:v>Dobrowolna rezygnacja ze statusu bezrobotnego</c:v>
                </c:pt>
                <c:pt idx="11">
                  <c:v>Nabycie praw emerytalnych lub rentowych</c:v>
                </c:pt>
                <c:pt idx="12">
                  <c:v>Inne</c:v>
                </c:pt>
              </c:strCache>
            </c:strRef>
          </c:cat>
          <c:val>
            <c:numRef>
              <c:f>'Wykresy V.15'!$K$22:$K$34</c:f>
              <c:numCache>
                <c:formatCode>0.00%</c:formatCode>
                <c:ptCount val="13"/>
                <c:pt idx="0">
                  <c:v>0.37225063938618924</c:v>
                </c:pt>
                <c:pt idx="1">
                  <c:v>1.8925831202046037E-2</c:v>
                </c:pt>
                <c:pt idx="2">
                  <c:v>1.3171355498721228E-2</c:v>
                </c:pt>
                <c:pt idx="3">
                  <c:v>1.5217391304347827E-2</c:v>
                </c:pt>
                <c:pt idx="4">
                  <c:v>1.8542199488491048E-2</c:v>
                </c:pt>
                <c:pt idx="5">
                  <c:v>2.3401534526854222E-2</c:v>
                </c:pt>
                <c:pt idx="6">
                  <c:v>6.2659846547314574E-2</c:v>
                </c:pt>
                <c:pt idx="7">
                  <c:v>3.6956521739130437E-2</c:v>
                </c:pt>
                <c:pt idx="8">
                  <c:v>3.6828644501278769E-2</c:v>
                </c:pt>
                <c:pt idx="9">
                  <c:v>0.27979539641943735</c:v>
                </c:pt>
                <c:pt idx="10">
                  <c:v>8.222506393861892E-2</c:v>
                </c:pt>
                <c:pt idx="11">
                  <c:v>6.7774936061381075E-3</c:v>
                </c:pt>
                <c:pt idx="12">
                  <c:v>3.3248081841432228E-2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12</xdr:row>
      <xdr:rowOff>142875</xdr:rowOff>
    </xdr:from>
    <xdr:to>
      <xdr:col>2</xdr:col>
      <xdr:colOff>161925</xdr:colOff>
      <xdr:row>12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" y="48101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14</xdr:row>
      <xdr:rowOff>142875</xdr:rowOff>
    </xdr:from>
    <xdr:to>
      <xdr:col>2</xdr:col>
      <xdr:colOff>142875</xdr:colOff>
      <xdr:row>14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1500" y="5534025"/>
          <a:ext cx="114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44</xdr:row>
      <xdr:rowOff>228600</xdr:rowOff>
    </xdr:from>
    <xdr:to>
      <xdr:col>2</xdr:col>
      <xdr:colOff>619125</xdr:colOff>
      <xdr:row>44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8700" y="171926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0</xdr:row>
      <xdr:rowOff>38100</xdr:rowOff>
    </xdr:from>
    <xdr:to>
      <xdr:col>19</xdr:col>
      <xdr:colOff>333375</xdr:colOff>
      <xdr:row>19</xdr:row>
      <xdr:rowOff>9525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400050</xdr:colOff>
      <xdr:row>0</xdr:row>
      <xdr:rowOff>38100</xdr:rowOff>
    </xdr:from>
    <xdr:to>
      <xdr:col>26</xdr:col>
      <xdr:colOff>571500</xdr:colOff>
      <xdr:row>19</xdr:row>
      <xdr:rowOff>9525</xdr:rowOff>
    </xdr:to>
    <xdr:graphicFrame macro="">
      <xdr:nvGraphicFramePr>
        <xdr:cNvPr id="3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47624</xdr:colOff>
      <xdr:row>19</xdr:row>
      <xdr:rowOff>114300</xdr:rowOff>
    </xdr:from>
    <xdr:to>
      <xdr:col>19</xdr:col>
      <xdr:colOff>323849</xdr:colOff>
      <xdr:row>38</xdr:row>
      <xdr:rowOff>95250</xdr:rowOff>
    </xdr:to>
    <xdr:graphicFrame macro="">
      <xdr:nvGraphicFramePr>
        <xdr:cNvPr id="4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381001</xdr:colOff>
      <xdr:row>19</xdr:row>
      <xdr:rowOff>114300</xdr:rowOff>
    </xdr:from>
    <xdr:to>
      <xdr:col>26</xdr:col>
      <xdr:colOff>571501</xdr:colOff>
      <xdr:row>38</xdr:row>
      <xdr:rowOff>85725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STAN%20I%20STRUKTURA/2015r/Arkusz%20roboczy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WYKRESY/2015r/Wykresy%20V.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 i struktura I 15"/>
      <sheetName val="Stan i struktura II 15"/>
      <sheetName val="Stan i struktura III 15"/>
      <sheetName val="Stan i struktura IV 15"/>
      <sheetName val="Stan i struktura V 15"/>
    </sheetNames>
    <sheetDataSet>
      <sheetData sheetId="0"/>
      <sheetData sheetId="1"/>
      <sheetData sheetId="2"/>
      <sheetData sheetId="3">
        <row r="6">
          <cell r="E6">
            <v>3484</v>
          </cell>
          <cell r="F6">
            <v>2288</v>
          </cell>
          <cell r="G6">
            <v>3111</v>
          </cell>
          <cell r="H6">
            <v>3835</v>
          </cell>
          <cell r="I6">
            <v>5768</v>
          </cell>
          <cell r="J6">
            <v>1277</v>
          </cell>
          <cell r="K6">
            <v>3487</v>
          </cell>
          <cell r="L6">
            <v>1566</v>
          </cell>
          <cell r="M6">
            <v>2245</v>
          </cell>
          <cell r="N6">
            <v>1755</v>
          </cell>
          <cell r="O6">
            <v>4880</v>
          </cell>
          <cell r="P6">
            <v>3360</v>
          </cell>
          <cell r="Q6">
            <v>4491</v>
          </cell>
          <cell r="R6">
            <v>4003</v>
          </cell>
          <cell r="S6">
            <v>45550</v>
          </cell>
        </row>
        <row r="46">
          <cell r="E46">
            <v>1566</v>
          </cell>
          <cell r="F46">
            <v>842</v>
          </cell>
          <cell r="G46">
            <v>649</v>
          </cell>
          <cell r="H46">
            <v>767</v>
          </cell>
          <cell r="I46">
            <v>942</v>
          </cell>
          <cell r="J46">
            <v>838</v>
          </cell>
          <cell r="K46">
            <v>760</v>
          </cell>
          <cell r="L46">
            <v>676</v>
          </cell>
          <cell r="M46">
            <v>659</v>
          </cell>
          <cell r="N46">
            <v>578</v>
          </cell>
          <cell r="O46">
            <v>1669</v>
          </cell>
          <cell r="P46">
            <v>681</v>
          </cell>
          <cell r="Q46">
            <v>1070</v>
          </cell>
          <cell r="R46">
            <v>1391</v>
          </cell>
          <cell r="S46">
            <v>13088</v>
          </cell>
        </row>
        <row r="49">
          <cell r="E49">
            <v>62</v>
          </cell>
          <cell r="F49">
            <v>27</v>
          </cell>
          <cell r="G49">
            <v>0</v>
          </cell>
          <cell r="H49">
            <v>7</v>
          </cell>
          <cell r="I49">
            <v>12</v>
          </cell>
          <cell r="J49">
            <v>23</v>
          </cell>
          <cell r="K49">
            <v>74</v>
          </cell>
          <cell r="L49">
            <v>27</v>
          </cell>
          <cell r="M49">
            <v>15</v>
          </cell>
          <cell r="N49">
            <v>7</v>
          </cell>
          <cell r="O49">
            <v>83</v>
          </cell>
          <cell r="P49">
            <v>18</v>
          </cell>
          <cell r="Q49">
            <v>72</v>
          </cell>
          <cell r="R49">
            <v>80</v>
          </cell>
          <cell r="S49">
            <v>507</v>
          </cell>
        </row>
        <row r="51">
          <cell r="E51">
            <v>11</v>
          </cell>
          <cell r="F51">
            <v>31</v>
          </cell>
          <cell r="G51">
            <v>43</v>
          </cell>
          <cell r="H51">
            <v>2</v>
          </cell>
          <cell r="I51">
            <v>75</v>
          </cell>
          <cell r="J51">
            <v>23</v>
          </cell>
          <cell r="K51">
            <v>27</v>
          </cell>
          <cell r="L51">
            <v>30</v>
          </cell>
          <cell r="M51">
            <v>31</v>
          </cell>
          <cell r="N51">
            <v>16</v>
          </cell>
          <cell r="O51">
            <v>3</v>
          </cell>
          <cell r="P51">
            <v>39</v>
          </cell>
          <cell r="Q51">
            <v>124</v>
          </cell>
          <cell r="R51">
            <v>0</v>
          </cell>
          <cell r="S51">
            <v>455</v>
          </cell>
        </row>
        <row r="53">
          <cell r="E53">
            <v>27</v>
          </cell>
          <cell r="F53">
            <v>12</v>
          </cell>
          <cell r="G53">
            <v>8</v>
          </cell>
          <cell r="H53">
            <v>31</v>
          </cell>
          <cell r="I53">
            <v>1</v>
          </cell>
          <cell r="J53">
            <v>22</v>
          </cell>
          <cell r="K53">
            <v>1</v>
          </cell>
          <cell r="L53">
            <v>1</v>
          </cell>
          <cell r="M53">
            <v>21</v>
          </cell>
          <cell r="N53">
            <v>17</v>
          </cell>
          <cell r="O53">
            <v>21</v>
          </cell>
          <cell r="P53">
            <v>4</v>
          </cell>
          <cell r="Q53">
            <v>6</v>
          </cell>
          <cell r="R53">
            <v>18</v>
          </cell>
          <cell r="S53">
            <v>190</v>
          </cell>
        </row>
        <row r="55">
          <cell r="E55">
            <v>26</v>
          </cell>
          <cell r="F55">
            <v>10</v>
          </cell>
          <cell r="G55">
            <v>5</v>
          </cell>
          <cell r="H55">
            <v>10</v>
          </cell>
          <cell r="I55">
            <v>6</v>
          </cell>
          <cell r="J55">
            <v>25</v>
          </cell>
          <cell r="K55">
            <v>17</v>
          </cell>
          <cell r="L55">
            <v>26</v>
          </cell>
          <cell r="M55">
            <v>22</v>
          </cell>
          <cell r="N55">
            <v>17</v>
          </cell>
          <cell r="O55">
            <v>10</v>
          </cell>
          <cell r="P55">
            <v>12</v>
          </cell>
          <cell r="Q55">
            <v>26</v>
          </cell>
          <cell r="R55">
            <v>41</v>
          </cell>
          <cell r="S55">
            <v>253</v>
          </cell>
        </row>
        <row r="57">
          <cell r="E57">
            <v>16</v>
          </cell>
          <cell r="F57">
            <v>7</v>
          </cell>
          <cell r="G57">
            <v>1</v>
          </cell>
          <cell r="H57">
            <v>0</v>
          </cell>
          <cell r="I57">
            <v>17</v>
          </cell>
          <cell r="J57">
            <v>0</v>
          </cell>
          <cell r="K57">
            <v>24</v>
          </cell>
          <cell r="L57">
            <v>1</v>
          </cell>
          <cell r="M57">
            <v>0</v>
          </cell>
          <cell r="N57">
            <v>3</v>
          </cell>
          <cell r="O57">
            <v>20</v>
          </cell>
          <cell r="P57">
            <v>9</v>
          </cell>
          <cell r="Q57">
            <v>18</v>
          </cell>
          <cell r="R57">
            <v>20</v>
          </cell>
          <cell r="S57">
            <v>136</v>
          </cell>
        </row>
        <row r="59">
          <cell r="E59">
            <v>14</v>
          </cell>
          <cell r="F59">
            <v>6</v>
          </cell>
          <cell r="G59">
            <v>51</v>
          </cell>
          <cell r="H59">
            <v>34</v>
          </cell>
          <cell r="I59">
            <v>21</v>
          </cell>
          <cell r="J59">
            <v>2</v>
          </cell>
          <cell r="K59">
            <v>28</v>
          </cell>
          <cell r="L59">
            <v>18</v>
          </cell>
          <cell r="M59">
            <v>15</v>
          </cell>
          <cell r="N59">
            <v>47</v>
          </cell>
          <cell r="O59">
            <v>32</v>
          </cell>
          <cell r="P59">
            <v>21</v>
          </cell>
          <cell r="Q59">
            <v>23</v>
          </cell>
          <cell r="R59">
            <v>62</v>
          </cell>
          <cell r="S59">
            <v>374</v>
          </cell>
        </row>
        <row r="61">
          <cell r="E61">
            <v>193</v>
          </cell>
          <cell r="F61">
            <v>91</v>
          </cell>
          <cell r="G61">
            <v>90</v>
          </cell>
          <cell r="H61">
            <v>248</v>
          </cell>
          <cell r="I61">
            <v>95</v>
          </cell>
          <cell r="J61">
            <v>95</v>
          </cell>
          <cell r="K61">
            <v>120</v>
          </cell>
          <cell r="L61">
            <v>73</v>
          </cell>
          <cell r="M61">
            <v>27</v>
          </cell>
          <cell r="N61">
            <v>54</v>
          </cell>
          <cell r="O61">
            <v>203</v>
          </cell>
          <cell r="P61">
            <v>148</v>
          </cell>
          <cell r="Q61">
            <v>219</v>
          </cell>
          <cell r="R61">
            <v>111</v>
          </cell>
          <cell r="S61">
            <v>1767</v>
          </cell>
        </row>
        <row r="63">
          <cell r="E63">
            <v>1</v>
          </cell>
          <cell r="F63">
            <v>56</v>
          </cell>
          <cell r="G63">
            <v>27</v>
          </cell>
          <cell r="H63">
            <v>0</v>
          </cell>
          <cell r="I63">
            <v>162</v>
          </cell>
          <cell r="J63">
            <v>57</v>
          </cell>
          <cell r="K63">
            <v>105</v>
          </cell>
          <cell r="L63">
            <v>17</v>
          </cell>
          <cell r="M63">
            <v>63</v>
          </cell>
          <cell r="N63">
            <v>60</v>
          </cell>
          <cell r="O63">
            <v>86</v>
          </cell>
          <cell r="P63">
            <v>15</v>
          </cell>
          <cell r="Q63">
            <v>167</v>
          </cell>
          <cell r="R63">
            <v>393</v>
          </cell>
          <cell r="S63">
            <v>1209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kresy V.15"/>
    </sheetNames>
    <sheetDataSet>
      <sheetData sheetId="0">
        <row r="3">
          <cell r="B3" t="str">
            <v>V 2014r.</v>
          </cell>
          <cell r="C3">
            <v>53088</v>
          </cell>
        </row>
        <row r="4">
          <cell r="B4" t="str">
            <v>VI 2014r.</v>
          </cell>
          <cell r="C4">
            <v>50542</v>
          </cell>
          <cell r="H4" t="str">
            <v>Podjęcia pracy poza miejscem zamieszkania w ramach bonu na zasiedlenie</v>
          </cell>
          <cell r="I4">
            <v>54</v>
          </cell>
        </row>
        <row r="5">
          <cell r="B5" t="str">
            <v>VII 2014r.</v>
          </cell>
          <cell r="C5">
            <v>49497</v>
          </cell>
          <cell r="H5" t="str">
            <v>Podjęcia pracy w ramach bonu zatrudnieniowego</v>
          </cell>
          <cell r="I5">
            <v>27</v>
          </cell>
        </row>
        <row r="6">
          <cell r="B6" t="str">
            <v>VIII 2014r.</v>
          </cell>
          <cell r="C6">
            <v>48346</v>
          </cell>
          <cell r="E6" t="str">
            <v>XII 2013r.</v>
          </cell>
          <cell r="F6">
            <v>1613</v>
          </cell>
          <cell r="H6" t="str">
            <v>Podjęcia pracy w ramach dofinansowania wynagrodzenia za zatrudnienie skierowanego 
bezrobotnego powyżej 50 r. życia</v>
          </cell>
          <cell r="I6">
            <v>48</v>
          </cell>
        </row>
        <row r="7">
          <cell r="B7" t="str">
            <v>IX 2014r.</v>
          </cell>
          <cell r="C7">
            <v>47412</v>
          </cell>
          <cell r="E7" t="str">
            <v>I 2014r.</v>
          </cell>
          <cell r="F7">
            <v>2806</v>
          </cell>
          <cell r="H7" t="str">
            <v>Rozpoczęcie szkolenia w ramach bonu szkoleniowego</v>
          </cell>
          <cell r="I7">
            <v>91</v>
          </cell>
        </row>
        <row r="8">
          <cell r="B8" t="str">
            <v>X 2014r.</v>
          </cell>
          <cell r="C8">
            <v>46323</v>
          </cell>
          <cell r="E8" t="str">
            <v>II 2014r.</v>
          </cell>
          <cell r="F8">
            <v>3173</v>
          </cell>
          <cell r="H8" t="str">
            <v>Rozpoczęcie stażu w ramach bonu stażowego</v>
          </cell>
          <cell r="I8">
            <v>277</v>
          </cell>
        </row>
        <row r="9">
          <cell r="B9" t="str">
            <v>XI 2014r.</v>
          </cell>
          <cell r="C9">
            <v>46611</v>
          </cell>
          <cell r="E9" t="str">
            <v>III 2014r.</v>
          </cell>
          <cell r="F9">
            <v>3596</v>
          </cell>
        </row>
        <row r="10">
          <cell r="B10" t="str">
            <v>XII 2014r.</v>
          </cell>
          <cell r="C10">
            <v>47115</v>
          </cell>
          <cell r="E10" t="str">
            <v>IV 2014r.</v>
          </cell>
          <cell r="F10">
            <v>3891</v>
          </cell>
        </row>
        <row r="11">
          <cell r="B11" t="str">
            <v>I 2015r.</v>
          </cell>
          <cell r="C11">
            <v>49935</v>
          </cell>
          <cell r="E11" t="str">
            <v>V 2014r.</v>
          </cell>
          <cell r="F11">
            <v>3429</v>
          </cell>
        </row>
        <row r="12">
          <cell r="B12" t="str">
            <v>II 2015r.</v>
          </cell>
          <cell r="C12">
            <v>49241</v>
          </cell>
        </row>
        <row r="13">
          <cell r="B13" t="str">
            <v>III 2015r.</v>
          </cell>
          <cell r="C13">
            <v>47476</v>
          </cell>
          <cell r="E13" t="str">
            <v>XII 2014r.</v>
          </cell>
          <cell r="F13">
            <v>1899</v>
          </cell>
        </row>
        <row r="14">
          <cell r="B14" t="str">
            <v>IV 2015r.</v>
          </cell>
          <cell r="C14">
            <v>45550</v>
          </cell>
          <cell r="E14" t="str">
            <v>I 2015r.</v>
          </cell>
          <cell r="F14">
            <v>2605</v>
          </cell>
        </row>
        <row r="15">
          <cell r="B15" t="str">
            <v>V 2015r.</v>
          </cell>
          <cell r="C15">
            <v>43237</v>
          </cell>
          <cell r="E15" t="str">
            <v>II 2015r.</v>
          </cell>
          <cell r="F15">
            <v>3218</v>
          </cell>
        </row>
        <row r="16">
          <cell r="E16" t="str">
            <v>III 2015r.</v>
          </cell>
          <cell r="F16">
            <v>2971</v>
          </cell>
        </row>
        <row r="17">
          <cell r="E17" t="str">
            <v>IV 2015r.</v>
          </cell>
          <cell r="F17">
            <v>4294</v>
          </cell>
        </row>
        <row r="18">
          <cell r="E18" t="str">
            <v>V 2015r.</v>
          </cell>
          <cell r="F18">
            <v>3345</v>
          </cell>
        </row>
        <row r="22">
          <cell r="J22" t="str">
            <v>Praca niesubsydiowana</v>
          </cell>
          <cell r="K22">
            <v>0.37225063938618924</v>
          </cell>
        </row>
        <row r="23">
          <cell r="J23" t="str">
            <v>Podjęcie działalności gospodarczej i inna praca</v>
          </cell>
          <cell r="K23">
            <v>1.8925831202046037E-2</v>
          </cell>
        </row>
        <row r="24">
          <cell r="J24" t="str">
            <v>Podjęcie pracy w ramach refund. kosztów zatrud. bezrobotnego</v>
          </cell>
          <cell r="K24">
            <v>1.3171355498721228E-2</v>
          </cell>
        </row>
        <row r="25">
          <cell r="J25" t="str">
            <v>Prace
interwencyjne</v>
          </cell>
          <cell r="K25">
            <v>1.5217391304347827E-2</v>
          </cell>
        </row>
        <row r="26">
          <cell r="J26" t="str">
            <v>Roboty 
publiczne</v>
          </cell>
          <cell r="K26">
            <v>1.8542199488491048E-2</v>
          </cell>
        </row>
        <row r="27">
          <cell r="J27" t="str">
            <v>Szkolenia</v>
          </cell>
          <cell r="K27">
            <v>2.3401534526854222E-2</v>
          </cell>
        </row>
        <row r="28">
          <cell r="J28" t="str">
            <v>Staże</v>
          </cell>
          <cell r="K28">
            <v>6.2659846547314574E-2</v>
          </cell>
        </row>
        <row r="29">
          <cell r="J29" t="str">
            <v>Praca społecznie użyteczna</v>
          </cell>
          <cell r="K29">
            <v>3.6956521739130437E-2</v>
          </cell>
        </row>
        <row r="30">
          <cell r="J30" t="str">
            <v>Odmowa bez uzasadnionej przyczyny przyjęcia propozycji odpowiedniej pracy lub innej formy pomocy, w tym w ramach PAI</v>
          </cell>
          <cell r="K30">
            <v>3.6828644501278769E-2</v>
          </cell>
        </row>
        <row r="31">
          <cell r="J31" t="str">
            <v>Niepotwierdzenie gotowości do pracy</v>
          </cell>
          <cell r="K31">
            <v>0.27979539641943735</v>
          </cell>
        </row>
        <row r="32">
          <cell r="J32" t="str">
            <v>Dobrowolna rezygnacja ze statusu bezrobotnego</v>
          </cell>
          <cell r="K32">
            <v>8.222506393861892E-2</v>
          </cell>
        </row>
        <row r="33">
          <cell r="J33" t="str">
            <v>Nabycie praw emerytalnych lub rentowych</v>
          </cell>
          <cell r="K33">
            <v>6.7774936061381075E-3</v>
          </cell>
        </row>
        <row r="34">
          <cell r="J34" t="str">
            <v>Inne</v>
          </cell>
          <cell r="K34">
            <v>3.3248081841432228E-2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76"/>
  <sheetViews>
    <sheetView tabSelected="1" zoomScale="50" zoomScaleNormal="50" workbookViewId="0"/>
  </sheetViews>
  <sheetFormatPr defaultRowHeight="12.75"/>
  <cols>
    <col min="1" max="1" width="3.42578125" style="1" customWidth="1"/>
    <col min="2" max="2" width="4.7109375" style="1" customWidth="1"/>
    <col min="3" max="3" width="29.42578125" style="1" customWidth="1"/>
    <col min="4" max="4" width="59.28515625" style="1" customWidth="1"/>
    <col min="5" max="11" width="13.42578125" style="4" customWidth="1"/>
    <col min="12" max="12" width="12.5703125" style="4" customWidth="1"/>
    <col min="13" max="13" width="13.42578125" style="4" customWidth="1"/>
    <col min="14" max="14" width="12.5703125" style="4" customWidth="1"/>
    <col min="15" max="19" width="13.42578125" style="4" customWidth="1"/>
    <col min="20" max="20" width="10.7109375" style="1" bestFit="1" customWidth="1"/>
    <col min="21" max="16384" width="9.140625" style="1"/>
  </cols>
  <sheetData>
    <row r="1" spans="2:21" ht="15">
      <c r="D1" s="2"/>
      <c r="E1" s="3"/>
      <c r="R1" s="5"/>
    </row>
    <row r="2" spans="2:21" ht="51" customHeight="1" thickBot="1">
      <c r="B2" s="187" t="s">
        <v>0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9"/>
    </row>
    <row r="3" spans="2:21" ht="45" customHeight="1" thickTop="1" thickBot="1">
      <c r="B3" s="6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2" t="s">
        <v>17</v>
      </c>
      <c r="S3" s="13" t="s">
        <v>18</v>
      </c>
    </row>
    <row r="4" spans="2:21" ht="29.1" customHeight="1" thickBot="1">
      <c r="B4" s="152" t="s">
        <v>19</v>
      </c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90"/>
    </row>
    <row r="5" spans="2:21" ht="29.1" customHeight="1" thickTop="1" thickBot="1">
      <c r="B5" s="14" t="s">
        <v>20</v>
      </c>
      <c r="C5" s="191" t="s">
        <v>21</v>
      </c>
      <c r="D5" s="192"/>
      <c r="E5" s="15">
        <v>6.2</v>
      </c>
      <c r="F5" s="15">
        <v>9.5</v>
      </c>
      <c r="G5" s="15">
        <v>18.7</v>
      </c>
      <c r="H5" s="15">
        <v>18.7</v>
      </c>
      <c r="I5" s="15">
        <v>20.6</v>
      </c>
      <c r="J5" s="15">
        <v>8.3000000000000007</v>
      </c>
      <c r="K5" s="15">
        <v>19.8</v>
      </c>
      <c r="L5" s="15">
        <v>13.6</v>
      </c>
      <c r="M5" s="15">
        <v>10</v>
      </c>
      <c r="N5" s="15">
        <v>12.9</v>
      </c>
      <c r="O5" s="15">
        <v>8.3000000000000007</v>
      </c>
      <c r="P5" s="15">
        <v>11.2</v>
      </c>
      <c r="Q5" s="15">
        <v>20.399999999999999</v>
      </c>
      <c r="R5" s="16">
        <v>12.3</v>
      </c>
      <c r="S5" s="17">
        <v>12.3</v>
      </c>
      <c r="T5" s="1" t="s">
        <v>22</v>
      </c>
    </row>
    <row r="6" spans="2:21" s="4" customFormat="1" ht="28.5" customHeight="1" thickTop="1" thickBot="1">
      <c r="B6" s="18" t="s">
        <v>23</v>
      </c>
      <c r="C6" s="193" t="s">
        <v>24</v>
      </c>
      <c r="D6" s="194"/>
      <c r="E6" s="19">
        <v>3233</v>
      </c>
      <c r="F6" s="20">
        <v>2214</v>
      </c>
      <c r="G6" s="20">
        <v>2998</v>
      </c>
      <c r="H6" s="20">
        <v>3602</v>
      </c>
      <c r="I6" s="20">
        <v>5306</v>
      </c>
      <c r="J6" s="20">
        <v>1181</v>
      </c>
      <c r="K6" s="20">
        <v>3306</v>
      </c>
      <c r="L6" s="20">
        <v>1457</v>
      </c>
      <c r="M6" s="20">
        <v>2151</v>
      </c>
      <c r="N6" s="20">
        <v>1674</v>
      </c>
      <c r="O6" s="20">
        <v>4757</v>
      </c>
      <c r="P6" s="20">
        <v>3206</v>
      </c>
      <c r="Q6" s="20">
        <v>4189</v>
      </c>
      <c r="R6" s="21">
        <v>3963</v>
      </c>
      <c r="S6" s="22">
        <f>SUM(E6:R6)</f>
        <v>43237</v>
      </c>
    </row>
    <row r="7" spans="2:21" s="4" customFormat="1" ht="29.1" customHeight="1" thickTop="1" thickBot="1">
      <c r="B7" s="23"/>
      <c r="C7" s="195" t="s">
        <v>25</v>
      </c>
      <c r="D7" s="195"/>
      <c r="E7" s="24">
        <f>'[1]Stan i struktura IV 15'!E6</f>
        <v>3484</v>
      </c>
      <c r="F7" s="25">
        <f>'[1]Stan i struktura IV 15'!F6</f>
        <v>2288</v>
      </c>
      <c r="G7" s="25">
        <f>'[1]Stan i struktura IV 15'!G6</f>
        <v>3111</v>
      </c>
      <c r="H7" s="25">
        <f>'[1]Stan i struktura IV 15'!H6</f>
        <v>3835</v>
      </c>
      <c r="I7" s="25">
        <f>'[1]Stan i struktura IV 15'!I6</f>
        <v>5768</v>
      </c>
      <c r="J7" s="25">
        <f>'[1]Stan i struktura IV 15'!J6</f>
        <v>1277</v>
      </c>
      <c r="K7" s="25">
        <f>'[1]Stan i struktura IV 15'!K6</f>
        <v>3487</v>
      </c>
      <c r="L7" s="25">
        <f>'[1]Stan i struktura IV 15'!L6</f>
        <v>1566</v>
      </c>
      <c r="M7" s="25">
        <f>'[1]Stan i struktura IV 15'!M6</f>
        <v>2245</v>
      </c>
      <c r="N7" s="25">
        <f>'[1]Stan i struktura IV 15'!N6</f>
        <v>1755</v>
      </c>
      <c r="O7" s="25">
        <f>'[1]Stan i struktura IV 15'!O6</f>
        <v>4880</v>
      </c>
      <c r="P7" s="25">
        <f>'[1]Stan i struktura IV 15'!P6</f>
        <v>3360</v>
      </c>
      <c r="Q7" s="25">
        <f>'[1]Stan i struktura IV 15'!Q6</f>
        <v>4491</v>
      </c>
      <c r="R7" s="26">
        <f>'[1]Stan i struktura IV 15'!R6</f>
        <v>4003</v>
      </c>
      <c r="S7" s="27">
        <f>'[1]Stan i struktura IV 15'!S6</f>
        <v>45550</v>
      </c>
      <c r="T7" s="28"/>
      <c r="U7" s="29">
        <f>SUM(E7:R7)</f>
        <v>45550</v>
      </c>
    </row>
    <row r="8" spans="2:21" ht="29.1" customHeight="1" thickTop="1" thickBot="1">
      <c r="B8" s="30"/>
      <c r="C8" s="180" t="s">
        <v>26</v>
      </c>
      <c r="D8" s="166"/>
      <c r="E8" s="31">
        <f t="shared" ref="E8:S8" si="0">E6-E7</f>
        <v>-251</v>
      </c>
      <c r="F8" s="31">
        <f t="shared" si="0"/>
        <v>-74</v>
      </c>
      <c r="G8" s="31">
        <f t="shared" si="0"/>
        <v>-113</v>
      </c>
      <c r="H8" s="31">
        <f t="shared" si="0"/>
        <v>-233</v>
      </c>
      <c r="I8" s="31">
        <f t="shared" si="0"/>
        <v>-462</v>
      </c>
      <c r="J8" s="31">
        <f t="shared" si="0"/>
        <v>-96</v>
      </c>
      <c r="K8" s="31">
        <f t="shared" si="0"/>
        <v>-181</v>
      </c>
      <c r="L8" s="31">
        <f t="shared" si="0"/>
        <v>-109</v>
      </c>
      <c r="M8" s="31">
        <f t="shared" si="0"/>
        <v>-94</v>
      </c>
      <c r="N8" s="31">
        <f t="shared" si="0"/>
        <v>-81</v>
      </c>
      <c r="O8" s="31">
        <f t="shared" si="0"/>
        <v>-123</v>
      </c>
      <c r="P8" s="31">
        <f t="shared" si="0"/>
        <v>-154</v>
      </c>
      <c r="Q8" s="31">
        <f t="shared" si="0"/>
        <v>-302</v>
      </c>
      <c r="R8" s="32">
        <f t="shared" si="0"/>
        <v>-40</v>
      </c>
      <c r="S8" s="33">
        <f t="shared" si="0"/>
        <v>-2313</v>
      </c>
      <c r="T8" s="34"/>
    </row>
    <row r="9" spans="2:21" ht="29.1" customHeight="1" thickTop="1" thickBot="1">
      <c r="B9" s="35"/>
      <c r="C9" s="176" t="s">
        <v>27</v>
      </c>
      <c r="D9" s="177"/>
      <c r="E9" s="36">
        <f t="shared" ref="E9:S9" si="1">E6/E7*100</f>
        <v>92.795637198622273</v>
      </c>
      <c r="F9" s="36">
        <f t="shared" si="1"/>
        <v>96.765734265734267</v>
      </c>
      <c r="G9" s="36">
        <f t="shared" si="1"/>
        <v>96.367727418836395</v>
      </c>
      <c r="H9" s="36">
        <f t="shared" si="1"/>
        <v>93.924380704041724</v>
      </c>
      <c r="I9" s="36">
        <f t="shared" si="1"/>
        <v>91.990291262135926</v>
      </c>
      <c r="J9" s="36">
        <f t="shared" si="1"/>
        <v>92.482380579483163</v>
      </c>
      <c r="K9" s="36">
        <f t="shared" si="1"/>
        <v>94.809291654717526</v>
      </c>
      <c r="L9" s="36">
        <f t="shared" si="1"/>
        <v>93.039591315453379</v>
      </c>
      <c r="M9" s="36">
        <f t="shared" si="1"/>
        <v>95.812917594654792</v>
      </c>
      <c r="N9" s="36">
        <f t="shared" si="1"/>
        <v>95.384615384615387</v>
      </c>
      <c r="O9" s="36">
        <f t="shared" si="1"/>
        <v>97.479508196721312</v>
      </c>
      <c r="P9" s="36">
        <f t="shared" si="1"/>
        <v>95.416666666666671</v>
      </c>
      <c r="Q9" s="36">
        <f t="shared" si="1"/>
        <v>93.275439768425741</v>
      </c>
      <c r="R9" s="37">
        <f t="shared" si="1"/>
        <v>99.000749437921556</v>
      </c>
      <c r="S9" s="38">
        <f t="shared" si="1"/>
        <v>94.922063666300772</v>
      </c>
      <c r="T9" s="34"/>
    </row>
    <row r="10" spans="2:21" s="4" customFormat="1" ht="29.1" customHeight="1" thickTop="1" thickBot="1">
      <c r="B10" s="39" t="s">
        <v>28</v>
      </c>
      <c r="C10" s="178" t="s">
        <v>29</v>
      </c>
      <c r="D10" s="179"/>
      <c r="E10" s="40">
        <v>535</v>
      </c>
      <c r="F10" s="41">
        <v>310</v>
      </c>
      <c r="G10" s="42">
        <v>369</v>
      </c>
      <c r="H10" s="42">
        <v>388</v>
      </c>
      <c r="I10" s="42">
        <v>535</v>
      </c>
      <c r="J10" s="42">
        <v>208</v>
      </c>
      <c r="K10" s="42">
        <v>354</v>
      </c>
      <c r="L10" s="42">
        <v>234</v>
      </c>
      <c r="M10" s="43">
        <v>268</v>
      </c>
      <c r="N10" s="43">
        <v>201</v>
      </c>
      <c r="O10" s="43">
        <v>625</v>
      </c>
      <c r="P10" s="43">
        <v>372</v>
      </c>
      <c r="Q10" s="43">
        <v>439</v>
      </c>
      <c r="R10" s="43">
        <v>669</v>
      </c>
      <c r="S10" s="44">
        <f>SUM(E10:R10)</f>
        <v>5507</v>
      </c>
      <c r="T10" s="28"/>
    </row>
    <row r="11" spans="2:21" ht="29.1" customHeight="1" thickTop="1" thickBot="1">
      <c r="B11" s="45"/>
      <c r="C11" s="180" t="s">
        <v>30</v>
      </c>
      <c r="D11" s="166"/>
      <c r="E11" s="46">
        <f t="shared" ref="E11:S11" si="2">E76/E10*100</f>
        <v>13.457943925233645</v>
      </c>
      <c r="F11" s="46">
        <f t="shared" si="2"/>
        <v>21.29032258064516</v>
      </c>
      <c r="G11" s="46">
        <f t="shared" si="2"/>
        <v>15.447154471544716</v>
      </c>
      <c r="H11" s="46">
        <f t="shared" si="2"/>
        <v>13.402061855670103</v>
      </c>
      <c r="I11" s="46">
        <f t="shared" si="2"/>
        <v>11.962616822429908</v>
      </c>
      <c r="J11" s="46">
        <f t="shared" si="2"/>
        <v>17.307692307692307</v>
      </c>
      <c r="K11" s="46">
        <f t="shared" si="2"/>
        <v>11.016949152542372</v>
      </c>
      <c r="L11" s="46">
        <f t="shared" si="2"/>
        <v>13.675213675213676</v>
      </c>
      <c r="M11" s="46">
        <f t="shared" si="2"/>
        <v>16.417910447761194</v>
      </c>
      <c r="N11" s="46">
        <f t="shared" si="2"/>
        <v>13.432835820895523</v>
      </c>
      <c r="O11" s="46">
        <f t="shared" si="2"/>
        <v>15.2</v>
      </c>
      <c r="P11" s="46">
        <f t="shared" si="2"/>
        <v>11.559139784946236</v>
      </c>
      <c r="Q11" s="46">
        <f t="shared" si="2"/>
        <v>11.845102505694761</v>
      </c>
      <c r="R11" s="47">
        <f t="shared" si="2"/>
        <v>12.855007473841553</v>
      </c>
      <c r="S11" s="48">
        <f t="shared" si="2"/>
        <v>13.891410931541676</v>
      </c>
      <c r="T11" s="34"/>
    </row>
    <row r="12" spans="2:21" ht="29.1" customHeight="1" thickTop="1" thickBot="1">
      <c r="B12" s="49" t="s">
        <v>31</v>
      </c>
      <c r="C12" s="181" t="s">
        <v>32</v>
      </c>
      <c r="D12" s="182"/>
      <c r="E12" s="40">
        <v>786</v>
      </c>
      <c r="F12" s="42">
        <v>384</v>
      </c>
      <c r="G12" s="42">
        <v>482</v>
      </c>
      <c r="H12" s="42">
        <v>621</v>
      </c>
      <c r="I12" s="42">
        <v>997</v>
      </c>
      <c r="J12" s="42">
        <v>304</v>
      </c>
      <c r="K12" s="42">
        <v>535</v>
      </c>
      <c r="L12" s="42">
        <v>343</v>
      </c>
      <c r="M12" s="43">
        <v>362</v>
      </c>
      <c r="N12" s="43">
        <v>282</v>
      </c>
      <c r="O12" s="43">
        <v>748</v>
      </c>
      <c r="P12" s="43">
        <v>526</v>
      </c>
      <c r="Q12" s="43">
        <v>741</v>
      </c>
      <c r="R12" s="43">
        <v>709</v>
      </c>
      <c r="S12" s="44">
        <f>SUM(E12:R12)</f>
        <v>7820</v>
      </c>
      <c r="T12" s="34"/>
    </row>
    <row r="13" spans="2:21" ht="29.1" customHeight="1" thickTop="1" thickBot="1">
      <c r="B13" s="45" t="s">
        <v>22</v>
      </c>
      <c r="C13" s="183" t="s">
        <v>33</v>
      </c>
      <c r="D13" s="184"/>
      <c r="E13" s="50">
        <v>299</v>
      </c>
      <c r="F13" s="51">
        <v>195</v>
      </c>
      <c r="G13" s="51">
        <v>277</v>
      </c>
      <c r="H13" s="51">
        <v>278</v>
      </c>
      <c r="I13" s="51">
        <v>459</v>
      </c>
      <c r="J13" s="51">
        <v>121</v>
      </c>
      <c r="K13" s="51">
        <v>199</v>
      </c>
      <c r="L13" s="51">
        <v>187</v>
      </c>
      <c r="M13" s="52">
        <v>151</v>
      </c>
      <c r="N13" s="52">
        <v>111</v>
      </c>
      <c r="O13" s="52">
        <v>275</v>
      </c>
      <c r="P13" s="52">
        <v>238</v>
      </c>
      <c r="Q13" s="52">
        <v>332</v>
      </c>
      <c r="R13" s="52">
        <v>304</v>
      </c>
      <c r="S13" s="53">
        <f>SUM(E13:R13)</f>
        <v>3426</v>
      </c>
      <c r="T13" s="34"/>
    </row>
    <row r="14" spans="2:21" s="4" customFormat="1" ht="29.1" customHeight="1" thickTop="1" thickBot="1">
      <c r="B14" s="18" t="s">
        <v>22</v>
      </c>
      <c r="C14" s="185" t="s">
        <v>34</v>
      </c>
      <c r="D14" s="186"/>
      <c r="E14" s="50">
        <v>261</v>
      </c>
      <c r="F14" s="51">
        <v>166</v>
      </c>
      <c r="G14" s="51">
        <v>255</v>
      </c>
      <c r="H14" s="51">
        <v>218</v>
      </c>
      <c r="I14" s="51">
        <v>371</v>
      </c>
      <c r="J14" s="51">
        <v>98</v>
      </c>
      <c r="K14" s="51">
        <v>168</v>
      </c>
      <c r="L14" s="51">
        <v>155</v>
      </c>
      <c r="M14" s="52">
        <v>129</v>
      </c>
      <c r="N14" s="52">
        <v>104</v>
      </c>
      <c r="O14" s="52">
        <v>261</v>
      </c>
      <c r="P14" s="52">
        <v>226</v>
      </c>
      <c r="Q14" s="52">
        <v>258</v>
      </c>
      <c r="R14" s="52">
        <v>241</v>
      </c>
      <c r="S14" s="53">
        <f>SUM(E14:R14)</f>
        <v>2911</v>
      </c>
      <c r="T14" s="28"/>
    </row>
    <row r="15" spans="2:21" s="4" customFormat="1" ht="29.1" customHeight="1" thickTop="1" thickBot="1">
      <c r="B15" s="54" t="s">
        <v>22</v>
      </c>
      <c r="C15" s="169" t="s">
        <v>35</v>
      </c>
      <c r="D15" s="170"/>
      <c r="E15" s="55">
        <v>338</v>
      </c>
      <c r="F15" s="56">
        <v>125</v>
      </c>
      <c r="G15" s="56">
        <v>52</v>
      </c>
      <c r="H15" s="56">
        <v>128</v>
      </c>
      <c r="I15" s="56">
        <v>219</v>
      </c>
      <c r="J15" s="56">
        <v>114</v>
      </c>
      <c r="K15" s="56">
        <v>140</v>
      </c>
      <c r="L15" s="56">
        <v>87</v>
      </c>
      <c r="M15" s="57">
        <v>107</v>
      </c>
      <c r="N15" s="57">
        <v>71</v>
      </c>
      <c r="O15" s="57">
        <v>253</v>
      </c>
      <c r="P15" s="57">
        <v>175</v>
      </c>
      <c r="Q15" s="57">
        <v>191</v>
      </c>
      <c r="R15" s="57">
        <v>188</v>
      </c>
      <c r="S15" s="53">
        <f>SUM(E15:R15)</f>
        <v>2188</v>
      </c>
      <c r="T15" s="28"/>
    </row>
    <row r="16" spans="2:21" ht="29.1" customHeight="1" thickBot="1">
      <c r="B16" s="152" t="s">
        <v>36</v>
      </c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2"/>
    </row>
    <row r="17" spans="2:19" ht="29.1" customHeight="1" thickTop="1" thickBot="1">
      <c r="B17" s="173" t="s">
        <v>20</v>
      </c>
      <c r="C17" s="174" t="s">
        <v>37</v>
      </c>
      <c r="D17" s="175"/>
      <c r="E17" s="58">
        <v>1708</v>
      </c>
      <c r="F17" s="59">
        <v>1161</v>
      </c>
      <c r="G17" s="59">
        <v>1674</v>
      </c>
      <c r="H17" s="59">
        <v>1863</v>
      </c>
      <c r="I17" s="59">
        <v>2951</v>
      </c>
      <c r="J17" s="59">
        <v>554</v>
      </c>
      <c r="K17" s="59">
        <v>1805</v>
      </c>
      <c r="L17" s="59">
        <v>687</v>
      </c>
      <c r="M17" s="60">
        <v>1096</v>
      </c>
      <c r="N17" s="60">
        <v>953</v>
      </c>
      <c r="O17" s="60">
        <v>2527</v>
      </c>
      <c r="P17" s="60">
        <v>1770</v>
      </c>
      <c r="Q17" s="60">
        <v>2270</v>
      </c>
      <c r="R17" s="60">
        <v>2193</v>
      </c>
      <c r="S17" s="53">
        <f>SUM(E17:R17)</f>
        <v>23212</v>
      </c>
    </row>
    <row r="18" spans="2:19" ht="29.1" customHeight="1" thickTop="1" thickBot="1">
      <c r="B18" s="123"/>
      <c r="C18" s="159" t="s">
        <v>38</v>
      </c>
      <c r="D18" s="160"/>
      <c r="E18" s="61">
        <f t="shared" ref="E18:S18" si="3">E17/E6*100</f>
        <v>52.830188679245282</v>
      </c>
      <c r="F18" s="61">
        <f t="shared" si="3"/>
        <v>52.439024390243901</v>
      </c>
      <c r="G18" s="61">
        <f t="shared" si="3"/>
        <v>55.837224816544364</v>
      </c>
      <c r="H18" s="61">
        <f t="shared" si="3"/>
        <v>51.721265963353687</v>
      </c>
      <c r="I18" s="61">
        <f t="shared" si="3"/>
        <v>55.616283452695058</v>
      </c>
      <c r="J18" s="61">
        <f t="shared" si="3"/>
        <v>46.909398814563929</v>
      </c>
      <c r="K18" s="61">
        <f t="shared" si="3"/>
        <v>54.597701149425291</v>
      </c>
      <c r="L18" s="61">
        <f t="shared" si="3"/>
        <v>47.151681537405629</v>
      </c>
      <c r="M18" s="61">
        <f t="shared" si="3"/>
        <v>50.953045095304503</v>
      </c>
      <c r="N18" s="61">
        <f t="shared" si="3"/>
        <v>56.929510155316606</v>
      </c>
      <c r="O18" s="61">
        <f t="shared" si="3"/>
        <v>53.121715366827836</v>
      </c>
      <c r="P18" s="61">
        <f t="shared" si="3"/>
        <v>55.208983156581418</v>
      </c>
      <c r="Q18" s="61">
        <f t="shared" si="3"/>
        <v>54.189544043924563</v>
      </c>
      <c r="R18" s="62">
        <f t="shared" si="3"/>
        <v>55.33686601059803</v>
      </c>
      <c r="S18" s="63">
        <f t="shared" si="3"/>
        <v>53.685500844184375</v>
      </c>
    </row>
    <row r="19" spans="2:19" ht="29.1" customHeight="1" thickTop="1" thickBot="1">
      <c r="B19" s="145" t="s">
        <v>23</v>
      </c>
      <c r="C19" s="165" t="s">
        <v>39</v>
      </c>
      <c r="D19" s="166"/>
      <c r="E19" s="50">
        <v>0</v>
      </c>
      <c r="F19" s="51">
        <v>1471</v>
      </c>
      <c r="G19" s="51">
        <v>1486</v>
      </c>
      <c r="H19" s="51">
        <v>1987</v>
      </c>
      <c r="I19" s="51">
        <v>2128</v>
      </c>
      <c r="J19" s="51">
        <v>500</v>
      </c>
      <c r="K19" s="51">
        <v>1838</v>
      </c>
      <c r="L19" s="51">
        <v>847</v>
      </c>
      <c r="M19" s="52">
        <v>1206</v>
      </c>
      <c r="N19" s="52">
        <v>832</v>
      </c>
      <c r="O19" s="52">
        <v>0</v>
      </c>
      <c r="P19" s="52">
        <v>1981</v>
      </c>
      <c r="Q19" s="52">
        <v>1859</v>
      </c>
      <c r="R19" s="52">
        <v>1766</v>
      </c>
      <c r="S19" s="64">
        <f>SUM(E19:R19)</f>
        <v>17901</v>
      </c>
    </row>
    <row r="20" spans="2:19" ht="29.1" customHeight="1" thickTop="1" thickBot="1">
      <c r="B20" s="123"/>
      <c r="C20" s="159" t="s">
        <v>38</v>
      </c>
      <c r="D20" s="160"/>
      <c r="E20" s="61">
        <f t="shared" ref="E20:S20" si="4">E19/E6*100</f>
        <v>0</v>
      </c>
      <c r="F20" s="61">
        <f t="shared" si="4"/>
        <v>66.44083107497741</v>
      </c>
      <c r="G20" s="61">
        <f t="shared" si="4"/>
        <v>49.566377585056706</v>
      </c>
      <c r="H20" s="61">
        <f t="shared" si="4"/>
        <v>55.163797890061076</v>
      </c>
      <c r="I20" s="61">
        <f t="shared" si="4"/>
        <v>40.105540897097626</v>
      </c>
      <c r="J20" s="61">
        <f t="shared" si="4"/>
        <v>42.337002540220155</v>
      </c>
      <c r="K20" s="61">
        <f t="shared" si="4"/>
        <v>55.595886267392622</v>
      </c>
      <c r="L20" s="61">
        <f t="shared" si="4"/>
        <v>58.133150308853807</v>
      </c>
      <c r="M20" s="61">
        <f t="shared" si="4"/>
        <v>56.06694560669456</v>
      </c>
      <c r="N20" s="61">
        <f t="shared" si="4"/>
        <v>49.701314217443247</v>
      </c>
      <c r="O20" s="61">
        <f t="shared" si="4"/>
        <v>0</v>
      </c>
      <c r="P20" s="61">
        <f t="shared" si="4"/>
        <v>61.790393013100442</v>
      </c>
      <c r="Q20" s="61">
        <f t="shared" si="4"/>
        <v>44.378133206015761</v>
      </c>
      <c r="R20" s="62">
        <f t="shared" si="4"/>
        <v>44.562200353267727</v>
      </c>
      <c r="S20" s="63">
        <f t="shared" si="4"/>
        <v>41.402039919513378</v>
      </c>
    </row>
    <row r="21" spans="2:19" s="4" customFormat="1" ht="29.1" customHeight="1" thickTop="1" thickBot="1">
      <c r="B21" s="156" t="s">
        <v>28</v>
      </c>
      <c r="C21" s="157" t="s">
        <v>40</v>
      </c>
      <c r="D21" s="158"/>
      <c r="E21" s="50">
        <v>660</v>
      </c>
      <c r="F21" s="51">
        <v>417</v>
      </c>
      <c r="G21" s="51">
        <v>488</v>
      </c>
      <c r="H21" s="51">
        <v>650</v>
      </c>
      <c r="I21" s="51">
        <v>897</v>
      </c>
      <c r="J21" s="51">
        <v>197</v>
      </c>
      <c r="K21" s="51">
        <v>509</v>
      </c>
      <c r="L21" s="51">
        <v>229</v>
      </c>
      <c r="M21" s="52">
        <v>376</v>
      </c>
      <c r="N21" s="52">
        <v>238</v>
      </c>
      <c r="O21" s="52">
        <v>752</v>
      </c>
      <c r="P21" s="52">
        <v>471</v>
      </c>
      <c r="Q21" s="52">
        <v>763</v>
      </c>
      <c r="R21" s="52">
        <v>478</v>
      </c>
      <c r="S21" s="53">
        <f>SUM(E21:R21)</f>
        <v>7125</v>
      </c>
    </row>
    <row r="22" spans="2:19" ht="29.1" customHeight="1" thickTop="1" thickBot="1">
      <c r="B22" s="123"/>
      <c r="C22" s="159" t="s">
        <v>38</v>
      </c>
      <c r="D22" s="160"/>
      <c r="E22" s="61">
        <f t="shared" ref="E22:S22" si="5">E21/E6*100</f>
        <v>20.414475719146306</v>
      </c>
      <c r="F22" s="61">
        <f t="shared" si="5"/>
        <v>18.834688346883468</v>
      </c>
      <c r="G22" s="61">
        <f t="shared" si="5"/>
        <v>16.27751834556371</v>
      </c>
      <c r="H22" s="61">
        <f t="shared" si="5"/>
        <v>18.045530260966132</v>
      </c>
      <c r="I22" s="61">
        <f t="shared" si="5"/>
        <v>16.905390124387488</v>
      </c>
      <c r="J22" s="61">
        <f t="shared" si="5"/>
        <v>16.680779000846741</v>
      </c>
      <c r="K22" s="61">
        <f t="shared" si="5"/>
        <v>15.396249243799154</v>
      </c>
      <c r="L22" s="61">
        <f t="shared" si="5"/>
        <v>15.717227179135209</v>
      </c>
      <c r="M22" s="61">
        <f t="shared" si="5"/>
        <v>17.480241748024174</v>
      </c>
      <c r="N22" s="61">
        <f t="shared" si="5"/>
        <v>14.217443249701315</v>
      </c>
      <c r="O22" s="61">
        <f t="shared" si="5"/>
        <v>15.808282531006936</v>
      </c>
      <c r="P22" s="61">
        <f t="shared" si="5"/>
        <v>14.691203992514037</v>
      </c>
      <c r="Q22" s="61">
        <f t="shared" si="5"/>
        <v>18.214370971592263</v>
      </c>
      <c r="R22" s="62">
        <f t="shared" si="5"/>
        <v>12.061569518041887</v>
      </c>
      <c r="S22" s="63">
        <f t="shared" si="5"/>
        <v>16.478941647200315</v>
      </c>
    </row>
    <row r="23" spans="2:19" s="4" customFormat="1" ht="29.1" customHeight="1" thickTop="1" thickBot="1">
      <c r="B23" s="156" t="s">
        <v>31</v>
      </c>
      <c r="C23" s="167" t="s">
        <v>41</v>
      </c>
      <c r="D23" s="168"/>
      <c r="E23" s="50">
        <v>250</v>
      </c>
      <c r="F23" s="51">
        <v>227</v>
      </c>
      <c r="G23" s="51">
        <v>211</v>
      </c>
      <c r="H23" s="51">
        <v>252</v>
      </c>
      <c r="I23" s="51">
        <v>80</v>
      </c>
      <c r="J23" s="51">
        <v>90</v>
      </c>
      <c r="K23" s="51">
        <v>112</v>
      </c>
      <c r="L23" s="51">
        <v>76</v>
      </c>
      <c r="M23" s="52">
        <v>340</v>
      </c>
      <c r="N23" s="52">
        <v>140</v>
      </c>
      <c r="O23" s="52">
        <v>416</v>
      </c>
      <c r="P23" s="52">
        <v>186</v>
      </c>
      <c r="Q23" s="52">
        <v>264</v>
      </c>
      <c r="R23" s="52">
        <v>147</v>
      </c>
      <c r="S23" s="53">
        <f>SUM(E23:R23)</f>
        <v>2791</v>
      </c>
    </row>
    <row r="24" spans="2:19" ht="29.1" customHeight="1" thickTop="1" thickBot="1">
      <c r="B24" s="123"/>
      <c r="C24" s="159" t="s">
        <v>38</v>
      </c>
      <c r="D24" s="160"/>
      <c r="E24" s="61">
        <f t="shared" ref="E24:S24" si="6">E23/E6*100</f>
        <v>7.7327559542220845</v>
      </c>
      <c r="F24" s="61">
        <f t="shared" si="6"/>
        <v>10.25293586269196</v>
      </c>
      <c r="G24" s="61">
        <f t="shared" si="6"/>
        <v>7.0380253502334886</v>
      </c>
      <c r="H24" s="61">
        <f t="shared" si="6"/>
        <v>6.9961132704053295</v>
      </c>
      <c r="I24" s="61">
        <f t="shared" si="6"/>
        <v>1.5077271013946476</v>
      </c>
      <c r="J24" s="61">
        <f t="shared" si="6"/>
        <v>7.6206604572396284</v>
      </c>
      <c r="K24" s="61">
        <f t="shared" si="6"/>
        <v>3.3877797943133698</v>
      </c>
      <c r="L24" s="61">
        <f t="shared" si="6"/>
        <v>5.2161976664378864</v>
      </c>
      <c r="M24" s="61">
        <f t="shared" si="6"/>
        <v>15.806601580660157</v>
      </c>
      <c r="N24" s="61">
        <f t="shared" si="6"/>
        <v>8.3632019115890071</v>
      </c>
      <c r="O24" s="61">
        <f t="shared" si="6"/>
        <v>8.7450073575783058</v>
      </c>
      <c r="P24" s="61">
        <f t="shared" si="6"/>
        <v>5.8016219588271989</v>
      </c>
      <c r="Q24" s="61">
        <f t="shared" si="6"/>
        <v>6.302220100262593</v>
      </c>
      <c r="R24" s="62">
        <f t="shared" si="6"/>
        <v>3.7093111279333839</v>
      </c>
      <c r="S24" s="63">
        <f t="shared" si="6"/>
        <v>6.4551194578717306</v>
      </c>
    </row>
    <row r="25" spans="2:19" s="4" customFormat="1" ht="29.1" customHeight="1" thickTop="1" thickBot="1">
      <c r="B25" s="156" t="s">
        <v>42</v>
      </c>
      <c r="C25" s="157" t="s">
        <v>43</v>
      </c>
      <c r="D25" s="158"/>
      <c r="E25" s="65">
        <v>84</v>
      </c>
      <c r="F25" s="52">
        <v>52</v>
      </c>
      <c r="G25" s="52">
        <v>87</v>
      </c>
      <c r="H25" s="52">
        <v>92</v>
      </c>
      <c r="I25" s="52">
        <v>124</v>
      </c>
      <c r="J25" s="52">
        <v>27</v>
      </c>
      <c r="K25" s="52">
        <v>78</v>
      </c>
      <c r="L25" s="52">
        <v>53</v>
      </c>
      <c r="M25" s="52">
        <v>54</v>
      </c>
      <c r="N25" s="52">
        <v>48</v>
      </c>
      <c r="O25" s="52">
        <v>149</v>
      </c>
      <c r="P25" s="52">
        <v>84</v>
      </c>
      <c r="Q25" s="52">
        <v>92</v>
      </c>
      <c r="R25" s="52">
        <v>141</v>
      </c>
      <c r="S25" s="53">
        <f>SUM(E25:R25)</f>
        <v>1165</v>
      </c>
    </row>
    <row r="26" spans="2:19" ht="29.1" customHeight="1" thickTop="1" thickBot="1">
      <c r="B26" s="123"/>
      <c r="C26" s="159" t="s">
        <v>38</v>
      </c>
      <c r="D26" s="160"/>
      <c r="E26" s="61">
        <f t="shared" ref="E26:S26" si="7">E25/E6*100</f>
        <v>2.5982060006186205</v>
      </c>
      <c r="F26" s="61">
        <f t="shared" si="7"/>
        <v>2.3486901535682025</v>
      </c>
      <c r="G26" s="61">
        <f t="shared" si="7"/>
        <v>2.9019346230820546</v>
      </c>
      <c r="H26" s="61">
        <f t="shared" si="7"/>
        <v>2.5541365907828983</v>
      </c>
      <c r="I26" s="61">
        <f t="shared" si="7"/>
        <v>2.3369770071617038</v>
      </c>
      <c r="J26" s="61">
        <f t="shared" si="7"/>
        <v>2.2861981371718882</v>
      </c>
      <c r="K26" s="61">
        <f t="shared" si="7"/>
        <v>2.3593466424682399</v>
      </c>
      <c r="L26" s="61">
        <f t="shared" si="7"/>
        <v>3.6376115305422099</v>
      </c>
      <c r="M26" s="61">
        <f t="shared" si="7"/>
        <v>2.510460251046025</v>
      </c>
      <c r="N26" s="61">
        <f t="shared" si="7"/>
        <v>2.8673835125448028</v>
      </c>
      <c r="O26" s="61">
        <f t="shared" si="7"/>
        <v>3.1322261929787683</v>
      </c>
      <c r="P26" s="61">
        <f t="shared" si="7"/>
        <v>2.6200873362445414</v>
      </c>
      <c r="Q26" s="61">
        <f t="shared" si="7"/>
        <v>2.1962282167581759</v>
      </c>
      <c r="R26" s="62">
        <f t="shared" si="7"/>
        <v>3.557910673732021</v>
      </c>
      <c r="S26" s="63">
        <f t="shared" si="7"/>
        <v>2.6944515114369638</v>
      </c>
    </row>
    <row r="27" spans="2:19" ht="29.1" customHeight="1" thickTop="1" thickBot="1">
      <c r="B27" s="156" t="s">
        <v>44</v>
      </c>
      <c r="C27" s="162" t="s">
        <v>45</v>
      </c>
      <c r="D27" s="163"/>
      <c r="E27" s="65">
        <v>524</v>
      </c>
      <c r="F27" s="52">
        <v>380</v>
      </c>
      <c r="G27" s="52">
        <v>673</v>
      </c>
      <c r="H27" s="52">
        <v>662</v>
      </c>
      <c r="I27" s="52">
        <v>1154</v>
      </c>
      <c r="J27" s="52">
        <v>256</v>
      </c>
      <c r="K27" s="52">
        <v>703</v>
      </c>
      <c r="L27" s="52">
        <v>214</v>
      </c>
      <c r="M27" s="52">
        <v>543</v>
      </c>
      <c r="N27" s="52">
        <v>257</v>
      </c>
      <c r="O27" s="52">
        <v>915</v>
      </c>
      <c r="P27" s="52">
        <v>804</v>
      </c>
      <c r="Q27" s="52">
        <v>738</v>
      </c>
      <c r="R27" s="52">
        <v>825</v>
      </c>
      <c r="S27" s="53">
        <f>SUM(E27:R27)</f>
        <v>8648</v>
      </c>
    </row>
    <row r="28" spans="2:19" ht="29.1" customHeight="1" thickTop="1" thickBot="1">
      <c r="B28" s="161"/>
      <c r="C28" s="159" t="s">
        <v>38</v>
      </c>
      <c r="D28" s="160"/>
      <c r="E28" s="61">
        <f>E27/E6*100</f>
        <v>16.20785648004949</v>
      </c>
      <c r="F28" s="61">
        <f t="shared" ref="F28:S28" si="8">F27/F6*100</f>
        <v>17.163504968383016</v>
      </c>
      <c r="G28" s="61">
        <f t="shared" si="8"/>
        <v>22.448298865910608</v>
      </c>
      <c r="H28" s="61">
        <f t="shared" si="8"/>
        <v>18.378678511937814</v>
      </c>
      <c r="I28" s="61">
        <f t="shared" si="8"/>
        <v>21.748963437617792</v>
      </c>
      <c r="J28" s="61">
        <f t="shared" si="8"/>
        <v>21.676545300592718</v>
      </c>
      <c r="K28" s="61">
        <f t="shared" si="8"/>
        <v>21.264367816091951</v>
      </c>
      <c r="L28" s="61">
        <f t="shared" si="8"/>
        <v>14.687714481811941</v>
      </c>
      <c r="M28" s="61">
        <f t="shared" si="8"/>
        <v>25.244072524407251</v>
      </c>
      <c r="N28" s="61">
        <f t="shared" si="8"/>
        <v>15.352449223416965</v>
      </c>
      <c r="O28" s="61">
        <f t="shared" si="8"/>
        <v>19.234811856211898</v>
      </c>
      <c r="P28" s="61">
        <f t="shared" si="8"/>
        <v>25.077978789769183</v>
      </c>
      <c r="Q28" s="61">
        <f t="shared" si="8"/>
        <v>17.617569825734066</v>
      </c>
      <c r="R28" s="61">
        <f t="shared" si="8"/>
        <v>20.817562452687358</v>
      </c>
      <c r="S28" s="61">
        <f t="shared" si="8"/>
        <v>20.001387700349238</v>
      </c>
    </row>
    <row r="29" spans="2:19" ht="29.1" customHeight="1" thickBot="1">
      <c r="B29" s="152" t="s">
        <v>46</v>
      </c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64"/>
    </row>
    <row r="30" spans="2:19" ht="29.1" customHeight="1" thickTop="1" thickBot="1">
      <c r="B30" s="145" t="s">
        <v>20</v>
      </c>
      <c r="C30" s="165" t="s">
        <v>47</v>
      </c>
      <c r="D30" s="166"/>
      <c r="E30" s="50">
        <v>786</v>
      </c>
      <c r="F30" s="51">
        <v>604</v>
      </c>
      <c r="G30" s="51">
        <v>925</v>
      </c>
      <c r="H30" s="51">
        <v>984</v>
      </c>
      <c r="I30" s="51">
        <v>1441</v>
      </c>
      <c r="J30" s="51">
        <v>311</v>
      </c>
      <c r="K30" s="51">
        <v>899</v>
      </c>
      <c r="L30" s="51">
        <v>448</v>
      </c>
      <c r="M30" s="52">
        <v>635</v>
      </c>
      <c r="N30" s="52">
        <v>516</v>
      </c>
      <c r="O30" s="52">
        <v>1078</v>
      </c>
      <c r="P30" s="52">
        <v>976</v>
      </c>
      <c r="Q30" s="52">
        <v>1130</v>
      </c>
      <c r="R30" s="52">
        <v>1154</v>
      </c>
      <c r="S30" s="53">
        <f>SUM(E30:R30)</f>
        <v>11887</v>
      </c>
    </row>
    <row r="31" spans="2:19" ht="29.1" customHeight="1" thickTop="1" thickBot="1">
      <c r="B31" s="123"/>
      <c r="C31" s="159" t="s">
        <v>38</v>
      </c>
      <c r="D31" s="160"/>
      <c r="E31" s="61">
        <f t="shared" ref="E31:S31" si="9">E30/E6*100</f>
        <v>24.311784720074233</v>
      </c>
      <c r="F31" s="61">
        <f t="shared" si="9"/>
        <v>27.280939476061427</v>
      </c>
      <c r="G31" s="61">
        <f t="shared" si="9"/>
        <v>30.85390260173449</v>
      </c>
      <c r="H31" s="61">
        <f t="shared" si="9"/>
        <v>27.318156579677954</v>
      </c>
      <c r="I31" s="61">
        <f t="shared" si="9"/>
        <v>27.157934413871089</v>
      </c>
      <c r="J31" s="61">
        <f t="shared" si="9"/>
        <v>26.333615580016932</v>
      </c>
      <c r="K31" s="61">
        <f t="shared" si="9"/>
        <v>27.192982456140353</v>
      </c>
      <c r="L31" s="61">
        <f t="shared" si="9"/>
        <v>30.748112560054906</v>
      </c>
      <c r="M31" s="61">
        <f t="shared" si="9"/>
        <v>29.521152952115294</v>
      </c>
      <c r="N31" s="61">
        <f t="shared" si="9"/>
        <v>30.824372759856633</v>
      </c>
      <c r="O31" s="61">
        <f t="shared" si="9"/>
        <v>22.661341181416859</v>
      </c>
      <c r="P31" s="61">
        <f t="shared" si="9"/>
        <v>30.442919525888957</v>
      </c>
      <c r="Q31" s="61">
        <f t="shared" si="9"/>
        <v>26.975411792790645</v>
      </c>
      <c r="R31" s="62">
        <f t="shared" si="9"/>
        <v>29.119354024728739</v>
      </c>
      <c r="S31" s="63">
        <f t="shared" si="9"/>
        <v>27.492656752318616</v>
      </c>
    </row>
    <row r="32" spans="2:19" ht="29.1" customHeight="1" thickTop="1" thickBot="1">
      <c r="B32" s="156" t="s">
        <v>23</v>
      </c>
      <c r="C32" s="157" t="s">
        <v>48</v>
      </c>
      <c r="D32" s="158"/>
      <c r="E32" s="50">
        <v>1086</v>
      </c>
      <c r="F32" s="51">
        <v>741</v>
      </c>
      <c r="G32" s="51">
        <v>804</v>
      </c>
      <c r="H32" s="51">
        <v>1123</v>
      </c>
      <c r="I32" s="51">
        <v>1445</v>
      </c>
      <c r="J32" s="51">
        <v>415</v>
      </c>
      <c r="K32" s="51">
        <v>920</v>
      </c>
      <c r="L32" s="51">
        <v>464</v>
      </c>
      <c r="M32" s="52">
        <v>631</v>
      </c>
      <c r="N32" s="52">
        <v>455</v>
      </c>
      <c r="O32" s="52">
        <v>1401</v>
      </c>
      <c r="P32" s="52">
        <v>882</v>
      </c>
      <c r="Q32" s="52">
        <v>1145</v>
      </c>
      <c r="R32" s="52">
        <v>1158</v>
      </c>
      <c r="S32" s="53">
        <f>SUM(E32:R32)</f>
        <v>12670</v>
      </c>
    </row>
    <row r="33" spans="2:22" ht="29.1" customHeight="1" thickTop="1" thickBot="1">
      <c r="B33" s="123"/>
      <c r="C33" s="159" t="s">
        <v>38</v>
      </c>
      <c r="D33" s="160"/>
      <c r="E33" s="61">
        <f t="shared" ref="E33:S33" si="10">E32/E6*100</f>
        <v>33.59109186514074</v>
      </c>
      <c r="F33" s="61">
        <f t="shared" si="10"/>
        <v>33.468834688346881</v>
      </c>
      <c r="G33" s="61">
        <f t="shared" si="10"/>
        <v>26.817878585723815</v>
      </c>
      <c r="H33" s="61">
        <f t="shared" si="10"/>
        <v>31.177123820099943</v>
      </c>
      <c r="I33" s="61">
        <f t="shared" si="10"/>
        <v>27.233320768940821</v>
      </c>
      <c r="J33" s="61">
        <f t="shared" si="10"/>
        <v>35.139712108382724</v>
      </c>
      <c r="K33" s="61">
        <f t="shared" si="10"/>
        <v>27.828191167574108</v>
      </c>
      <c r="L33" s="61">
        <f t="shared" si="10"/>
        <v>31.846259437199727</v>
      </c>
      <c r="M33" s="61">
        <f t="shared" si="10"/>
        <v>29.335192933519295</v>
      </c>
      <c r="N33" s="61">
        <f t="shared" si="10"/>
        <v>27.180406212664277</v>
      </c>
      <c r="O33" s="61">
        <f t="shared" si="10"/>
        <v>29.451334874921169</v>
      </c>
      <c r="P33" s="61">
        <f t="shared" si="10"/>
        <v>27.510917030567683</v>
      </c>
      <c r="Q33" s="61">
        <f t="shared" si="10"/>
        <v>27.333492480305559</v>
      </c>
      <c r="R33" s="62">
        <f t="shared" si="10"/>
        <v>29.220287660862983</v>
      </c>
      <c r="S33" s="63">
        <f t="shared" si="10"/>
        <v>29.303605708074105</v>
      </c>
    </row>
    <row r="34" spans="2:22" ht="29.1" customHeight="1" thickTop="1" thickBot="1">
      <c r="B34" s="156" t="s">
        <v>28</v>
      </c>
      <c r="C34" s="157" t="s">
        <v>49</v>
      </c>
      <c r="D34" s="158"/>
      <c r="E34" s="50">
        <v>1265</v>
      </c>
      <c r="F34" s="51">
        <v>972</v>
      </c>
      <c r="G34" s="51">
        <v>1685</v>
      </c>
      <c r="H34" s="51">
        <v>2172</v>
      </c>
      <c r="I34" s="51">
        <v>3231</v>
      </c>
      <c r="J34" s="51">
        <v>491</v>
      </c>
      <c r="K34" s="51">
        <v>1915</v>
      </c>
      <c r="L34" s="51">
        <v>672</v>
      </c>
      <c r="M34" s="52">
        <v>1088</v>
      </c>
      <c r="N34" s="52">
        <v>894</v>
      </c>
      <c r="O34" s="52">
        <v>2336</v>
      </c>
      <c r="P34" s="52">
        <v>1622</v>
      </c>
      <c r="Q34" s="52">
        <v>2256</v>
      </c>
      <c r="R34" s="52">
        <v>2201</v>
      </c>
      <c r="S34" s="53">
        <f>SUM(E34:R34)</f>
        <v>22800</v>
      </c>
    </row>
    <row r="35" spans="2:22" ht="29.1" customHeight="1" thickTop="1" thickBot="1">
      <c r="B35" s="123"/>
      <c r="C35" s="159" t="s">
        <v>38</v>
      </c>
      <c r="D35" s="160"/>
      <c r="E35" s="61">
        <f t="shared" ref="E35:S35" si="11">E34/E6*100</f>
        <v>39.127745128363749</v>
      </c>
      <c r="F35" s="61">
        <f t="shared" si="11"/>
        <v>43.902439024390247</v>
      </c>
      <c r="G35" s="61">
        <f t="shared" si="11"/>
        <v>56.204136090727154</v>
      </c>
      <c r="H35" s="61">
        <f t="shared" si="11"/>
        <v>60.299833425874517</v>
      </c>
      <c r="I35" s="61">
        <f t="shared" si="11"/>
        <v>60.893328307576333</v>
      </c>
      <c r="J35" s="61">
        <f t="shared" si="11"/>
        <v>41.574936494496193</v>
      </c>
      <c r="K35" s="61">
        <f t="shared" si="11"/>
        <v>57.924984875983064</v>
      </c>
      <c r="L35" s="61">
        <f t="shared" si="11"/>
        <v>46.12216884008236</v>
      </c>
      <c r="M35" s="61">
        <f t="shared" si="11"/>
        <v>50.581125058112505</v>
      </c>
      <c r="N35" s="61">
        <f t="shared" si="11"/>
        <v>53.405017921146957</v>
      </c>
      <c r="O35" s="61">
        <f t="shared" si="11"/>
        <v>49.106579777170481</v>
      </c>
      <c r="P35" s="61">
        <f t="shared" si="11"/>
        <v>50.592638802245794</v>
      </c>
      <c r="Q35" s="61">
        <f t="shared" si="11"/>
        <v>53.855335402243973</v>
      </c>
      <c r="R35" s="62">
        <f t="shared" si="11"/>
        <v>55.538733282866517</v>
      </c>
      <c r="S35" s="63">
        <f t="shared" si="11"/>
        <v>52.732613271041004</v>
      </c>
    </row>
    <row r="36" spans="2:22" ht="29.1" customHeight="1" thickTop="1" thickBot="1">
      <c r="B36" s="156" t="s">
        <v>31</v>
      </c>
      <c r="C36" s="162" t="s">
        <v>50</v>
      </c>
      <c r="D36" s="163"/>
      <c r="E36" s="65">
        <v>429</v>
      </c>
      <c r="F36" s="52">
        <v>335</v>
      </c>
      <c r="G36" s="52">
        <v>500</v>
      </c>
      <c r="H36" s="52">
        <v>464</v>
      </c>
      <c r="I36" s="52">
        <v>923</v>
      </c>
      <c r="J36" s="52">
        <v>142</v>
      </c>
      <c r="K36" s="52">
        <v>507</v>
      </c>
      <c r="L36" s="52">
        <v>221</v>
      </c>
      <c r="M36" s="52">
        <v>287</v>
      </c>
      <c r="N36" s="52">
        <v>263</v>
      </c>
      <c r="O36" s="52">
        <v>533</v>
      </c>
      <c r="P36" s="52">
        <v>462</v>
      </c>
      <c r="Q36" s="52">
        <v>723</v>
      </c>
      <c r="R36" s="52">
        <v>698</v>
      </c>
      <c r="S36" s="53">
        <f>SUM(E36:R36)</f>
        <v>6487</v>
      </c>
    </row>
    <row r="37" spans="2:22" ht="29.1" customHeight="1" thickTop="1" thickBot="1">
      <c r="B37" s="161"/>
      <c r="C37" s="159" t="s">
        <v>38</v>
      </c>
      <c r="D37" s="160"/>
      <c r="E37" s="61">
        <f t="shared" ref="E37:S37" si="12">E36/E6*100</f>
        <v>13.269409217445096</v>
      </c>
      <c r="F37" s="61">
        <f t="shared" si="12"/>
        <v>15.130984643179765</v>
      </c>
      <c r="G37" s="61">
        <f t="shared" si="12"/>
        <v>16.677785190126752</v>
      </c>
      <c r="H37" s="61">
        <f t="shared" si="12"/>
        <v>12.881732370905052</v>
      </c>
      <c r="I37" s="61">
        <f t="shared" si="12"/>
        <v>17.395401432340744</v>
      </c>
      <c r="J37" s="61">
        <f t="shared" si="12"/>
        <v>12.023708721422523</v>
      </c>
      <c r="K37" s="61">
        <f t="shared" si="12"/>
        <v>15.335753176043557</v>
      </c>
      <c r="L37" s="61">
        <f t="shared" si="12"/>
        <v>15.168153740562801</v>
      </c>
      <c r="M37" s="61">
        <f t="shared" si="12"/>
        <v>13.342631334263134</v>
      </c>
      <c r="N37" s="61">
        <f t="shared" si="12"/>
        <v>15.710872162485066</v>
      </c>
      <c r="O37" s="61">
        <f t="shared" si="12"/>
        <v>11.204540676897205</v>
      </c>
      <c r="P37" s="61">
        <f t="shared" si="12"/>
        <v>14.410480349344979</v>
      </c>
      <c r="Q37" s="61">
        <f t="shared" si="12"/>
        <v>17.259489138219145</v>
      </c>
      <c r="R37" s="62">
        <f t="shared" si="12"/>
        <v>17.612919505425182</v>
      </c>
      <c r="S37" s="63">
        <f t="shared" si="12"/>
        <v>15.003353609177324</v>
      </c>
    </row>
    <row r="38" spans="2:22" s="66" customFormat="1" ht="29.1" customHeight="1" thickTop="1" thickBot="1">
      <c r="B38" s="145" t="s">
        <v>42</v>
      </c>
      <c r="C38" s="147" t="s">
        <v>51</v>
      </c>
      <c r="D38" s="148"/>
      <c r="E38" s="65">
        <v>526</v>
      </c>
      <c r="F38" s="52">
        <v>243</v>
      </c>
      <c r="G38" s="52">
        <v>297</v>
      </c>
      <c r="H38" s="52">
        <v>169</v>
      </c>
      <c r="I38" s="52">
        <v>429</v>
      </c>
      <c r="J38" s="52">
        <v>112</v>
      </c>
      <c r="K38" s="52">
        <v>248</v>
      </c>
      <c r="L38" s="52">
        <v>143</v>
      </c>
      <c r="M38" s="52">
        <v>206</v>
      </c>
      <c r="N38" s="52">
        <v>144</v>
      </c>
      <c r="O38" s="52">
        <v>525</v>
      </c>
      <c r="P38" s="52">
        <v>275</v>
      </c>
      <c r="Q38" s="52">
        <v>319</v>
      </c>
      <c r="R38" s="52">
        <v>292</v>
      </c>
      <c r="S38" s="53">
        <f>SUM(E38:R38)</f>
        <v>3928</v>
      </c>
    </row>
    <row r="39" spans="2:22" s="4" customFormat="1" ht="29.1" customHeight="1" thickTop="1" thickBot="1">
      <c r="B39" s="146"/>
      <c r="C39" s="149" t="s">
        <v>38</v>
      </c>
      <c r="D39" s="150"/>
      <c r="E39" s="67">
        <f t="shared" ref="E39:S39" si="13">E38/E6*100</f>
        <v>16.269718527683267</v>
      </c>
      <c r="F39" s="68">
        <f t="shared" si="13"/>
        <v>10.975609756097562</v>
      </c>
      <c r="G39" s="68">
        <f t="shared" si="13"/>
        <v>9.9066044029352902</v>
      </c>
      <c r="H39" s="68">
        <f t="shared" si="13"/>
        <v>4.6918378678511941</v>
      </c>
      <c r="I39" s="68">
        <f t="shared" si="13"/>
        <v>8.0851865812287986</v>
      </c>
      <c r="J39" s="68">
        <f t="shared" si="13"/>
        <v>9.4834885690093138</v>
      </c>
      <c r="K39" s="68">
        <f t="shared" si="13"/>
        <v>7.5015124016938897</v>
      </c>
      <c r="L39" s="68">
        <f t="shared" si="13"/>
        <v>9.8146877144818117</v>
      </c>
      <c r="M39" s="68">
        <f t="shared" si="13"/>
        <v>9.5769409576940951</v>
      </c>
      <c r="N39" s="68">
        <f t="shared" si="13"/>
        <v>8.6021505376344098</v>
      </c>
      <c r="O39" s="67">
        <f t="shared" si="13"/>
        <v>11.036367458482237</v>
      </c>
      <c r="P39" s="68">
        <f t="shared" si="13"/>
        <v>8.5776668746101059</v>
      </c>
      <c r="Q39" s="68">
        <f t="shared" si="13"/>
        <v>7.615182621150633</v>
      </c>
      <c r="R39" s="69">
        <f t="shared" si="13"/>
        <v>7.3681554377996461</v>
      </c>
      <c r="S39" s="63">
        <f t="shared" si="13"/>
        <v>9.0848116196775912</v>
      </c>
    </row>
    <row r="40" spans="2:22" s="4" customFormat="1" ht="24" customHeight="1">
      <c r="B40" s="70"/>
      <c r="C40" s="71"/>
      <c r="D40" s="71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3"/>
    </row>
    <row r="41" spans="2:22" s="4" customFormat="1" ht="48.75" customHeight="1" thickBot="1">
      <c r="B41" s="151" t="s">
        <v>52</v>
      </c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</row>
    <row r="42" spans="2:22" s="4" customFormat="1" ht="42" customHeight="1" thickTop="1" thickBot="1">
      <c r="B42" s="6" t="s">
        <v>1</v>
      </c>
      <c r="C42" s="74" t="s">
        <v>2</v>
      </c>
      <c r="D42" s="75" t="s">
        <v>3</v>
      </c>
      <c r="E42" s="76" t="s">
        <v>53</v>
      </c>
      <c r="F42" s="9" t="s">
        <v>54</v>
      </c>
      <c r="G42" s="11" t="s">
        <v>6</v>
      </c>
      <c r="H42" s="11" t="s">
        <v>7</v>
      </c>
      <c r="I42" s="11" t="s">
        <v>8</v>
      </c>
      <c r="J42" s="11" t="s">
        <v>9</v>
      </c>
      <c r="K42" s="11" t="s">
        <v>10</v>
      </c>
      <c r="L42" s="11" t="s">
        <v>11</v>
      </c>
      <c r="M42" s="11" t="s">
        <v>12</v>
      </c>
      <c r="N42" s="11" t="s">
        <v>13</v>
      </c>
      <c r="O42" s="11" t="s">
        <v>14</v>
      </c>
      <c r="P42" s="11" t="s">
        <v>15</v>
      </c>
      <c r="Q42" s="11" t="s">
        <v>16</v>
      </c>
      <c r="R42" s="12" t="s">
        <v>17</v>
      </c>
      <c r="S42" s="13" t="s">
        <v>18</v>
      </c>
    </row>
    <row r="43" spans="2:22" s="4" customFormat="1" ht="42" customHeight="1" thickBot="1">
      <c r="B43" s="152" t="s">
        <v>55</v>
      </c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41"/>
    </row>
    <row r="44" spans="2:22" s="4" customFormat="1" ht="42" customHeight="1" thickTop="1" thickBot="1">
      <c r="B44" s="77" t="s">
        <v>20</v>
      </c>
      <c r="C44" s="154" t="s">
        <v>56</v>
      </c>
      <c r="D44" s="155"/>
      <c r="E44" s="58">
        <v>352</v>
      </c>
      <c r="F44" s="58">
        <v>312</v>
      </c>
      <c r="G44" s="58">
        <v>168</v>
      </c>
      <c r="H44" s="58">
        <v>257</v>
      </c>
      <c r="I44" s="58">
        <v>323</v>
      </c>
      <c r="J44" s="58">
        <v>127</v>
      </c>
      <c r="K44" s="58">
        <v>121</v>
      </c>
      <c r="L44" s="58">
        <v>129</v>
      </c>
      <c r="M44" s="58">
        <v>69</v>
      </c>
      <c r="N44" s="58">
        <v>123</v>
      </c>
      <c r="O44" s="58">
        <v>436</v>
      </c>
      <c r="P44" s="58">
        <v>145</v>
      </c>
      <c r="Q44" s="58">
        <v>243</v>
      </c>
      <c r="R44" s="78">
        <v>540</v>
      </c>
      <c r="S44" s="79">
        <f>SUM(E44:R44)</f>
        <v>3345</v>
      </c>
    </row>
    <row r="45" spans="2:22" s="4" customFormat="1" ht="42" customHeight="1" thickTop="1" thickBot="1">
      <c r="B45" s="80"/>
      <c r="C45" s="135" t="s">
        <v>57</v>
      </c>
      <c r="D45" s="136"/>
      <c r="E45" s="81">
        <v>75</v>
      </c>
      <c r="F45" s="51">
        <v>40</v>
      </c>
      <c r="G45" s="51">
        <v>51</v>
      </c>
      <c r="H45" s="51">
        <v>147</v>
      </c>
      <c r="I45" s="51">
        <v>122</v>
      </c>
      <c r="J45" s="51">
        <v>49</v>
      </c>
      <c r="K45" s="51">
        <v>70</v>
      </c>
      <c r="L45" s="51">
        <v>58</v>
      </c>
      <c r="M45" s="52">
        <v>36</v>
      </c>
      <c r="N45" s="52">
        <v>31</v>
      </c>
      <c r="O45" s="52">
        <v>46</v>
      </c>
      <c r="P45" s="52">
        <v>32</v>
      </c>
      <c r="Q45" s="52">
        <v>93</v>
      </c>
      <c r="R45" s="52">
        <v>338</v>
      </c>
      <c r="S45" s="79">
        <f>SUM(E45:R45)</f>
        <v>1188</v>
      </c>
    </row>
    <row r="46" spans="2:22" s="4" customFormat="1" ht="42" customHeight="1" thickTop="1" thickBot="1">
      <c r="B46" s="82" t="s">
        <v>23</v>
      </c>
      <c r="C46" s="137" t="s">
        <v>58</v>
      </c>
      <c r="D46" s="138"/>
      <c r="E46" s="83">
        <f>E44+'[1]Stan i struktura IV 15'!E46</f>
        <v>1918</v>
      </c>
      <c r="F46" s="83">
        <f>F44+'[1]Stan i struktura IV 15'!F46</f>
        <v>1154</v>
      </c>
      <c r="G46" s="83">
        <f>G44+'[1]Stan i struktura IV 15'!G46</f>
        <v>817</v>
      </c>
      <c r="H46" s="83">
        <f>H44+'[1]Stan i struktura IV 15'!H46</f>
        <v>1024</v>
      </c>
      <c r="I46" s="83">
        <f>I44+'[1]Stan i struktura IV 15'!I46</f>
        <v>1265</v>
      </c>
      <c r="J46" s="83">
        <f>J44+'[1]Stan i struktura IV 15'!J46</f>
        <v>965</v>
      </c>
      <c r="K46" s="83">
        <f>K44+'[1]Stan i struktura IV 15'!K46</f>
        <v>881</v>
      </c>
      <c r="L46" s="83">
        <f>L44+'[1]Stan i struktura IV 15'!L46</f>
        <v>805</v>
      </c>
      <c r="M46" s="83">
        <f>M44+'[1]Stan i struktura IV 15'!M46</f>
        <v>728</v>
      </c>
      <c r="N46" s="83">
        <f>N44+'[1]Stan i struktura IV 15'!N46</f>
        <v>701</v>
      </c>
      <c r="O46" s="83">
        <f>O44+'[1]Stan i struktura IV 15'!O46</f>
        <v>2105</v>
      </c>
      <c r="P46" s="83">
        <f>P44+'[1]Stan i struktura IV 15'!P46</f>
        <v>826</v>
      </c>
      <c r="Q46" s="83">
        <f>Q44+'[1]Stan i struktura IV 15'!Q46</f>
        <v>1313</v>
      </c>
      <c r="R46" s="84">
        <f>R44+'[1]Stan i struktura IV 15'!R46</f>
        <v>1931</v>
      </c>
      <c r="S46" s="85">
        <f>S44+'[1]Stan i struktura IV 15'!S46</f>
        <v>16433</v>
      </c>
      <c r="U46" s="4">
        <f>SUM(E46:R46)</f>
        <v>16433</v>
      </c>
      <c r="V46" s="4">
        <f>SUM(E46:R46)</f>
        <v>16433</v>
      </c>
    </row>
    <row r="47" spans="2:22" s="4" customFormat="1" ht="42" customHeight="1" thickBot="1">
      <c r="B47" s="139" t="s">
        <v>59</v>
      </c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1"/>
    </row>
    <row r="48" spans="2:22" s="4" customFormat="1" ht="42" customHeight="1" thickTop="1" thickBot="1">
      <c r="B48" s="142" t="s">
        <v>20</v>
      </c>
      <c r="C48" s="143" t="s">
        <v>60</v>
      </c>
      <c r="D48" s="144"/>
      <c r="E48" s="59">
        <v>11</v>
      </c>
      <c r="F48" s="59">
        <v>11</v>
      </c>
      <c r="G48" s="59">
        <v>0</v>
      </c>
      <c r="H48" s="59">
        <v>11</v>
      </c>
      <c r="I48" s="59">
        <v>8</v>
      </c>
      <c r="J48" s="59">
        <v>0</v>
      </c>
      <c r="K48" s="59">
        <v>7</v>
      </c>
      <c r="L48" s="59">
        <v>12</v>
      </c>
      <c r="M48" s="59">
        <v>5</v>
      </c>
      <c r="N48" s="59">
        <v>1</v>
      </c>
      <c r="O48" s="59">
        <v>5</v>
      </c>
      <c r="P48" s="59">
        <v>3</v>
      </c>
      <c r="Q48" s="59">
        <v>22</v>
      </c>
      <c r="R48" s="60">
        <v>23</v>
      </c>
      <c r="S48" s="86">
        <f>SUM(E48:R48)</f>
        <v>119</v>
      </c>
    </row>
    <row r="49" spans="2:22" ht="42" customHeight="1" thickTop="1" thickBot="1">
      <c r="B49" s="123"/>
      <c r="C49" s="133" t="s">
        <v>61</v>
      </c>
      <c r="D49" s="134"/>
      <c r="E49" s="87">
        <f>E48+'[1]Stan i struktura IV 15'!E49</f>
        <v>73</v>
      </c>
      <c r="F49" s="87">
        <f>F48+'[1]Stan i struktura IV 15'!F49</f>
        <v>38</v>
      </c>
      <c r="G49" s="87">
        <f>G48+'[1]Stan i struktura IV 15'!G49</f>
        <v>0</v>
      </c>
      <c r="H49" s="87">
        <f>H48+'[1]Stan i struktura IV 15'!H49</f>
        <v>18</v>
      </c>
      <c r="I49" s="87">
        <f>I48+'[1]Stan i struktura IV 15'!I49</f>
        <v>20</v>
      </c>
      <c r="J49" s="87">
        <f>J48+'[1]Stan i struktura IV 15'!J49</f>
        <v>23</v>
      </c>
      <c r="K49" s="87">
        <f>K48+'[1]Stan i struktura IV 15'!K49</f>
        <v>81</v>
      </c>
      <c r="L49" s="87">
        <f>L48+'[1]Stan i struktura IV 15'!L49</f>
        <v>39</v>
      </c>
      <c r="M49" s="87">
        <f>M48+'[1]Stan i struktura IV 15'!M49</f>
        <v>20</v>
      </c>
      <c r="N49" s="87">
        <f>N48+'[1]Stan i struktura IV 15'!N49</f>
        <v>8</v>
      </c>
      <c r="O49" s="87">
        <f>O48+'[1]Stan i struktura IV 15'!O49</f>
        <v>88</v>
      </c>
      <c r="P49" s="87">
        <f>P48+'[1]Stan i struktura IV 15'!P49</f>
        <v>21</v>
      </c>
      <c r="Q49" s="87">
        <f>Q48+'[1]Stan i struktura IV 15'!Q49</f>
        <v>94</v>
      </c>
      <c r="R49" s="88">
        <f>R48+'[1]Stan i struktura IV 15'!R49</f>
        <v>103</v>
      </c>
      <c r="S49" s="85">
        <f>S48+'[1]Stan i struktura IV 15'!S49</f>
        <v>626</v>
      </c>
      <c r="U49" s="1">
        <f>SUM(E49:R49)</f>
        <v>626</v>
      </c>
      <c r="V49" s="4">
        <f>SUM(E49:R49)</f>
        <v>626</v>
      </c>
    </row>
    <row r="50" spans="2:22" s="4" customFormat="1" ht="42" customHeight="1" thickTop="1" thickBot="1">
      <c r="B50" s="118" t="s">
        <v>23</v>
      </c>
      <c r="C50" s="131" t="s">
        <v>62</v>
      </c>
      <c r="D50" s="132"/>
      <c r="E50" s="89">
        <v>1</v>
      </c>
      <c r="F50" s="89">
        <v>2</v>
      </c>
      <c r="G50" s="89">
        <v>12</v>
      </c>
      <c r="H50" s="89">
        <v>32</v>
      </c>
      <c r="I50" s="89">
        <v>50</v>
      </c>
      <c r="J50" s="89">
        <v>2</v>
      </c>
      <c r="K50" s="89">
        <v>17</v>
      </c>
      <c r="L50" s="89">
        <v>5</v>
      </c>
      <c r="M50" s="89">
        <v>6</v>
      </c>
      <c r="N50" s="89">
        <v>0</v>
      </c>
      <c r="O50" s="89">
        <v>0</v>
      </c>
      <c r="P50" s="89">
        <v>6</v>
      </c>
      <c r="Q50" s="89">
        <v>12</v>
      </c>
      <c r="R50" s="90">
        <v>0</v>
      </c>
      <c r="S50" s="86">
        <f>SUM(E50:R50)</f>
        <v>145</v>
      </c>
    </row>
    <row r="51" spans="2:22" ht="42" customHeight="1" thickTop="1" thickBot="1">
      <c r="B51" s="123"/>
      <c r="C51" s="133" t="s">
        <v>63</v>
      </c>
      <c r="D51" s="134"/>
      <c r="E51" s="87">
        <f>E50+'[1]Stan i struktura IV 15'!E51</f>
        <v>12</v>
      </c>
      <c r="F51" s="87">
        <f>F50+'[1]Stan i struktura IV 15'!F51</f>
        <v>33</v>
      </c>
      <c r="G51" s="87">
        <f>G50+'[1]Stan i struktura IV 15'!G51</f>
        <v>55</v>
      </c>
      <c r="H51" s="87">
        <f>H50+'[1]Stan i struktura IV 15'!H51</f>
        <v>34</v>
      </c>
      <c r="I51" s="87">
        <f>I50+'[1]Stan i struktura IV 15'!I51</f>
        <v>125</v>
      </c>
      <c r="J51" s="87">
        <f>J50+'[1]Stan i struktura IV 15'!J51</f>
        <v>25</v>
      </c>
      <c r="K51" s="87">
        <f>K50+'[1]Stan i struktura IV 15'!K51</f>
        <v>44</v>
      </c>
      <c r="L51" s="87">
        <f>L50+'[1]Stan i struktura IV 15'!L51</f>
        <v>35</v>
      </c>
      <c r="M51" s="87">
        <f>M50+'[1]Stan i struktura IV 15'!M51</f>
        <v>37</v>
      </c>
      <c r="N51" s="87">
        <f>N50+'[1]Stan i struktura IV 15'!N51</f>
        <v>16</v>
      </c>
      <c r="O51" s="87">
        <f>O50+'[1]Stan i struktura IV 15'!O51</f>
        <v>3</v>
      </c>
      <c r="P51" s="87">
        <f>P50+'[1]Stan i struktura IV 15'!P51</f>
        <v>45</v>
      </c>
      <c r="Q51" s="87">
        <f>Q50+'[1]Stan i struktura IV 15'!Q51</f>
        <v>136</v>
      </c>
      <c r="R51" s="88">
        <f>R50+'[1]Stan i struktura IV 15'!R51</f>
        <v>0</v>
      </c>
      <c r="S51" s="85">
        <f>S50+'[1]Stan i struktura IV 15'!S51</f>
        <v>600</v>
      </c>
      <c r="U51" s="1">
        <f>SUM(E51:R51)</f>
        <v>600</v>
      </c>
      <c r="V51" s="4">
        <f>SUM(E51:R51)</f>
        <v>600</v>
      </c>
    </row>
    <row r="52" spans="2:22" s="4" customFormat="1" ht="42" customHeight="1" thickTop="1" thickBot="1">
      <c r="B52" s="110" t="s">
        <v>28</v>
      </c>
      <c r="C52" s="124" t="s">
        <v>64</v>
      </c>
      <c r="D52" s="125"/>
      <c r="E52" s="50">
        <v>9</v>
      </c>
      <c r="F52" s="51">
        <v>7</v>
      </c>
      <c r="G52" s="51">
        <v>0</v>
      </c>
      <c r="H52" s="51">
        <v>5</v>
      </c>
      <c r="I52" s="52">
        <v>13</v>
      </c>
      <c r="J52" s="51">
        <v>5</v>
      </c>
      <c r="K52" s="52">
        <v>0</v>
      </c>
      <c r="L52" s="51">
        <v>7</v>
      </c>
      <c r="M52" s="52">
        <v>2</v>
      </c>
      <c r="N52" s="52">
        <v>5</v>
      </c>
      <c r="O52" s="52">
        <v>5</v>
      </c>
      <c r="P52" s="51">
        <v>1</v>
      </c>
      <c r="Q52" s="91">
        <v>14</v>
      </c>
      <c r="R52" s="52">
        <v>15</v>
      </c>
      <c r="S52" s="86">
        <f>SUM(E52:R52)</f>
        <v>88</v>
      </c>
    </row>
    <row r="53" spans="2:22" ht="42" customHeight="1" thickTop="1" thickBot="1">
      <c r="B53" s="123"/>
      <c r="C53" s="133" t="s">
        <v>65</v>
      </c>
      <c r="D53" s="134"/>
      <c r="E53" s="87">
        <f>E52+'[1]Stan i struktura IV 15'!E53</f>
        <v>36</v>
      </c>
      <c r="F53" s="87">
        <f>F52+'[1]Stan i struktura IV 15'!F53</f>
        <v>19</v>
      </c>
      <c r="G53" s="87">
        <f>G52+'[1]Stan i struktura IV 15'!G53</f>
        <v>8</v>
      </c>
      <c r="H53" s="87">
        <f>H52+'[1]Stan i struktura IV 15'!H53</f>
        <v>36</v>
      </c>
      <c r="I53" s="87">
        <f>I52+'[1]Stan i struktura IV 15'!I53</f>
        <v>14</v>
      </c>
      <c r="J53" s="87">
        <f>J52+'[1]Stan i struktura IV 15'!J53</f>
        <v>27</v>
      </c>
      <c r="K53" s="87">
        <f>K52+'[1]Stan i struktura IV 15'!K53</f>
        <v>1</v>
      </c>
      <c r="L53" s="87">
        <f>L52+'[1]Stan i struktura IV 15'!L53</f>
        <v>8</v>
      </c>
      <c r="M53" s="87">
        <f>M52+'[1]Stan i struktura IV 15'!M53</f>
        <v>23</v>
      </c>
      <c r="N53" s="87">
        <f>N52+'[1]Stan i struktura IV 15'!N53</f>
        <v>22</v>
      </c>
      <c r="O53" s="87">
        <f>O52+'[1]Stan i struktura IV 15'!O53</f>
        <v>26</v>
      </c>
      <c r="P53" s="87">
        <f>P52+'[1]Stan i struktura IV 15'!P53</f>
        <v>5</v>
      </c>
      <c r="Q53" s="87">
        <f>Q52+'[1]Stan i struktura IV 15'!Q53</f>
        <v>20</v>
      </c>
      <c r="R53" s="88">
        <f>R52+'[1]Stan i struktura IV 15'!R53</f>
        <v>33</v>
      </c>
      <c r="S53" s="85">
        <f>S52+'[1]Stan i struktura IV 15'!S53</f>
        <v>278</v>
      </c>
      <c r="U53" s="1">
        <f>SUM(E53:R53)</f>
        <v>278</v>
      </c>
      <c r="V53" s="4">
        <f>SUM(E53:R53)</f>
        <v>278</v>
      </c>
    </row>
    <row r="54" spans="2:22" s="4" customFormat="1" ht="42" customHeight="1" thickTop="1" thickBot="1">
      <c r="B54" s="110" t="s">
        <v>31</v>
      </c>
      <c r="C54" s="124" t="s">
        <v>66</v>
      </c>
      <c r="D54" s="125"/>
      <c r="E54" s="50">
        <v>10</v>
      </c>
      <c r="F54" s="51">
        <v>9</v>
      </c>
      <c r="G54" s="51">
        <v>9</v>
      </c>
      <c r="H54" s="51">
        <v>9</v>
      </c>
      <c r="I54" s="52">
        <v>9</v>
      </c>
      <c r="J54" s="51">
        <v>6</v>
      </c>
      <c r="K54" s="52">
        <v>1</v>
      </c>
      <c r="L54" s="51">
        <v>8</v>
      </c>
      <c r="M54" s="52">
        <v>5</v>
      </c>
      <c r="N54" s="52">
        <v>1</v>
      </c>
      <c r="O54" s="52">
        <v>2</v>
      </c>
      <c r="P54" s="51">
        <v>1</v>
      </c>
      <c r="Q54" s="91">
        <v>16</v>
      </c>
      <c r="R54" s="52">
        <v>17</v>
      </c>
      <c r="S54" s="86">
        <f>SUM(E54:R54)</f>
        <v>103</v>
      </c>
    </row>
    <row r="55" spans="2:22" s="4" customFormat="1" ht="42" customHeight="1" thickTop="1" thickBot="1">
      <c r="B55" s="123"/>
      <c r="C55" s="126" t="s">
        <v>67</v>
      </c>
      <c r="D55" s="127"/>
      <c r="E55" s="87">
        <f>E54+'[1]Stan i struktura IV 15'!E55</f>
        <v>36</v>
      </c>
      <c r="F55" s="87">
        <f>F54+'[1]Stan i struktura IV 15'!F55</f>
        <v>19</v>
      </c>
      <c r="G55" s="87">
        <f>G54+'[1]Stan i struktura IV 15'!G55</f>
        <v>14</v>
      </c>
      <c r="H55" s="87">
        <f>H54+'[1]Stan i struktura IV 15'!H55</f>
        <v>19</v>
      </c>
      <c r="I55" s="87">
        <f>I54+'[1]Stan i struktura IV 15'!I55</f>
        <v>15</v>
      </c>
      <c r="J55" s="87">
        <f>J54+'[1]Stan i struktura IV 15'!J55</f>
        <v>31</v>
      </c>
      <c r="K55" s="87">
        <f>K54+'[1]Stan i struktura IV 15'!K55</f>
        <v>18</v>
      </c>
      <c r="L55" s="87">
        <f>L54+'[1]Stan i struktura IV 15'!L55</f>
        <v>34</v>
      </c>
      <c r="M55" s="87">
        <f>M54+'[1]Stan i struktura IV 15'!M55</f>
        <v>27</v>
      </c>
      <c r="N55" s="87">
        <f>N54+'[1]Stan i struktura IV 15'!N55</f>
        <v>18</v>
      </c>
      <c r="O55" s="87">
        <f>O54+'[1]Stan i struktura IV 15'!O55</f>
        <v>12</v>
      </c>
      <c r="P55" s="87">
        <f>P54+'[1]Stan i struktura IV 15'!P55</f>
        <v>13</v>
      </c>
      <c r="Q55" s="87">
        <f>Q54+'[1]Stan i struktura IV 15'!Q55</f>
        <v>42</v>
      </c>
      <c r="R55" s="88">
        <f>R54+'[1]Stan i struktura IV 15'!R55</f>
        <v>58</v>
      </c>
      <c r="S55" s="85">
        <f>S54+'[1]Stan i struktura IV 15'!S55</f>
        <v>356</v>
      </c>
      <c r="U55" s="4">
        <f>SUM(E55:R55)</f>
        <v>356</v>
      </c>
      <c r="V55" s="4">
        <f>SUM(E55:R55)</f>
        <v>356</v>
      </c>
    </row>
    <row r="56" spans="2:22" s="4" customFormat="1" ht="42" customHeight="1" thickTop="1" thickBot="1">
      <c r="B56" s="110" t="s">
        <v>42</v>
      </c>
      <c r="C56" s="111" t="s">
        <v>68</v>
      </c>
      <c r="D56" s="112"/>
      <c r="E56" s="92">
        <v>7</v>
      </c>
      <c r="F56" s="92">
        <v>0</v>
      </c>
      <c r="G56" s="92">
        <v>1</v>
      </c>
      <c r="H56" s="92">
        <v>3</v>
      </c>
      <c r="I56" s="92">
        <v>8</v>
      </c>
      <c r="J56" s="92">
        <v>10</v>
      </c>
      <c r="K56" s="92">
        <v>6</v>
      </c>
      <c r="L56" s="92">
        <v>0</v>
      </c>
      <c r="M56" s="92">
        <v>4</v>
      </c>
      <c r="N56" s="92">
        <v>0</v>
      </c>
      <c r="O56" s="92">
        <v>2</v>
      </c>
      <c r="P56" s="92">
        <v>1</v>
      </c>
      <c r="Q56" s="92">
        <v>10</v>
      </c>
      <c r="R56" s="93">
        <v>8</v>
      </c>
      <c r="S56" s="86">
        <f>SUM(E56:R56)</f>
        <v>60</v>
      </c>
    </row>
    <row r="57" spans="2:22" s="4" customFormat="1" ht="42" customHeight="1" thickTop="1" thickBot="1">
      <c r="B57" s="128"/>
      <c r="C57" s="129" t="s">
        <v>69</v>
      </c>
      <c r="D57" s="130"/>
      <c r="E57" s="87">
        <f>E56+'[1]Stan i struktura IV 15'!E57</f>
        <v>23</v>
      </c>
      <c r="F57" s="87">
        <f>F56+'[1]Stan i struktura IV 15'!F57</f>
        <v>7</v>
      </c>
      <c r="G57" s="87">
        <f>G56+'[1]Stan i struktura IV 15'!G57</f>
        <v>2</v>
      </c>
      <c r="H57" s="87">
        <f>H56+'[1]Stan i struktura IV 15'!H57</f>
        <v>3</v>
      </c>
      <c r="I57" s="87">
        <f>I56+'[1]Stan i struktura IV 15'!I57</f>
        <v>25</v>
      </c>
      <c r="J57" s="87">
        <f>J56+'[1]Stan i struktura IV 15'!J57</f>
        <v>10</v>
      </c>
      <c r="K57" s="87">
        <f>K56+'[1]Stan i struktura IV 15'!K57</f>
        <v>30</v>
      </c>
      <c r="L57" s="87">
        <f>L56+'[1]Stan i struktura IV 15'!L57</f>
        <v>1</v>
      </c>
      <c r="M57" s="87">
        <f>M56+'[1]Stan i struktura IV 15'!M57</f>
        <v>4</v>
      </c>
      <c r="N57" s="87">
        <f>N56+'[1]Stan i struktura IV 15'!N57</f>
        <v>3</v>
      </c>
      <c r="O57" s="87">
        <f>O56+'[1]Stan i struktura IV 15'!O57</f>
        <v>22</v>
      </c>
      <c r="P57" s="87">
        <f>P56+'[1]Stan i struktura IV 15'!P57</f>
        <v>10</v>
      </c>
      <c r="Q57" s="87">
        <f>Q56+'[1]Stan i struktura IV 15'!Q57</f>
        <v>28</v>
      </c>
      <c r="R57" s="88">
        <f>R56+'[1]Stan i struktura IV 15'!R57</f>
        <v>28</v>
      </c>
      <c r="S57" s="85">
        <f>S56+'[1]Stan i struktura IV 15'!S57</f>
        <v>196</v>
      </c>
      <c r="U57" s="4">
        <f>SUM(E57:R57)</f>
        <v>196</v>
      </c>
      <c r="V57" s="4">
        <f>SUM(E57:R57)</f>
        <v>196</v>
      </c>
    </row>
    <row r="58" spans="2:22" s="4" customFormat="1" ht="42" customHeight="1" thickTop="1" thickBot="1">
      <c r="B58" s="110" t="s">
        <v>44</v>
      </c>
      <c r="C58" s="111" t="s">
        <v>70</v>
      </c>
      <c r="D58" s="112"/>
      <c r="E58" s="92">
        <v>1</v>
      </c>
      <c r="F58" s="92">
        <v>0</v>
      </c>
      <c r="G58" s="92">
        <v>10</v>
      </c>
      <c r="H58" s="92">
        <v>39</v>
      </c>
      <c r="I58" s="92">
        <v>39</v>
      </c>
      <c r="J58" s="92">
        <v>0</v>
      </c>
      <c r="K58" s="92">
        <v>16</v>
      </c>
      <c r="L58" s="92">
        <v>3</v>
      </c>
      <c r="M58" s="92">
        <v>7</v>
      </c>
      <c r="N58" s="92">
        <v>32</v>
      </c>
      <c r="O58" s="92">
        <v>5</v>
      </c>
      <c r="P58" s="92">
        <v>1</v>
      </c>
      <c r="Q58" s="92">
        <v>24</v>
      </c>
      <c r="R58" s="93">
        <v>6</v>
      </c>
      <c r="S58" s="86">
        <f>SUM(E58:R58)</f>
        <v>183</v>
      </c>
    </row>
    <row r="59" spans="2:22" s="4" customFormat="1" ht="42" customHeight="1" thickTop="1" thickBot="1">
      <c r="B59" s="118"/>
      <c r="C59" s="119" t="s">
        <v>71</v>
      </c>
      <c r="D59" s="120"/>
      <c r="E59" s="87">
        <f>E58+'[1]Stan i struktura IV 15'!E59</f>
        <v>15</v>
      </c>
      <c r="F59" s="87">
        <f>F58+'[1]Stan i struktura IV 15'!F59</f>
        <v>6</v>
      </c>
      <c r="G59" s="87">
        <f>G58+'[1]Stan i struktura IV 15'!G59</f>
        <v>61</v>
      </c>
      <c r="H59" s="87">
        <f>H58+'[1]Stan i struktura IV 15'!H59</f>
        <v>73</v>
      </c>
      <c r="I59" s="87">
        <f>I58+'[1]Stan i struktura IV 15'!I59</f>
        <v>60</v>
      </c>
      <c r="J59" s="87">
        <f>J58+'[1]Stan i struktura IV 15'!J59</f>
        <v>2</v>
      </c>
      <c r="K59" s="87">
        <f>K58+'[1]Stan i struktura IV 15'!K59</f>
        <v>44</v>
      </c>
      <c r="L59" s="87">
        <f>L58+'[1]Stan i struktura IV 15'!L59</f>
        <v>21</v>
      </c>
      <c r="M59" s="87">
        <f>M58+'[1]Stan i struktura IV 15'!M59</f>
        <v>22</v>
      </c>
      <c r="N59" s="87">
        <f>N58+'[1]Stan i struktura IV 15'!N59</f>
        <v>79</v>
      </c>
      <c r="O59" s="87">
        <f>O58+'[1]Stan i struktura IV 15'!O59</f>
        <v>37</v>
      </c>
      <c r="P59" s="87">
        <f>P58+'[1]Stan i struktura IV 15'!P59</f>
        <v>22</v>
      </c>
      <c r="Q59" s="87">
        <f>Q58+'[1]Stan i struktura IV 15'!Q59</f>
        <v>47</v>
      </c>
      <c r="R59" s="88">
        <f>R58+'[1]Stan i struktura IV 15'!R59</f>
        <v>68</v>
      </c>
      <c r="S59" s="85">
        <f>S58+'[1]Stan i struktura IV 15'!S59</f>
        <v>557</v>
      </c>
      <c r="U59" s="4">
        <f>SUM(E59:R59)</f>
        <v>557</v>
      </c>
      <c r="V59" s="4">
        <f>SUM(E59:R59)</f>
        <v>557</v>
      </c>
    </row>
    <row r="60" spans="2:22" s="4" customFormat="1" ht="42" customHeight="1" thickTop="1" thickBot="1">
      <c r="B60" s="109" t="s">
        <v>72</v>
      </c>
      <c r="C60" s="111" t="s">
        <v>73</v>
      </c>
      <c r="D60" s="112"/>
      <c r="E60" s="92">
        <v>33</v>
      </c>
      <c r="F60" s="92">
        <v>19</v>
      </c>
      <c r="G60" s="92">
        <v>17</v>
      </c>
      <c r="H60" s="92">
        <v>50</v>
      </c>
      <c r="I60" s="92">
        <v>120</v>
      </c>
      <c r="J60" s="92">
        <v>9</v>
      </c>
      <c r="K60" s="92">
        <v>104</v>
      </c>
      <c r="L60" s="92">
        <v>22</v>
      </c>
      <c r="M60" s="92">
        <v>14</v>
      </c>
      <c r="N60" s="92">
        <v>13</v>
      </c>
      <c r="O60" s="92">
        <v>32</v>
      </c>
      <c r="P60" s="92">
        <v>18</v>
      </c>
      <c r="Q60" s="92">
        <v>19</v>
      </c>
      <c r="R60" s="93">
        <v>20</v>
      </c>
      <c r="S60" s="86">
        <f>SUM(E60:R60)</f>
        <v>490</v>
      </c>
    </row>
    <row r="61" spans="2:22" s="4" customFormat="1" ht="42" customHeight="1" thickTop="1" thickBot="1">
      <c r="B61" s="109"/>
      <c r="C61" s="121" t="s">
        <v>74</v>
      </c>
      <c r="D61" s="122"/>
      <c r="E61" s="94">
        <f>E60+'[1]Stan i struktura IV 15'!E61</f>
        <v>226</v>
      </c>
      <c r="F61" s="94">
        <f>F60+'[1]Stan i struktura IV 15'!F61</f>
        <v>110</v>
      </c>
      <c r="G61" s="94">
        <f>G60+'[1]Stan i struktura IV 15'!G61</f>
        <v>107</v>
      </c>
      <c r="H61" s="94">
        <f>H60+'[1]Stan i struktura IV 15'!H61</f>
        <v>298</v>
      </c>
      <c r="I61" s="94">
        <f>I60+'[1]Stan i struktura IV 15'!I61</f>
        <v>215</v>
      </c>
      <c r="J61" s="94">
        <f>J60+'[1]Stan i struktura IV 15'!J61</f>
        <v>104</v>
      </c>
      <c r="K61" s="94">
        <f>K60+'[1]Stan i struktura IV 15'!K61</f>
        <v>224</v>
      </c>
      <c r="L61" s="94">
        <f>L60+'[1]Stan i struktura IV 15'!L61</f>
        <v>95</v>
      </c>
      <c r="M61" s="94">
        <f>M60+'[1]Stan i struktura IV 15'!M61</f>
        <v>41</v>
      </c>
      <c r="N61" s="94">
        <f>N60+'[1]Stan i struktura IV 15'!N61</f>
        <v>67</v>
      </c>
      <c r="O61" s="94">
        <f>O60+'[1]Stan i struktura IV 15'!O61</f>
        <v>235</v>
      </c>
      <c r="P61" s="94">
        <f>P60+'[1]Stan i struktura IV 15'!P61</f>
        <v>166</v>
      </c>
      <c r="Q61" s="94">
        <f>Q60+'[1]Stan i struktura IV 15'!Q61</f>
        <v>238</v>
      </c>
      <c r="R61" s="95">
        <f>R60+'[1]Stan i struktura IV 15'!R61</f>
        <v>131</v>
      </c>
      <c r="S61" s="85">
        <f>S60+'[1]Stan i struktura IV 15'!S61</f>
        <v>2257</v>
      </c>
      <c r="U61" s="4">
        <f>SUM(E61:R61)</f>
        <v>2257</v>
      </c>
      <c r="V61" s="4">
        <f>SUM(E61:R61)</f>
        <v>2257</v>
      </c>
    </row>
    <row r="62" spans="2:22" s="4" customFormat="1" ht="42" customHeight="1" thickTop="1" thickBot="1">
      <c r="B62" s="109" t="s">
        <v>75</v>
      </c>
      <c r="C62" s="111" t="s">
        <v>76</v>
      </c>
      <c r="D62" s="112"/>
      <c r="E62" s="92">
        <v>0</v>
      </c>
      <c r="F62" s="92">
        <v>1</v>
      </c>
      <c r="G62" s="92">
        <v>21</v>
      </c>
      <c r="H62" s="92">
        <v>44</v>
      </c>
      <c r="I62" s="92">
        <v>26</v>
      </c>
      <c r="J62" s="92">
        <v>1</v>
      </c>
      <c r="K62" s="92">
        <v>9</v>
      </c>
      <c r="L62" s="92">
        <v>4</v>
      </c>
      <c r="M62" s="92">
        <v>6</v>
      </c>
      <c r="N62" s="92">
        <v>4</v>
      </c>
      <c r="O62" s="92">
        <v>79</v>
      </c>
      <c r="P62" s="92">
        <v>2</v>
      </c>
      <c r="Q62" s="92">
        <v>49</v>
      </c>
      <c r="R62" s="93">
        <v>43</v>
      </c>
      <c r="S62" s="86">
        <f>SUM(E62:R62)</f>
        <v>289</v>
      </c>
    </row>
    <row r="63" spans="2:22" s="4" customFormat="1" ht="42" customHeight="1" thickTop="1" thickBot="1">
      <c r="B63" s="110"/>
      <c r="C63" s="113" t="s">
        <v>77</v>
      </c>
      <c r="D63" s="114"/>
      <c r="E63" s="87">
        <f>E62+'[1]Stan i struktura IV 15'!E63</f>
        <v>1</v>
      </c>
      <c r="F63" s="87">
        <f>F62+'[1]Stan i struktura IV 15'!F63</f>
        <v>57</v>
      </c>
      <c r="G63" s="87">
        <f>G62+'[1]Stan i struktura IV 15'!G63</f>
        <v>48</v>
      </c>
      <c r="H63" s="87">
        <f>H62+'[1]Stan i struktura IV 15'!H63</f>
        <v>44</v>
      </c>
      <c r="I63" s="87">
        <f>I62+'[1]Stan i struktura IV 15'!I63</f>
        <v>188</v>
      </c>
      <c r="J63" s="87">
        <f>J62+'[1]Stan i struktura IV 15'!J63</f>
        <v>58</v>
      </c>
      <c r="K63" s="87">
        <f>K62+'[1]Stan i struktura IV 15'!K63</f>
        <v>114</v>
      </c>
      <c r="L63" s="87">
        <f>L62+'[1]Stan i struktura IV 15'!L63</f>
        <v>21</v>
      </c>
      <c r="M63" s="87">
        <f>M62+'[1]Stan i struktura IV 15'!M63</f>
        <v>69</v>
      </c>
      <c r="N63" s="87">
        <f>N62+'[1]Stan i struktura IV 15'!N63</f>
        <v>64</v>
      </c>
      <c r="O63" s="87">
        <f>O62+'[1]Stan i struktura IV 15'!O63</f>
        <v>165</v>
      </c>
      <c r="P63" s="87">
        <f>P62+'[1]Stan i struktura IV 15'!P63</f>
        <v>17</v>
      </c>
      <c r="Q63" s="87">
        <f>Q62+'[1]Stan i struktura IV 15'!Q63</f>
        <v>216</v>
      </c>
      <c r="R63" s="88">
        <f>R62+'[1]Stan i struktura IV 15'!R63</f>
        <v>436</v>
      </c>
      <c r="S63" s="85">
        <f>S62+'[1]Stan i struktura IV 15'!S63</f>
        <v>1498</v>
      </c>
      <c r="U63" s="4">
        <f>SUM(E63:R63)</f>
        <v>1498</v>
      </c>
      <c r="V63" s="4">
        <f>SUM(E63:R63)</f>
        <v>1498</v>
      </c>
    </row>
    <row r="64" spans="2:22" s="4" customFormat="1" ht="42" customHeight="1" thickTop="1" thickBot="1">
      <c r="B64" s="109" t="s">
        <v>78</v>
      </c>
      <c r="C64" s="111" t="s">
        <v>79</v>
      </c>
      <c r="D64" s="112"/>
      <c r="E64" s="92">
        <v>0</v>
      </c>
      <c r="F64" s="92">
        <v>0</v>
      </c>
      <c r="G64" s="92">
        <v>0</v>
      </c>
      <c r="H64" s="92">
        <v>0</v>
      </c>
      <c r="I64" s="92">
        <v>0</v>
      </c>
      <c r="J64" s="92">
        <v>0</v>
      </c>
      <c r="K64" s="92">
        <v>0</v>
      </c>
      <c r="L64" s="92">
        <v>0</v>
      </c>
      <c r="M64" s="92">
        <v>0</v>
      </c>
      <c r="N64" s="92">
        <v>0</v>
      </c>
      <c r="O64" s="92">
        <v>0</v>
      </c>
      <c r="P64" s="92">
        <v>0</v>
      </c>
      <c r="Q64" s="92">
        <v>0</v>
      </c>
      <c r="R64" s="93">
        <v>0</v>
      </c>
      <c r="S64" s="86">
        <f>SUM(E64:R64)</f>
        <v>0</v>
      </c>
    </row>
    <row r="65" spans="2:22" ht="42" customHeight="1" thickTop="1" thickBot="1">
      <c r="B65" s="115"/>
      <c r="C65" s="116" t="s">
        <v>80</v>
      </c>
      <c r="D65" s="117"/>
      <c r="E65" s="87">
        <f>E64+'[1]Stan i struktura IV 15'!E65</f>
        <v>0</v>
      </c>
      <c r="F65" s="87">
        <f>F64+'[1]Stan i struktura IV 15'!F65</f>
        <v>0</v>
      </c>
      <c r="G65" s="87">
        <f>G64+'[1]Stan i struktura IV 15'!G65</f>
        <v>0</v>
      </c>
      <c r="H65" s="87">
        <f>H64+'[1]Stan i struktura IV 15'!H65</f>
        <v>0</v>
      </c>
      <c r="I65" s="87">
        <f>I64+'[1]Stan i struktura IV 15'!I65</f>
        <v>0</v>
      </c>
      <c r="J65" s="87">
        <f>J64+'[1]Stan i struktura IV 15'!J65</f>
        <v>0</v>
      </c>
      <c r="K65" s="87">
        <f>K64+'[1]Stan i struktura IV 15'!K65</f>
        <v>0</v>
      </c>
      <c r="L65" s="87">
        <f>L64+'[1]Stan i struktura IV 15'!L65</f>
        <v>0</v>
      </c>
      <c r="M65" s="87">
        <f>M64+'[1]Stan i struktura IV 15'!M65</f>
        <v>0</v>
      </c>
      <c r="N65" s="87">
        <f>N64+'[1]Stan i struktura IV 15'!N65</f>
        <v>0</v>
      </c>
      <c r="O65" s="87">
        <f>O64+'[1]Stan i struktura IV 15'!O65</f>
        <v>0</v>
      </c>
      <c r="P65" s="87">
        <f>P64+'[1]Stan i struktura IV 15'!P65</f>
        <v>0</v>
      </c>
      <c r="Q65" s="87">
        <f>Q64+'[1]Stan i struktura IV 15'!Q65</f>
        <v>0</v>
      </c>
      <c r="R65" s="88">
        <f>R64+'[1]Stan i struktura IV 15'!R65</f>
        <v>0</v>
      </c>
      <c r="S65" s="85">
        <f>S64+'[1]Stan i struktura IV 15'!S65</f>
        <v>0</v>
      </c>
      <c r="U65" s="1">
        <f>SUM(E65:R65)</f>
        <v>0</v>
      </c>
      <c r="V65" s="4">
        <f>SUM(E65:R65)</f>
        <v>0</v>
      </c>
    </row>
    <row r="66" spans="2:22" ht="45" customHeight="1" thickTop="1" thickBot="1">
      <c r="B66" s="102" t="s">
        <v>81</v>
      </c>
      <c r="C66" s="104" t="s">
        <v>82</v>
      </c>
      <c r="D66" s="105"/>
      <c r="E66" s="96">
        <f t="shared" ref="E66:R67" si="14">E48+E50+E52+E54+E56+E58+E60+E62+E64</f>
        <v>72</v>
      </c>
      <c r="F66" s="96">
        <f t="shared" si="14"/>
        <v>49</v>
      </c>
      <c r="G66" s="96">
        <f t="shared" si="14"/>
        <v>70</v>
      </c>
      <c r="H66" s="96">
        <f t="shared" si="14"/>
        <v>193</v>
      </c>
      <c r="I66" s="96">
        <f t="shared" si="14"/>
        <v>273</v>
      </c>
      <c r="J66" s="96">
        <f t="shared" si="14"/>
        <v>33</v>
      </c>
      <c r="K66" s="96">
        <f t="shared" si="14"/>
        <v>160</v>
      </c>
      <c r="L66" s="96">
        <f t="shared" si="14"/>
        <v>61</v>
      </c>
      <c r="M66" s="96">
        <f t="shared" si="14"/>
        <v>49</v>
      </c>
      <c r="N66" s="96">
        <f t="shared" si="14"/>
        <v>56</v>
      </c>
      <c r="O66" s="96">
        <f t="shared" si="14"/>
        <v>130</v>
      </c>
      <c r="P66" s="96">
        <f t="shared" si="14"/>
        <v>33</v>
      </c>
      <c r="Q66" s="96">
        <f t="shared" si="14"/>
        <v>166</v>
      </c>
      <c r="R66" s="97">
        <f t="shared" si="14"/>
        <v>132</v>
      </c>
      <c r="S66" s="98">
        <f>SUM(E66:R66)</f>
        <v>1477</v>
      </c>
      <c r="V66" s="4"/>
    </row>
    <row r="67" spans="2:22" ht="45" customHeight="1" thickTop="1" thickBot="1">
      <c r="B67" s="103"/>
      <c r="C67" s="104" t="s">
        <v>83</v>
      </c>
      <c r="D67" s="105"/>
      <c r="E67" s="99">
        <f t="shared" si="14"/>
        <v>422</v>
      </c>
      <c r="F67" s="99">
        <f>F49+F51+F53+F55+F57+F59+F61+F63+F65</f>
        <v>289</v>
      </c>
      <c r="G67" s="99">
        <f t="shared" si="14"/>
        <v>295</v>
      </c>
      <c r="H67" s="99">
        <f t="shared" si="14"/>
        <v>525</v>
      </c>
      <c r="I67" s="99">
        <f t="shared" si="14"/>
        <v>662</v>
      </c>
      <c r="J67" s="99">
        <f t="shared" si="14"/>
        <v>280</v>
      </c>
      <c r="K67" s="99">
        <f t="shared" si="14"/>
        <v>556</v>
      </c>
      <c r="L67" s="99">
        <f t="shared" si="14"/>
        <v>254</v>
      </c>
      <c r="M67" s="99">
        <f t="shared" si="14"/>
        <v>243</v>
      </c>
      <c r="N67" s="99">
        <f t="shared" si="14"/>
        <v>277</v>
      </c>
      <c r="O67" s="99">
        <f t="shared" si="14"/>
        <v>588</v>
      </c>
      <c r="P67" s="99">
        <f t="shared" si="14"/>
        <v>299</v>
      </c>
      <c r="Q67" s="99">
        <f t="shared" si="14"/>
        <v>821</v>
      </c>
      <c r="R67" s="100">
        <f t="shared" si="14"/>
        <v>857</v>
      </c>
      <c r="S67" s="98">
        <f>SUM(E67:R67)</f>
        <v>6368</v>
      </c>
      <c r="V67" s="4"/>
    </row>
    <row r="68" spans="2:22" ht="14.25" customHeight="1">
      <c r="B68" s="106" t="s">
        <v>84</v>
      </c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</row>
    <row r="69" spans="2:22" ht="14.25" customHeight="1">
      <c r="B69" s="107"/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</row>
    <row r="75" spans="2:22" ht="13.5" thickBot="1"/>
    <row r="76" spans="2:22" ht="26.25" customHeight="1" thickTop="1" thickBot="1">
      <c r="E76" s="101">
        <v>72</v>
      </c>
      <c r="F76" s="101">
        <v>66</v>
      </c>
      <c r="G76" s="101">
        <v>57</v>
      </c>
      <c r="H76" s="101">
        <v>52</v>
      </c>
      <c r="I76" s="101">
        <v>64</v>
      </c>
      <c r="J76" s="101">
        <v>36</v>
      </c>
      <c r="K76" s="101">
        <v>39</v>
      </c>
      <c r="L76" s="101">
        <v>32</v>
      </c>
      <c r="M76" s="101">
        <v>44</v>
      </c>
      <c r="N76" s="101">
        <v>27</v>
      </c>
      <c r="O76" s="101">
        <v>95</v>
      </c>
      <c r="P76" s="101">
        <v>43</v>
      </c>
      <c r="Q76" s="101">
        <v>52</v>
      </c>
      <c r="R76" s="101">
        <v>86</v>
      </c>
      <c r="S76" s="79">
        <f>SUM(E76:R76)</f>
        <v>765</v>
      </c>
    </row>
  </sheetData>
  <mergeCells count="86">
    <mergeCell ref="C8:D8"/>
    <mergeCell ref="B2:S2"/>
    <mergeCell ref="B4:S4"/>
    <mergeCell ref="C5:D5"/>
    <mergeCell ref="C6:D6"/>
    <mergeCell ref="C7:D7"/>
    <mergeCell ref="B19:B20"/>
    <mergeCell ref="C19:D19"/>
    <mergeCell ref="C20:D20"/>
    <mergeCell ref="C9:D9"/>
    <mergeCell ref="C10:D10"/>
    <mergeCell ref="C11:D11"/>
    <mergeCell ref="C12:D12"/>
    <mergeCell ref="C13:D13"/>
    <mergeCell ref="C14:D14"/>
    <mergeCell ref="C15:D15"/>
    <mergeCell ref="B16:S16"/>
    <mergeCell ref="B17:B18"/>
    <mergeCell ref="C17:D17"/>
    <mergeCell ref="C18:D18"/>
    <mergeCell ref="B21:B22"/>
    <mergeCell ref="C21:D21"/>
    <mergeCell ref="C22:D22"/>
    <mergeCell ref="B23:B24"/>
    <mergeCell ref="C23:D23"/>
    <mergeCell ref="C24:D24"/>
    <mergeCell ref="B25:B26"/>
    <mergeCell ref="C25:D25"/>
    <mergeCell ref="C26:D26"/>
    <mergeCell ref="B27:B28"/>
    <mergeCell ref="C27:D27"/>
    <mergeCell ref="C28:D28"/>
    <mergeCell ref="B29:S29"/>
    <mergeCell ref="B30:B31"/>
    <mergeCell ref="C30:D30"/>
    <mergeCell ref="C31:D31"/>
    <mergeCell ref="B32:B33"/>
    <mergeCell ref="C32:D32"/>
    <mergeCell ref="C33:D33"/>
    <mergeCell ref="C44:D44"/>
    <mergeCell ref="B34:B35"/>
    <mergeCell ref="C34:D34"/>
    <mergeCell ref="C35:D35"/>
    <mergeCell ref="B36:B37"/>
    <mergeCell ref="C36:D36"/>
    <mergeCell ref="C37:D37"/>
    <mergeCell ref="B38:B39"/>
    <mergeCell ref="C38:D38"/>
    <mergeCell ref="C39:D39"/>
    <mergeCell ref="B41:S41"/>
    <mergeCell ref="B43:S43"/>
    <mergeCell ref="C45:D45"/>
    <mergeCell ref="C46:D46"/>
    <mergeCell ref="B47:S47"/>
    <mergeCell ref="B48:B49"/>
    <mergeCell ref="C48:D48"/>
    <mergeCell ref="C49:D49"/>
    <mergeCell ref="B50:B51"/>
    <mergeCell ref="C50:D50"/>
    <mergeCell ref="C51:D51"/>
    <mergeCell ref="B52:B53"/>
    <mergeCell ref="C52:D52"/>
    <mergeCell ref="C53:D53"/>
    <mergeCell ref="B54:B55"/>
    <mergeCell ref="C54:D54"/>
    <mergeCell ref="C55:D55"/>
    <mergeCell ref="B56:B57"/>
    <mergeCell ref="C56:D56"/>
    <mergeCell ref="C57:D57"/>
    <mergeCell ref="B58:B59"/>
    <mergeCell ref="C58:D58"/>
    <mergeCell ref="C59:D59"/>
    <mergeCell ref="B60:B61"/>
    <mergeCell ref="C60:D60"/>
    <mergeCell ref="C61:D61"/>
    <mergeCell ref="B62:B63"/>
    <mergeCell ref="C62:D62"/>
    <mergeCell ref="C63:D63"/>
    <mergeCell ref="B64:B65"/>
    <mergeCell ref="C64:D64"/>
    <mergeCell ref="C65:D65"/>
    <mergeCell ref="B66:B67"/>
    <mergeCell ref="C66:D66"/>
    <mergeCell ref="C67:D67"/>
    <mergeCell ref="B68:S68"/>
    <mergeCell ref="B69:S69"/>
  </mergeCells>
  <printOptions horizontalCentered="1" verticalCentered="1"/>
  <pageMargins left="0" right="0" top="0.15748031496062992" bottom="0" header="0" footer="0"/>
  <pageSetup paperSize="9" scale="5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6"/>
  <sheetViews>
    <sheetView zoomScale="80" zoomScaleNormal="80" workbookViewId="0"/>
  </sheetViews>
  <sheetFormatPr defaultRowHeight="12.75"/>
  <cols>
    <col min="1" max="1" width="2.42578125" style="197" customWidth="1"/>
    <col min="2" max="2" width="8.7109375" style="197" customWidth="1"/>
    <col min="3" max="3" width="26.42578125" style="197" customWidth="1"/>
    <col min="4" max="4" width="14.7109375" style="197" customWidth="1"/>
    <col min="5" max="5" width="15.28515625" style="197" customWidth="1"/>
    <col min="6" max="6" width="4.7109375" style="197" customWidth="1"/>
    <col min="7" max="7" width="8.5703125" style="197" customWidth="1"/>
    <col min="8" max="8" width="27.85546875" style="197" customWidth="1"/>
    <col min="9" max="9" width="15.140625" style="197" customWidth="1"/>
    <col min="10" max="10" width="15.28515625" style="197" customWidth="1"/>
    <col min="11" max="11" width="4.5703125" style="197" customWidth="1"/>
    <col min="12" max="12" width="8.7109375" style="197" customWidth="1"/>
    <col min="13" max="13" width="28.42578125" style="197" customWidth="1"/>
    <col min="14" max="14" width="14.7109375" style="197" customWidth="1"/>
    <col min="15" max="15" width="15.85546875" style="197" customWidth="1"/>
    <col min="16" max="256" width="9.140625" style="197"/>
    <col min="257" max="257" width="2.42578125" style="197" customWidth="1"/>
    <col min="258" max="258" width="8.7109375" style="197" customWidth="1"/>
    <col min="259" max="259" width="26.42578125" style="197" customWidth="1"/>
    <col min="260" max="260" width="14.7109375" style="197" customWidth="1"/>
    <col min="261" max="261" width="15.28515625" style="197" customWidth="1"/>
    <col min="262" max="262" width="4.7109375" style="197" customWidth="1"/>
    <col min="263" max="263" width="8.5703125" style="197" customWidth="1"/>
    <col min="264" max="264" width="27.85546875" style="197" customWidth="1"/>
    <col min="265" max="265" width="15.140625" style="197" customWidth="1"/>
    <col min="266" max="266" width="15.28515625" style="197" customWidth="1"/>
    <col min="267" max="267" width="4.5703125" style="197" customWidth="1"/>
    <col min="268" max="268" width="8.7109375" style="197" customWidth="1"/>
    <col min="269" max="269" width="28.42578125" style="197" customWidth="1"/>
    <col min="270" max="270" width="14.7109375" style="197" customWidth="1"/>
    <col min="271" max="271" width="15.85546875" style="197" customWidth="1"/>
    <col min="272" max="512" width="9.140625" style="197"/>
    <col min="513" max="513" width="2.42578125" style="197" customWidth="1"/>
    <col min="514" max="514" width="8.7109375" style="197" customWidth="1"/>
    <col min="515" max="515" width="26.42578125" style="197" customWidth="1"/>
    <col min="516" max="516" width="14.7109375" style="197" customWidth="1"/>
    <col min="517" max="517" width="15.28515625" style="197" customWidth="1"/>
    <col min="518" max="518" width="4.7109375" style="197" customWidth="1"/>
    <col min="519" max="519" width="8.5703125" style="197" customWidth="1"/>
    <col min="520" max="520" width="27.85546875" style="197" customWidth="1"/>
    <col min="521" max="521" width="15.140625" style="197" customWidth="1"/>
    <col min="522" max="522" width="15.28515625" style="197" customWidth="1"/>
    <col min="523" max="523" width="4.5703125" style="197" customWidth="1"/>
    <col min="524" max="524" width="8.7109375" style="197" customWidth="1"/>
    <col min="525" max="525" width="28.42578125" style="197" customWidth="1"/>
    <col min="526" max="526" width="14.7109375" style="197" customWidth="1"/>
    <col min="527" max="527" width="15.85546875" style="197" customWidth="1"/>
    <col min="528" max="768" width="9.140625" style="197"/>
    <col min="769" max="769" width="2.42578125" style="197" customWidth="1"/>
    <col min="770" max="770" width="8.7109375" style="197" customWidth="1"/>
    <col min="771" max="771" width="26.42578125" style="197" customWidth="1"/>
    <col min="772" max="772" width="14.7109375" style="197" customWidth="1"/>
    <col min="773" max="773" width="15.28515625" style="197" customWidth="1"/>
    <col min="774" max="774" width="4.7109375" style="197" customWidth="1"/>
    <col min="775" max="775" width="8.5703125" style="197" customWidth="1"/>
    <col min="776" max="776" width="27.85546875" style="197" customWidth="1"/>
    <col min="777" max="777" width="15.140625" style="197" customWidth="1"/>
    <col min="778" max="778" width="15.28515625" style="197" customWidth="1"/>
    <col min="779" max="779" width="4.5703125" style="197" customWidth="1"/>
    <col min="780" max="780" width="8.7109375" style="197" customWidth="1"/>
    <col min="781" max="781" width="28.42578125" style="197" customWidth="1"/>
    <col min="782" max="782" width="14.7109375" style="197" customWidth="1"/>
    <col min="783" max="783" width="15.85546875" style="197" customWidth="1"/>
    <col min="784" max="1024" width="9.140625" style="197"/>
    <col min="1025" max="1025" width="2.42578125" style="197" customWidth="1"/>
    <col min="1026" max="1026" width="8.7109375" style="197" customWidth="1"/>
    <col min="1027" max="1027" width="26.42578125" style="197" customWidth="1"/>
    <col min="1028" max="1028" width="14.7109375" style="197" customWidth="1"/>
    <col min="1029" max="1029" width="15.28515625" style="197" customWidth="1"/>
    <col min="1030" max="1030" width="4.7109375" style="197" customWidth="1"/>
    <col min="1031" max="1031" width="8.5703125" style="197" customWidth="1"/>
    <col min="1032" max="1032" width="27.85546875" style="197" customWidth="1"/>
    <col min="1033" max="1033" width="15.140625" style="197" customWidth="1"/>
    <col min="1034" max="1034" width="15.28515625" style="197" customWidth="1"/>
    <col min="1035" max="1035" width="4.5703125" style="197" customWidth="1"/>
    <col min="1036" max="1036" width="8.7109375" style="197" customWidth="1"/>
    <col min="1037" max="1037" width="28.42578125" style="197" customWidth="1"/>
    <col min="1038" max="1038" width="14.7109375" style="197" customWidth="1"/>
    <col min="1039" max="1039" width="15.85546875" style="197" customWidth="1"/>
    <col min="1040" max="1280" width="9.140625" style="197"/>
    <col min="1281" max="1281" width="2.42578125" style="197" customWidth="1"/>
    <col min="1282" max="1282" width="8.7109375" style="197" customWidth="1"/>
    <col min="1283" max="1283" width="26.42578125" style="197" customWidth="1"/>
    <col min="1284" max="1284" width="14.7109375" style="197" customWidth="1"/>
    <col min="1285" max="1285" width="15.28515625" style="197" customWidth="1"/>
    <col min="1286" max="1286" width="4.7109375" style="197" customWidth="1"/>
    <col min="1287" max="1287" width="8.5703125" style="197" customWidth="1"/>
    <col min="1288" max="1288" width="27.85546875" style="197" customWidth="1"/>
    <col min="1289" max="1289" width="15.140625" style="197" customWidth="1"/>
    <col min="1290" max="1290" width="15.28515625" style="197" customWidth="1"/>
    <col min="1291" max="1291" width="4.5703125" style="197" customWidth="1"/>
    <col min="1292" max="1292" width="8.7109375" style="197" customWidth="1"/>
    <col min="1293" max="1293" width="28.42578125" style="197" customWidth="1"/>
    <col min="1294" max="1294" width="14.7109375" style="197" customWidth="1"/>
    <col min="1295" max="1295" width="15.85546875" style="197" customWidth="1"/>
    <col min="1296" max="1536" width="9.140625" style="197"/>
    <col min="1537" max="1537" width="2.42578125" style="197" customWidth="1"/>
    <col min="1538" max="1538" width="8.7109375" style="197" customWidth="1"/>
    <col min="1539" max="1539" width="26.42578125" style="197" customWidth="1"/>
    <col min="1540" max="1540" width="14.7109375" style="197" customWidth="1"/>
    <col min="1541" max="1541" width="15.28515625" style="197" customWidth="1"/>
    <col min="1542" max="1542" width="4.7109375" style="197" customWidth="1"/>
    <col min="1543" max="1543" width="8.5703125" style="197" customWidth="1"/>
    <col min="1544" max="1544" width="27.85546875" style="197" customWidth="1"/>
    <col min="1545" max="1545" width="15.140625" style="197" customWidth="1"/>
    <col min="1546" max="1546" width="15.28515625" style="197" customWidth="1"/>
    <col min="1547" max="1547" width="4.5703125" style="197" customWidth="1"/>
    <col min="1548" max="1548" width="8.7109375" style="197" customWidth="1"/>
    <col min="1549" max="1549" width="28.42578125" style="197" customWidth="1"/>
    <col min="1550" max="1550" width="14.7109375" style="197" customWidth="1"/>
    <col min="1551" max="1551" width="15.85546875" style="197" customWidth="1"/>
    <col min="1552" max="1792" width="9.140625" style="197"/>
    <col min="1793" max="1793" width="2.42578125" style="197" customWidth="1"/>
    <col min="1794" max="1794" width="8.7109375" style="197" customWidth="1"/>
    <col min="1795" max="1795" width="26.42578125" style="197" customWidth="1"/>
    <col min="1796" max="1796" width="14.7109375" style="197" customWidth="1"/>
    <col min="1797" max="1797" width="15.28515625" style="197" customWidth="1"/>
    <col min="1798" max="1798" width="4.7109375" style="197" customWidth="1"/>
    <col min="1799" max="1799" width="8.5703125" style="197" customWidth="1"/>
    <col min="1800" max="1800" width="27.85546875" style="197" customWidth="1"/>
    <col min="1801" max="1801" width="15.140625" style="197" customWidth="1"/>
    <col min="1802" max="1802" width="15.28515625" style="197" customWidth="1"/>
    <col min="1803" max="1803" width="4.5703125" style="197" customWidth="1"/>
    <col min="1804" max="1804" width="8.7109375" style="197" customWidth="1"/>
    <col min="1805" max="1805" width="28.42578125" style="197" customWidth="1"/>
    <col min="1806" max="1806" width="14.7109375" style="197" customWidth="1"/>
    <col min="1807" max="1807" width="15.85546875" style="197" customWidth="1"/>
    <col min="1808" max="2048" width="9.140625" style="197"/>
    <col min="2049" max="2049" width="2.42578125" style="197" customWidth="1"/>
    <col min="2050" max="2050" width="8.7109375" style="197" customWidth="1"/>
    <col min="2051" max="2051" width="26.42578125" style="197" customWidth="1"/>
    <col min="2052" max="2052" width="14.7109375" style="197" customWidth="1"/>
    <col min="2053" max="2053" width="15.28515625" style="197" customWidth="1"/>
    <col min="2054" max="2054" width="4.7109375" style="197" customWidth="1"/>
    <col min="2055" max="2055" width="8.5703125" style="197" customWidth="1"/>
    <col min="2056" max="2056" width="27.85546875" style="197" customWidth="1"/>
    <col min="2057" max="2057" width="15.140625" style="197" customWidth="1"/>
    <col min="2058" max="2058" width="15.28515625" style="197" customWidth="1"/>
    <col min="2059" max="2059" width="4.5703125" style="197" customWidth="1"/>
    <col min="2060" max="2060" width="8.7109375" style="197" customWidth="1"/>
    <col min="2061" max="2061" width="28.42578125" style="197" customWidth="1"/>
    <col min="2062" max="2062" width="14.7109375" style="197" customWidth="1"/>
    <col min="2063" max="2063" width="15.85546875" style="197" customWidth="1"/>
    <col min="2064" max="2304" width="9.140625" style="197"/>
    <col min="2305" max="2305" width="2.42578125" style="197" customWidth="1"/>
    <col min="2306" max="2306" width="8.7109375" style="197" customWidth="1"/>
    <col min="2307" max="2307" width="26.42578125" style="197" customWidth="1"/>
    <col min="2308" max="2308" width="14.7109375" style="197" customWidth="1"/>
    <col min="2309" max="2309" width="15.28515625" style="197" customWidth="1"/>
    <col min="2310" max="2310" width="4.7109375" style="197" customWidth="1"/>
    <col min="2311" max="2311" width="8.5703125" style="197" customWidth="1"/>
    <col min="2312" max="2312" width="27.85546875" style="197" customWidth="1"/>
    <col min="2313" max="2313" width="15.140625" style="197" customWidth="1"/>
    <col min="2314" max="2314" width="15.28515625" style="197" customWidth="1"/>
    <col min="2315" max="2315" width="4.5703125" style="197" customWidth="1"/>
    <col min="2316" max="2316" width="8.7109375" style="197" customWidth="1"/>
    <col min="2317" max="2317" width="28.42578125" style="197" customWidth="1"/>
    <col min="2318" max="2318" width="14.7109375" style="197" customWidth="1"/>
    <col min="2319" max="2319" width="15.85546875" style="197" customWidth="1"/>
    <col min="2320" max="2560" width="9.140625" style="197"/>
    <col min="2561" max="2561" width="2.42578125" style="197" customWidth="1"/>
    <col min="2562" max="2562" width="8.7109375" style="197" customWidth="1"/>
    <col min="2563" max="2563" width="26.42578125" style="197" customWidth="1"/>
    <col min="2564" max="2564" width="14.7109375" style="197" customWidth="1"/>
    <col min="2565" max="2565" width="15.28515625" style="197" customWidth="1"/>
    <col min="2566" max="2566" width="4.7109375" style="197" customWidth="1"/>
    <col min="2567" max="2567" width="8.5703125" style="197" customWidth="1"/>
    <col min="2568" max="2568" width="27.85546875" style="197" customWidth="1"/>
    <col min="2569" max="2569" width="15.140625" style="197" customWidth="1"/>
    <col min="2570" max="2570" width="15.28515625" style="197" customWidth="1"/>
    <col min="2571" max="2571" width="4.5703125" style="197" customWidth="1"/>
    <col min="2572" max="2572" width="8.7109375" style="197" customWidth="1"/>
    <col min="2573" max="2573" width="28.42578125" style="197" customWidth="1"/>
    <col min="2574" max="2574" width="14.7109375" style="197" customWidth="1"/>
    <col min="2575" max="2575" width="15.85546875" style="197" customWidth="1"/>
    <col min="2576" max="2816" width="9.140625" style="197"/>
    <col min="2817" max="2817" width="2.42578125" style="197" customWidth="1"/>
    <col min="2818" max="2818" width="8.7109375" style="197" customWidth="1"/>
    <col min="2819" max="2819" width="26.42578125" style="197" customWidth="1"/>
    <col min="2820" max="2820" width="14.7109375" style="197" customWidth="1"/>
    <col min="2821" max="2821" width="15.28515625" style="197" customWidth="1"/>
    <col min="2822" max="2822" width="4.7109375" style="197" customWidth="1"/>
    <col min="2823" max="2823" width="8.5703125" style="197" customWidth="1"/>
    <col min="2824" max="2824" width="27.85546875" style="197" customWidth="1"/>
    <col min="2825" max="2825" width="15.140625" style="197" customWidth="1"/>
    <col min="2826" max="2826" width="15.28515625" style="197" customWidth="1"/>
    <col min="2827" max="2827" width="4.5703125" style="197" customWidth="1"/>
    <col min="2828" max="2828" width="8.7109375" style="197" customWidth="1"/>
    <col min="2829" max="2829" width="28.42578125" style="197" customWidth="1"/>
    <col min="2830" max="2830" width="14.7109375" style="197" customWidth="1"/>
    <col min="2831" max="2831" width="15.85546875" style="197" customWidth="1"/>
    <col min="2832" max="3072" width="9.140625" style="197"/>
    <col min="3073" max="3073" width="2.42578125" style="197" customWidth="1"/>
    <col min="3074" max="3074" width="8.7109375" style="197" customWidth="1"/>
    <col min="3075" max="3075" width="26.42578125" style="197" customWidth="1"/>
    <col min="3076" max="3076" width="14.7109375" style="197" customWidth="1"/>
    <col min="3077" max="3077" width="15.28515625" style="197" customWidth="1"/>
    <col min="3078" max="3078" width="4.7109375" style="197" customWidth="1"/>
    <col min="3079" max="3079" width="8.5703125" style="197" customWidth="1"/>
    <col min="3080" max="3080" width="27.85546875" style="197" customWidth="1"/>
    <col min="3081" max="3081" width="15.140625" style="197" customWidth="1"/>
    <col min="3082" max="3082" width="15.28515625" style="197" customWidth="1"/>
    <col min="3083" max="3083" width="4.5703125" style="197" customWidth="1"/>
    <col min="3084" max="3084" width="8.7109375" style="197" customWidth="1"/>
    <col min="3085" max="3085" width="28.42578125" style="197" customWidth="1"/>
    <col min="3086" max="3086" width="14.7109375" style="197" customWidth="1"/>
    <col min="3087" max="3087" width="15.85546875" style="197" customWidth="1"/>
    <col min="3088" max="3328" width="9.140625" style="197"/>
    <col min="3329" max="3329" width="2.42578125" style="197" customWidth="1"/>
    <col min="3330" max="3330" width="8.7109375" style="197" customWidth="1"/>
    <col min="3331" max="3331" width="26.42578125" style="197" customWidth="1"/>
    <col min="3332" max="3332" width="14.7109375" style="197" customWidth="1"/>
    <col min="3333" max="3333" width="15.28515625" style="197" customWidth="1"/>
    <col min="3334" max="3334" width="4.7109375" style="197" customWidth="1"/>
    <col min="3335" max="3335" width="8.5703125" style="197" customWidth="1"/>
    <col min="3336" max="3336" width="27.85546875" style="197" customWidth="1"/>
    <col min="3337" max="3337" width="15.140625" style="197" customWidth="1"/>
    <col min="3338" max="3338" width="15.28515625" style="197" customWidth="1"/>
    <col min="3339" max="3339" width="4.5703125" style="197" customWidth="1"/>
    <col min="3340" max="3340" width="8.7109375" style="197" customWidth="1"/>
    <col min="3341" max="3341" width="28.42578125" style="197" customWidth="1"/>
    <col min="3342" max="3342" width="14.7109375" style="197" customWidth="1"/>
    <col min="3343" max="3343" width="15.85546875" style="197" customWidth="1"/>
    <col min="3344" max="3584" width="9.140625" style="197"/>
    <col min="3585" max="3585" width="2.42578125" style="197" customWidth="1"/>
    <col min="3586" max="3586" width="8.7109375" style="197" customWidth="1"/>
    <col min="3587" max="3587" width="26.42578125" style="197" customWidth="1"/>
    <col min="3588" max="3588" width="14.7109375" style="197" customWidth="1"/>
    <col min="3589" max="3589" width="15.28515625" style="197" customWidth="1"/>
    <col min="3590" max="3590" width="4.7109375" style="197" customWidth="1"/>
    <col min="3591" max="3591" width="8.5703125" style="197" customWidth="1"/>
    <col min="3592" max="3592" width="27.85546875" style="197" customWidth="1"/>
    <col min="3593" max="3593" width="15.140625" style="197" customWidth="1"/>
    <col min="3594" max="3594" width="15.28515625" style="197" customWidth="1"/>
    <col min="3595" max="3595" width="4.5703125" style="197" customWidth="1"/>
    <col min="3596" max="3596" width="8.7109375" style="197" customWidth="1"/>
    <col min="3597" max="3597" width="28.42578125" style="197" customWidth="1"/>
    <col min="3598" max="3598" width="14.7109375" style="197" customWidth="1"/>
    <col min="3599" max="3599" width="15.85546875" style="197" customWidth="1"/>
    <col min="3600" max="3840" width="9.140625" style="197"/>
    <col min="3841" max="3841" width="2.42578125" style="197" customWidth="1"/>
    <col min="3842" max="3842" width="8.7109375" style="197" customWidth="1"/>
    <col min="3843" max="3843" width="26.42578125" style="197" customWidth="1"/>
    <col min="3844" max="3844" width="14.7109375" style="197" customWidth="1"/>
    <col min="3845" max="3845" width="15.28515625" style="197" customWidth="1"/>
    <col min="3846" max="3846" width="4.7109375" style="197" customWidth="1"/>
    <col min="3847" max="3847" width="8.5703125" style="197" customWidth="1"/>
    <col min="3848" max="3848" width="27.85546875" style="197" customWidth="1"/>
    <col min="3849" max="3849" width="15.140625" style="197" customWidth="1"/>
    <col min="3850" max="3850" width="15.28515625" style="197" customWidth="1"/>
    <col min="3851" max="3851" width="4.5703125" style="197" customWidth="1"/>
    <col min="3852" max="3852" width="8.7109375" style="197" customWidth="1"/>
    <col min="3853" max="3853" width="28.42578125" style="197" customWidth="1"/>
    <col min="3854" max="3854" width="14.7109375" style="197" customWidth="1"/>
    <col min="3855" max="3855" width="15.85546875" style="197" customWidth="1"/>
    <col min="3856" max="4096" width="9.140625" style="197"/>
    <col min="4097" max="4097" width="2.42578125" style="197" customWidth="1"/>
    <col min="4098" max="4098" width="8.7109375" style="197" customWidth="1"/>
    <col min="4099" max="4099" width="26.42578125" style="197" customWidth="1"/>
    <col min="4100" max="4100" width="14.7109375" style="197" customWidth="1"/>
    <col min="4101" max="4101" width="15.28515625" style="197" customWidth="1"/>
    <col min="4102" max="4102" width="4.7109375" style="197" customWidth="1"/>
    <col min="4103" max="4103" width="8.5703125" style="197" customWidth="1"/>
    <col min="4104" max="4104" width="27.85546875" style="197" customWidth="1"/>
    <col min="4105" max="4105" width="15.140625" style="197" customWidth="1"/>
    <col min="4106" max="4106" width="15.28515625" style="197" customWidth="1"/>
    <col min="4107" max="4107" width="4.5703125" style="197" customWidth="1"/>
    <col min="4108" max="4108" width="8.7109375" style="197" customWidth="1"/>
    <col min="4109" max="4109" width="28.42578125" style="197" customWidth="1"/>
    <col min="4110" max="4110" width="14.7109375" style="197" customWidth="1"/>
    <col min="4111" max="4111" width="15.85546875" style="197" customWidth="1"/>
    <col min="4112" max="4352" width="9.140625" style="197"/>
    <col min="4353" max="4353" width="2.42578125" style="197" customWidth="1"/>
    <col min="4354" max="4354" width="8.7109375" style="197" customWidth="1"/>
    <col min="4355" max="4355" width="26.42578125" style="197" customWidth="1"/>
    <col min="4356" max="4356" width="14.7109375" style="197" customWidth="1"/>
    <col min="4357" max="4357" width="15.28515625" style="197" customWidth="1"/>
    <col min="4358" max="4358" width="4.7109375" style="197" customWidth="1"/>
    <col min="4359" max="4359" width="8.5703125" style="197" customWidth="1"/>
    <col min="4360" max="4360" width="27.85546875" style="197" customWidth="1"/>
    <col min="4361" max="4361" width="15.140625" style="197" customWidth="1"/>
    <col min="4362" max="4362" width="15.28515625" style="197" customWidth="1"/>
    <col min="4363" max="4363" width="4.5703125" style="197" customWidth="1"/>
    <col min="4364" max="4364" width="8.7109375" style="197" customWidth="1"/>
    <col min="4365" max="4365" width="28.42578125" style="197" customWidth="1"/>
    <col min="4366" max="4366" width="14.7109375" style="197" customWidth="1"/>
    <col min="4367" max="4367" width="15.85546875" style="197" customWidth="1"/>
    <col min="4368" max="4608" width="9.140625" style="197"/>
    <col min="4609" max="4609" width="2.42578125" style="197" customWidth="1"/>
    <col min="4610" max="4610" width="8.7109375" style="197" customWidth="1"/>
    <col min="4611" max="4611" width="26.42578125" style="197" customWidth="1"/>
    <col min="4612" max="4612" width="14.7109375" style="197" customWidth="1"/>
    <col min="4613" max="4613" width="15.28515625" style="197" customWidth="1"/>
    <col min="4614" max="4614" width="4.7109375" style="197" customWidth="1"/>
    <col min="4615" max="4615" width="8.5703125" style="197" customWidth="1"/>
    <col min="4616" max="4616" width="27.85546875" style="197" customWidth="1"/>
    <col min="4617" max="4617" width="15.140625" style="197" customWidth="1"/>
    <col min="4618" max="4618" width="15.28515625" style="197" customWidth="1"/>
    <col min="4619" max="4619" width="4.5703125" style="197" customWidth="1"/>
    <col min="4620" max="4620" width="8.7109375" style="197" customWidth="1"/>
    <col min="4621" max="4621" width="28.42578125" style="197" customWidth="1"/>
    <col min="4622" max="4622" width="14.7109375" style="197" customWidth="1"/>
    <col min="4623" max="4623" width="15.85546875" style="197" customWidth="1"/>
    <col min="4624" max="4864" width="9.140625" style="197"/>
    <col min="4865" max="4865" width="2.42578125" style="197" customWidth="1"/>
    <col min="4866" max="4866" width="8.7109375" style="197" customWidth="1"/>
    <col min="4867" max="4867" width="26.42578125" style="197" customWidth="1"/>
    <col min="4868" max="4868" width="14.7109375" style="197" customWidth="1"/>
    <col min="4869" max="4869" width="15.28515625" style="197" customWidth="1"/>
    <col min="4870" max="4870" width="4.7109375" style="197" customWidth="1"/>
    <col min="4871" max="4871" width="8.5703125" style="197" customWidth="1"/>
    <col min="4872" max="4872" width="27.85546875" style="197" customWidth="1"/>
    <col min="4873" max="4873" width="15.140625" style="197" customWidth="1"/>
    <col min="4874" max="4874" width="15.28515625" style="197" customWidth="1"/>
    <col min="4875" max="4875" width="4.5703125" style="197" customWidth="1"/>
    <col min="4876" max="4876" width="8.7109375" style="197" customWidth="1"/>
    <col min="4877" max="4877" width="28.42578125" style="197" customWidth="1"/>
    <col min="4878" max="4878" width="14.7109375" style="197" customWidth="1"/>
    <col min="4879" max="4879" width="15.85546875" style="197" customWidth="1"/>
    <col min="4880" max="5120" width="9.140625" style="197"/>
    <col min="5121" max="5121" width="2.42578125" style="197" customWidth="1"/>
    <col min="5122" max="5122" width="8.7109375" style="197" customWidth="1"/>
    <col min="5123" max="5123" width="26.42578125" style="197" customWidth="1"/>
    <col min="5124" max="5124" width="14.7109375" style="197" customWidth="1"/>
    <col min="5125" max="5125" width="15.28515625" style="197" customWidth="1"/>
    <col min="5126" max="5126" width="4.7109375" style="197" customWidth="1"/>
    <col min="5127" max="5127" width="8.5703125" style="197" customWidth="1"/>
    <col min="5128" max="5128" width="27.85546875" style="197" customWidth="1"/>
    <col min="5129" max="5129" width="15.140625" style="197" customWidth="1"/>
    <col min="5130" max="5130" width="15.28515625" style="197" customWidth="1"/>
    <col min="5131" max="5131" width="4.5703125" style="197" customWidth="1"/>
    <col min="5132" max="5132" width="8.7109375" style="197" customWidth="1"/>
    <col min="5133" max="5133" width="28.42578125" style="197" customWidth="1"/>
    <col min="5134" max="5134" width="14.7109375" style="197" customWidth="1"/>
    <col min="5135" max="5135" width="15.85546875" style="197" customWidth="1"/>
    <col min="5136" max="5376" width="9.140625" style="197"/>
    <col min="5377" max="5377" width="2.42578125" style="197" customWidth="1"/>
    <col min="5378" max="5378" width="8.7109375" style="197" customWidth="1"/>
    <col min="5379" max="5379" width="26.42578125" style="197" customWidth="1"/>
    <col min="5380" max="5380" width="14.7109375" style="197" customWidth="1"/>
    <col min="5381" max="5381" width="15.28515625" style="197" customWidth="1"/>
    <col min="5382" max="5382" width="4.7109375" style="197" customWidth="1"/>
    <col min="5383" max="5383" width="8.5703125" style="197" customWidth="1"/>
    <col min="5384" max="5384" width="27.85546875" style="197" customWidth="1"/>
    <col min="5385" max="5385" width="15.140625" style="197" customWidth="1"/>
    <col min="5386" max="5386" width="15.28515625" style="197" customWidth="1"/>
    <col min="5387" max="5387" width="4.5703125" style="197" customWidth="1"/>
    <col min="5388" max="5388" width="8.7109375" style="197" customWidth="1"/>
    <col min="5389" max="5389" width="28.42578125" style="197" customWidth="1"/>
    <col min="5390" max="5390" width="14.7109375" style="197" customWidth="1"/>
    <col min="5391" max="5391" width="15.85546875" style="197" customWidth="1"/>
    <col min="5392" max="5632" width="9.140625" style="197"/>
    <col min="5633" max="5633" width="2.42578125" style="197" customWidth="1"/>
    <col min="5634" max="5634" width="8.7109375" style="197" customWidth="1"/>
    <col min="5635" max="5635" width="26.42578125" style="197" customWidth="1"/>
    <col min="5636" max="5636" width="14.7109375" style="197" customWidth="1"/>
    <col min="5637" max="5637" width="15.28515625" style="197" customWidth="1"/>
    <col min="5638" max="5638" width="4.7109375" style="197" customWidth="1"/>
    <col min="5639" max="5639" width="8.5703125" style="197" customWidth="1"/>
    <col min="5640" max="5640" width="27.85546875" style="197" customWidth="1"/>
    <col min="5641" max="5641" width="15.140625" style="197" customWidth="1"/>
    <col min="5642" max="5642" width="15.28515625" style="197" customWidth="1"/>
    <col min="5643" max="5643" width="4.5703125" style="197" customWidth="1"/>
    <col min="5644" max="5644" width="8.7109375" style="197" customWidth="1"/>
    <col min="5645" max="5645" width="28.42578125" style="197" customWidth="1"/>
    <col min="5646" max="5646" width="14.7109375" style="197" customWidth="1"/>
    <col min="5647" max="5647" width="15.85546875" style="197" customWidth="1"/>
    <col min="5648" max="5888" width="9.140625" style="197"/>
    <col min="5889" max="5889" width="2.42578125" style="197" customWidth="1"/>
    <col min="5890" max="5890" width="8.7109375" style="197" customWidth="1"/>
    <col min="5891" max="5891" width="26.42578125" style="197" customWidth="1"/>
    <col min="5892" max="5892" width="14.7109375" style="197" customWidth="1"/>
    <col min="5893" max="5893" width="15.28515625" style="197" customWidth="1"/>
    <col min="5894" max="5894" width="4.7109375" style="197" customWidth="1"/>
    <col min="5895" max="5895" width="8.5703125" style="197" customWidth="1"/>
    <col min="5896" max="5896" width="27.85546875" style="197" customWidth="1"/>
    <col min="5897" max="5897" width="15.140625" style="197" customWidth="1"/>
    <col min="5898" max="5898" width="15.28515625" style="197" customWidth="1"/>
    <col min="5899" max="5899" width="4.5703125" style="197" customWidth="1"/>
    <col min="5900" max="5900" width="8.7109375" style="197" customWidth="1"/>
    <col min="5901" max="5901" width="28.42578125" style="197" customWidth="1"/>
    <col min="5902" max="5902" width="14.7109375" style="197" customWidth="1"/>
    <col min="5903" max="5903" width="15.85546875" style="197" customWidth="1"/>
    <col min="5904" max="6144" width="9.140625" style="197"/>
    <col min="6145" max="6145" width="2.42578125" style="197" customWidth="1"/>
    <col min="6146" max="6146" width="8.7109375" style="197" customWidth="1"/>
    <col min="6147" max="6147" width="26.42578125" style="197" customWidth="1"/>
    <col min="6148" max="6148" width="14.7109375" style="197" customWidth="1"/>
    <col min="6149" max="6149" width="15.28515625" style="197" customWidth="1"/>
    <col min="6150" max="6150" width="4.7109375" style="197" customWidth="1"/>
    <col min="6151" max="6151" width="8.5703125" style="197" customWidth="1"/>
    <col min="6152" max="6152" width="27.85546875" style="197" customWidth="1"/>
    <col min="6153" max="6153" width="15.140625" style="197" customWidth="1"/>
    <col min="6154" max="6154" width="15.28515625" style="197" customWidth="1"/>
    <col min="6155" max="6155" width="4.5703125" style="197" customWidth="1"/>
    <col min="6156" max="6156" width="8.7109375" style="197" customWidth="1"/>
    <col min="6157" max="6157" width="28.42578125" style="197" customWidth="1"/>
    <col min="6158" max="6158" width="14.7109375" style="197" customWidth="1"/>
    <col min="6159" max="6159" width="15.85546875" style="197" customWidth="1"/>
    <col min="6160" max="6400" width="9.140625" style="197"/>
    <col min="6401" max="6401" width="2.42578125" style="197" customWidth="1"/>
    <col min="6402" max="6402" width="8.7109375" style="197" customWidth="1"/>
    <col min="6403" max="6403" width="26.42578125" style="197" customWidth="1"/>
    <col min="6404" max="6404" width="14.7109375" style="197" customWidth="1"/>
    <col min="6405" max="6405" width="15.28515625" style="197" customWidth="1"/>
    <col min="6406" max="6406" width="4.7109375" style="197" customWidth="1"/>
    <col min="6407" max="6407" width="8.5703125" style="197" customWidth="1"/>
    <col min="6408" max="6408" width="27.85546875" style="197" customWidth="1"/>
    <col min="6409" max="6409" width="15.140625" style="197" customWidth="1"/>
    <col min="6410" max="6410" width="15.28515625" style="197" customWidth="1"/>
    <col min="6411" max="6411" width="4.5703125" style="197" customWidth="1"/>
    <col min="6412" max="6412" width="8.7109375" style="197" customWidth="1"/>
    <col min="6413" max="6413" width="28.42578125" style="197" customWidth="1"/>
    <col min="6414" max="6414" width="14.7109375" style="197" customWidth="1"/>
    <col min="6415" max="6415" width="15.85546875" style="197" customWidth="1"/>
    <col min="6416" max="6656" width="9.140625" style="197"/>
    <col min="6657" max="6657" width="2.42578125" style="197" customWidth="1"/>
    <col min="6658" max="6658" width="8.7109375" style="197" customWidth="1"/>
    <col min="6659" max="6659" width="26.42578125" style="197" customWidth="1"/>
    <col min="6660" max="6660" width="14.7109375" style="197" customWidth="1"/>
    <col min="6661" max="6661" width="15.28515625" style="197" customWidth="1"/>
    <col min="6662" max="6662" width="4.7109375" style="197" customWidth="1"/>
    <col min="6663" max="6663" width="8.5703125" style="197" customWidth="1"/>
    <col min="6664" max="6664" width="27.85546875" style="197" customWidth="1"/>
    <col min="6665" max="6665" width="15.140625" style="197" customWidth="1"/>
    <col min="6666" max="6666" width="15.28515625" style="197" customWidth="1"/>
    <col min="6667" max="6667" width="4.5703125" style="197" customWidth="1"/>
    <col min="6668" max="6668" width="8.7109375" style="197" customWidth="1"/>
    <col min="6669" max="6669" width="28.42578125" style="197" customWidth="1"/>
    <col min="6670" max="6670" width="14.7109375" style="197" customWidth="1"/>
    <col min="6671" max="6671" width="15.85546875" style="197" customWidth="1"/>
    <col min="6672" max="6912" width="9.140625" style="197"/>
    <col min="6913" max="6913" width="2.42578125" style="197" customWidth="1"/>
    <col min="6914" max="6914" width="8.7109375" style="197" customWidth="1"/>
    <col min="6915" max="6915" width="26.42578125" style="197" customWidth="1"/>
    <col min="6916" max="6916" width="14.7109375" style="197" customWidth="1"/>
    <col min="6917" max="6917" width="15.28515625" style="197" customWidth="1"/>
    <col min="6918" max="6918" width="4.7109375" style="197" customWidth="1"/>
    <col min="6919" max="6919" width="8.5703125" style="197" customWidth="1"/>
    <col min="6920" max="6920" width="27.85546875" style="197" customWidth="1"/>
    <col min="6921" max="6921" width="15.140625" style="197" customWidth="1"/>
    <col min="6922" max="6922" width="15.28515625" style="197" customWidth="1"/>
    <col min="6923" max="6923" width="4.5703125" style="197" customWidth="1"/>
    <col min="6924" max="6924" width="8.7109375" style="197" customWidth="1"/>
    <col min="6925" max="6925" width="28.42578125" style="197" customWidth="1"/>
    <col min="6926" max="6926" width="14.7109375" style="197" customWidth="1"/>
    <col min="6927" max="6927" width="15.85546875" style="197" customWidth="1"/>
    <col min="6928" max="7168" width="9.140625" style="197"/>
    <col min="7169" max="7169" width="2.42578125" style="197" customWidth="1"/>
    <col min="7170" max="7170" width="8.7109375" style="197" customWidth="1"/>
    <col min="7171" max="7171" width="26.42578125" style="197" customWidth="1"/>
    <col min="7172" max="7172" width="14.7109375" style="197" customWidth="1"/>
    <col min="7173" max="7173" width="15.28515625" style="197" customWidth="1"/>
    <col min="7174" max="7174" width="4.7109375" style="197" customWidth="1"/>
    <col min="7175" max="7175" width="8.5703125" style="197" customWidth="1"/>
    <col min="7176" max="7176" width="27.85546875" style="197" customWidth="1"/>
    <col min="7177" max="7177" width="15.140625" style="197" customWidth="1"/>
    <col min="7178" max="7178" width="15.28515625" style="197" customWidth="1"/>
    <col min="7179" max="7179" width="4.5703125" style="197" customWidth="1"/>
    <col min="7180" max="7180" width="8.7109375" style="197" customWidth="1"/>
    <col min="7181" max="7181" width="28.42578125" style="197" customWidth="1"/>
    <col min="7182" max="7182" width="14.7109375" style="197" customWidth="1"/>
    <col min="7183" max="7183" width="15.85546875" style="197" customWidth="1"/>
    <col min="7184" max="7424" width="9.140625" style="197"/>
    <col min="7425" max="7425" width="2.42578125" style="197" customWidth="1"/>
    <col min="7426" max="7426" width="8.7109375" style="197" customWidth="1"/>
    <col min="7427" max="7427" width="26.42578125" style="197" customWidth="1"/>
    <col min="7428" max="7428" width="14.7109375" style="197" customWidth="1"/>
    <col min="7429" max="7429" width="15.28515625" style="197" customWidth="1"/>
    <col min="7430" max="7430" width="4.7109375" style="197" customWidth="1"/>
    <col min="7431" max="7431" width="8.5703125" style="197" customWidth="1"/>
    <col min="7432" max="7432" width="27.85546875" style="197" customWidth="1"/>
    <col min="7433" max="7433" width="15.140625" style="197" customWidth="1"/>
    <col min="7434" max="7434" width="15.28515625" style="197" customWidth="1"/>
    <col min="7435" max="7435" width="4.5703125" style="197" customWidth="1"/>
    <col min="7436" max="7436" width="8.7109375" style="197" customWidth="1"/>
    <col min="7437" max="7437" width="28.42578125" style="197" customWidth="1"/>
    <col min="7438" max="7438" width="14.7109375" style="197" customWidth="1"/>
    <col min="7439" max="7439" width="15.85546875" style="197" customWidth="1"/>
    <col min="7440" max="7680" width="9.140625" style="197"/>
    <col min="7681" max="7681" width="2.42578125" style="197" customWidth="1"/>
    <col min="7682" max="7682" width="8.7109375" style="197" customWidth="1"/>
    <col min="7683" max="7683" width="26.42578125" style="197" customWidth="1"/>
    <col min="7684" max="7684" width="14.7109375" style="197" customWidth="1"/>
    <col min="7685" max="7685" width="15.28515625" style="197" customWidth="1"/>
    <col min="7686" max="7686" width="4.7109375" style="197" customWidth="1"/>
    <col min="7687" max="7687" width="8.5703125" style="197" customWidth="1"/>
    <col min="7688" max="7688" width="27.85546875" style="197" customWidth="1"/>
    <col min="7689" max="7689" width="15.140625" style="197" customWidth="1"/>
    <col min="7690" max="7690" width="15.28515625" style="197" customWidth="1"/>
    <col min="7691" max="7691" width="4.5703125" style="197" customWidth="1"/>
    <col min="7692" max="7692" width="8.7109375" style="197" customWidth="1"/>
    <col min="7693" max="7693" width="28.42578125" style="197" customWidth="1"/>
    <col min="7694" max="7694" width="14.7109375" style="197" customWidth="1"/>
    <col min="7695" max="7695" width="15.85546875" style="197" customWidth="1"/>
    <col min="7696" max="7936" width="9.140625" style="197"/>
    <col min="7937" max="7937" width="2.42578125" style="197" customWidth="1"/>
    <col min="7938" max="7938" width="8.7109375" style="197" customWidth="1"/>
    <col min="7939" max="7939" width="26.42578125" style="197" customWidth="1"/>
    <col min="7940" max="7940" width="14.7109375" style="197" customWidth="1"/>
    <col min="7941" max="7941" width="15.28515625" style="197" customWidth="1"/>
    <col min="7942" max="7942" width="4.7109375" style="197" customWidth="1"/>
    <col min="7943" max="7943" width="8.5703125" style="197" customWidth="1"/>
    <col min="7944" max="7944" width="27.85546875" style="197" customWidth="1"/>
    <col min="7945" max="7945" width="15.140625" style="197" customWidth="1"/>
    <col min="7946" max="7946" width="15.28515625" style="197" customWidth="1"/>
    <col min="7947" max="7947" width="4.5703125" style="197" customWidth="1"/>
    <col min="7948" max="7948" width="8.7109375" style="197" customWidth="1"/>
    <col min="7949" max="7949" width="28.42578125" style="197" customWidth="1"/>
    <col min="7950" max="7950" width="14.7109375" style="197" customWidth="1"/>
    <col min="7951" max="7951" width="15.85546875" style="197" customWidth="1"/>
    <col min="7952" max="8192" width="9.140625" style="197"/>
    <col min="8193" max="8193" width="2.42578125" style="197" customWidth="1"/>
    <col min="8194" max="8194" width="8.7109375" style="197" customWidth="1"/>
    <col min="8195" max="8195" width="26.42578125" style="197" customWidth="1"/>
    <col min="8196" max="8196" width="14.7109375" style="197" customWidth="1"/>
    <col min="8197" max="8197" width="15.28515625" style="197" customWidth="1"/>
    <col min="8198" max="8198" width="4.7109375" style="197" customWidth="1"/>
    <col min="8199" max="8199" width="8.5703125" style="197" customWidth="1"/>
    <col min="8200" max="8200" width="27.85546875" style="197" customWidth="1"/>
    <col min="8201" max="8201" width="15.140625" style="197" customWidth="1"/>
    <col min="8202" max="8202" width="15.28515625" style="197" customWidth="1"/>
    <col min="8203" max="8203" width="4.5703125" style="197" customWidth="1"/>
    <col min="8204" max="8204" width="8.7109375" style="197" customWidth="1"/>
    <col min="8205" max="8205" width="28.42578125" style="197" customWidth="1"/>
    <col min="8206" max="8206" width="14.7109375" style="197" customWidth="1"/>
    <col min="8207" max="8207" width="15.85546875" style="197" customWidth="1"/>
    <col min="8208" max="8448" width="9.140625" style="197"/>
    <col min="8449" max="8449" width="2.42578125" style="197" customWidth="1"/>
    <col min="8450" max="8450" width="8.7109375" style="197" customWidth="1"/>
    <col min="8451" max="8451" width="26.42578125" style="197" customWidth="1"/>
    <col min="8452" max="8452" width="14.7109375" style="197" customWidth="1"/>
    <col min="8453" max="8453" width="15.28515625" style="197" customWidth="1"/>
    <col min="8454" max="8454" width="4.7109375" style="197" customWidth="1"/>
    <col min="8455" max="8455" width="8.5703125" style="197" customWidth="1"/>
    <col min="8456" max="8456" width="27.85546875" style="197" customWidth="1"/>
    <col min="8457" max="8457" width="15.140625" style="197" customWidth="1"/>
    <col min="8458" max="8458" width="15.28515625" style="197" customWidth="1"/>
    <col min="8459" max="8459" width="4.5703125" style="197" customWidth="1"/>
    <col min="8460" max="8460" width="8.7109375" style="197" customWidth="1"/>
    <col min="8461" max="8461" width="28.42578125" style="197" customWidth="1"/>
    <col min="8462" max="8462" width="14.7109375" style="197" customWidth="1"/>
    <col min="8463" max="8463" width="15.85546875" style="197" customWidth="1"/>
    <col min="8464" max="8704" width="9.140625" style="197"/>
    <col min="8705" max="8705" width="2.42578125" style="197" customWidth="1"/>
    <col min="8706" max="8706" width="8.7109375" style="197" customWidth="1"/>
    <col min="8707" max="8707" width="26.42578125" style="197" customWidth="1"/>
    <col min="8708" max="8708" width="14.7109375" style="197" customWidth="1"/>
    <col min="8709" max="8709" width="15.28515625" style="197" customWidth="1"/>
    <col min="8710" max="8710" width="4.7109375" style="197" customWidth="1"/>
    <col min="8711" max="8711" width="8.5703125" style="197" customWidth="1"/>
    <col min="8712" max="8712" width="27.85546875" style="197" customWidth="1"/>
    <col min="8713" max="8713" width="15.140625" style="197" customWidth="1"/>
    <col min="8714" max="8714" width="15.28515625" style="197" customWidth="1"/>
    <col min="8715" max="8715" width="4.5703125" style="197" customWidth="1"/>
    <col min="8716" max="8716" width="8.7109375" style="197" customWidth="1"/>
    <col min="8717" max="8717" width="28.42578125" style="197" customWidth="1"/>
    <col min="8718" max="8718" width="14.7109375" style="197" customWidth="1"/>
    <col min="8719" max="8719" width="15.85546875" style="197" customWidth="1"/>
    <col min="8720" max="8960" width="9.140625" style="197"/>
    <col min="8961" max="8961" width="2.42578125" style="197" customWidth="1"/>
    <col min="8962" max="8962" width="8.7109375" style="197" customWidth="1"/>
    <col min="8963" max="8963" width="26.42578125" style="197" customWidth="1"/>
    <col min="8964" max="8964" width="14.7109375" style="197" customWidth="1"/>
    <col min="8965" max="8965" width="15.28515625" style="197" customWidth="1"/>
    <col min="8966" max="8966" width="4.7109375" style="197" customWidth="1"/>
    <col min="8967" max="8967" width="8.5703125" style="197" customWidth="1"/>
    <col min="8968" max="8968" width="27.85546875" style="197" customWidth="1"/>
    <col min="8969" max="8969" width="15.140625" style="197" customWidth="1"/>
    <col min="8970" max="8970" width="15.28515625" style="197" customWidth="1"/>
    <col min="8971" max="8971" width="4.5703125" style="197" customWidth="1"/>
    <col min="8972" max="8972" width="8.7109375" style="197" customWidth="1"/>
    <col min="8973" max="8973" width="28.42578125" style="197" customWidth="1"/>
    <col min="8974" max="8974" width="14.7109375" style="197" customWidth="1"/>
    <col min="8975" max="8975" width="15.85546875" style="197" customWidth="1"/>
    <col min="8976" max="9216" width="9.140625" style="197"/>
    <col min="9217" max="9217" width="2.42578125" style="197" customWidth="1"/>
    <col min="9218" max="9218" width="8.7109375" style="197" customWidth="1"/>
    <col min="9219" max="9219" width="26.42578125" style="197" customWidth="1"/>
    <col min="9220" max="9220" width="14.7109375" style="197" customWidth="1"/>
    <col min="9221" max="9221" width="15.28515625" style="197" customWidth="1"/>
    <col min="9222" max="9222" width="4.7109375" style="197" customWidth="1"/>
    <col min="9223" max="9223" width="8.5703125" style="197" customWidth="1"/>
    <col min="9224" max="9224" width="27.85546875" style="197" customWidth="1"/>
    <col min="9225" max="9225" width="15.140625" style="197" customWidth="1"/>
    <col min="9226" max="9226" width="15.28515625" style="197" customWidth="1"/>
    <col min="9227" max="9227" width="4.5703125" style="197" customWidth="1"/>
    <col min="9228" max="9228" width="8.7109375" style="197" customWidth="1"/>
    <col min="9229" max="9229" width="28.42578125" style="197" customWidth="1"/>
    <col min="9230" max="9230" width="14.7109375" style="197" customWidth="1"/>
    <col min="9231" max="9231" width="15.85546875" style="197" customWidth="1"/>
    <col min="9232" max="9472" width="9.140625" style="197"/>
    <col min="9473" max="9473" width="2.42578125" style="197" customWidth="1"/>
    <col min="9474" max="9474" width="8.7109375" style="197" customWidth="1"/>
    <col min="9475" max="9475" width="26.42578125" style="197" customWidth="1"/>
    <col min="9476" max="9476" width="14.7109375" style="197" customWidth="1"/>
    <col min="9477" max="9477" width="15.28515625" style="197" customWidth="1"/>
    <col min="9478" max="9478" width="4.7109375" style="197" customWidth="1"/>
    <col min="9479" max="9479" width="8.5703125" style="197" customWidth="1"/>
    <col min="9480" max="9480" width="27.85546875" style="197" customWidth="1"/>
    <col min="9481" max="9481" width="15.140625" style="197" customWidth="1"/>
    <col min="9482" max="9482" width="15.28515625" style="197" customWidth="1"/>
    <col min="9483" max="9483" width="4.5703125" style="197" customWidth="1"/>
    <col min="9484" max="9484" width="8.7109375" style="197" customWidth="1"/>
    <col min="9485" max="9485" width="28.42578125" style="197" customWidth="1"/>
    <col min="9486" max="9486" width="14.7109375" style="197" customWidth="1"/>
    <col min="9487" max="9487" width="15.85546875" style="197" customWidth="1"/>
    <col min="9488" max="9728" width="9.140625" style="197"/>
    <col min="9729" max="9729" width="2.42578125" style="197" customWidth="1"/>
    <col min="9730" max="9730" width="8.7109375" style="197" customWidth="1"/>
    <col min="9731" max="9731" width="26.42578125" style="197" customWidth="1"/>
    <col min="9732" max="9732" width="14.7109375" style="197" customWidth="1"/>
    <col min="9733" max="9733" width="15.28515625" style="197" customWidth="1"/>
    <col min="9734" max="9734" width="4.7109375" style="197" customWidth="1"/>
    <col min="9735" max="9735" width="8.5703125" style="197" customWidth="1"/>
    <col min="9736" max="9736" width="27.85546875" style="197" customWidth="1"/>
    <col min="9737" max="9737" width="15.140625" style="197" customWidth="1"/>
    <col min="9738" max="9738" width="15.28515625" style="197" customWidth="1"/>
    <col min="9739" max="9739" width="4.5703125" style="197" customWidth="1"/>
    <col min="9740" max="9740" width="8.7109375" style="197" customWidth="1"/>
    <col min="9741" max="9741" width="28.42578125" style="197" customWidth="1"/>
    <col min="9742" max="9742" width="14.7109375" style="197" customWidth="1"/>
    <col min="9743" max="9743" width="15.85546875" style="197" customWidth="1"/>
    <col min="9744" max="9984" width="9.140625" style="197"/>
    <col min="9985" max="9985" width="2.42578125" style="197" customWidth="1"/>
    <col min="9986" max="9986" width="8.7109375" style="197" customWidth="1"/>
    <col min="9987" max="9987" width="26.42578125" style="197" customWidth="1"/>
    <col min="9988" max="9988" width="14.7109375" style="197" customWidth="1"/>
    <col min="9989" max="9989" width="15.28515625" style="197" customWidth="1"/>
    <col min="9990" max="9990" width="4.7109375" style="197" customWidth="1"/>
    <col min="9991" max="9991" width="8.5703125" style="197" customWidth="1"/>
    <col min="9992" max="9992" width="27.85546875" style="197" customWidth="1"/>
    <col min="9993" max="9993" width="15.140625" style="197" customWidth="1"/>
    <col min="9994" max="9994" width="15.28515625" style="197" customWidth="1"/>
    <col min="9995" max="9995" width="4.5703125" style="197" customWidth="1"/>
    <col min="9996" max="9996" width="8.7109375" style="197" customWidth="1"/>
    <col min="9997" max="9997" width="28.42578125" style="197" customWidth="1"/>
    <col min="9998" max="9998" width="14.7109375" style="197" customWidth="1"/>
    <col min="9999" max="9999" width="15.85546875" style="197" customWidth="1"/>
    <col min="10000" max="10240" width="9.140625" style="197"/>
    <col min="10241" max="10241" width="2.42578125" style="197" customWidth="1"/>
    <col min="10242" max="10242" width="8.7109375" style="197" customWidth="1"/>
    <col min="10243" max="10243" width="26.42578125" style="197" customWidth="1"/>
    <col min="10244" max="10244" width="14.7109375" style="197" customWidth="1"/>
    <col min="10245" max="10245" width="15.28515625" style="197" customWidth="1"/>
    <col min="10246" max="10246" width="4.7109375" style="197" customWidth="1"/>
    <col min="10247" max="10247" width="8.5703125" style="197" customWidth="1"/>
    <col min="10248" max="10248" width="27.85546875" style="197" customWidth="1"/>
    <col min="10249" max="10249" width="15.140625" style="197" customWidth="1"/>
    <col min="10250" max="10250" width="15.28515625" style="197" customWidth="1"/>
    <col min="10251" max="10251" width="4.5703125" style="197" customWidth="1"/>
    <col min="10252" max="10252" width="8.7109375" style="197" customWidth="1"/>
    <col min="10253" max="10253" width="28.42578125" style="197" customWidth="1"/>
    <col min="10254" max="10254" width="14.7109375" style="197" customWidth="1"/>
    <col min="10255" max="10255" width="15.85546875" style="197" customWidth="1"/>
    <col min="10256" max="10496" width="9.140625" style="197"/>
    <col min="10497" max="10497" width="2.42578125" style="197" customWidth="1"/>
    <col min="10498" max="10498" width="8.7109375" style="197" customWidth="1"/>
    <col min="10499" max="10499" width="26.42578125" style="197" customWidth="1"/>
    <col min="10500" max="10500" width="14.7109375" style="197" customWidth="1"/>
    <col min="10501" max="10501" width="15.28515625" style="197" customWidth="1"/>
    <col min="10502" max="10502" width="4.7109375" style="197" customWidth="1"/>
    <col min="10503" max="10503" width="8.5703125" style="197" customWidth="1"/>
    <col min="10504" max="10504" width="27.85546875" style="197" customWidth="1"/>
    <col min="10505" max="10505" width="15.140625" style="197" customWidth="1"/>
    <col min="10506" max="10506" width="15.28515625" style="197" customWidth="1"/>
    <col min="10507" max="10507" width="4.5703125" style="197" customWidth="1"/>
    <col min="10508" max="10508" width="8.7109375" style="197" customWidth="1"/>
    <col min="10509" max="10509" width="28.42578125" style="197" customWidth="1"/>
    <col min="10510" max="10510" width="14.7109375" style="197" customWidth="1"/>
    <col min="10511" max="10511" width="15.85546875" style="197" customWidth="1"/>
    <col min="10512" max="10752" width="9.140625" style="197"/>
    <col min="10753" max="10753" width="2.42578125" style="197" customWidth="1"/>
    <col min="10754" max="10754" width="8.7109375" style="197" customWidth="1"/>
    <col min="10755" max="10755" width="26.42578125" style="197" customWidth="1"/>
    <col min="10756" max="10756" width="14.7109375" style="197" customWidth="1"/>
    <col min="10757" max="10757" width="15.28515625" style="197" customWidth="1"/>
    <col min="10758" max="10758" width="4.7109375" style="197" customWidth="1"/>
    <col min="10759" max="10759" width="8.5703125" style="197" customWidth="1"/>
    <col min="10760" max="10760" width="27.85546875" style="197" customWidth="1"/>
    <col min="10761" max="10761" width="15.140625" style="197" customWidth="1"/>
    <col min="10762" max="10762" width="15.28515625" style="197" customWidth="1"/>
    <col min="10763" max="10763" width="4.5703125" style="197" customWidth="1"/>
    <col min="10764" max="10764" width="8.7109375" style="197" customWidth="1"/>
    <col min="10765" max="10765" width="28.42578125" style="197" customWidth="1"/>
    <col min="10766" max="10766" width="14.7109375" style="197" customWidth="1"/>
    <col min="10767" max="10767" width="15.85546875" style="197" customWidth="1"/>
    <col min="10768" max="11008" width="9.140625" style="197"/>
    <col min="11009" max="11009" width="2.42578125" style="197" customWidth="1"/>
    <col min="11010" max="11010" width="8.7109375" style="197" customWidth="1"/>
    <col min="11011" max="11011" width="26.42578125" style="197" customWidth="1"/>
    <col min="11012" max="11012" width="14.7109375" style="197" customWidth="1"/>
    <col min="11013" max="11013" width="15.28515625" style="197" customWidth="1"/>
    <col min="11014" max="11014" width="4.7109375" style="197" customWidth="1"/>
    <col min="11015" max="11015" width="8.5703125" style="197" customWidth="1"/>
    <col min="11016" max="11016" width="27.85546875" style="197" customWidth="1"/>
    <col min="11017" max="11017" width="15.140625" style="197" customWidth="1"/>
    <col min="11018" max="11018" width="15.28515625" style="197" customWidth="1"/>
    <col min="11019" max="11019" width="4.5703125" style="197" customWidth="1"/>
    <col min="11020" max="11020" width="8.7109375" style="197" customWidth="1"/>
    <col min="11021" max="11021" width="28.42578125" style="197" customWidth="1"/>
    <col min="11022" max="11022" width="14.7109375" style="197" customWidth="1"/>
    <col min="11023" max="11023" width="15.85546875" style="197" customWidth="1"/>
    <col min="11024" max="11264" width="9.140625" style="197"/>
    <col min="11265" max="11265" width="2.42578125" style="197" customWidth="1"/>
    <col min="11266" max="11266" width="8.7109375" style="197" customWidth="1"/>
    <col min="11267" max="11267" width="26.42578125" style="197" customWidth="1"/>
    <col min="11268" max="11268" width="14.7109375" style="197" customWidth="1"/>
    <col min="11269" max="11269" width="15.28515625" style="197" customWidth="1"/>
    <col min="11270" max="11270" width="4.7109375" style="197" customWidth="1"/>
    <col min="11271" max="11271" width="8.5703125" style="197" customWidth="1"/>
    <col min="11272" max="11272" width="27.85546875" style="197" customWidth="1"/>
    <col min="11273" max="11273" width="15.140625" style="197" customWidth="1"/>
    <col min="11274" max="11274" width="15.28515625" style="197" customWidth="1"/>
    <col min="11275" max="11275" width="4.5703125" style="197" customWidth="1"/>
    <col min="11276" max="11276" width="8.7109375" style="197" customWidth="1"/>
    <col min="11277" max="11277" width="28.42578125" style="197" customWidth="1"/>
    <col min="11278" max="11278" width="14.7109375" style="197" customWidth="1"/>
    <col min="11279" max="11279" width="15.85546875" style="197" customWidth="1"/>
    <col min="11280" max="11520" width="9.140625" style="197"/>
    <col min="11521" max="11521" width="2.42578125" style="197" customWidth="1"/>
    <col min="11522" max="11522" width="8.7109375" style="197" customWidth="1"/>
    <col min="11523" max="11523" width="26.42578125" style="197" customWidth="1"/>
    <col min="11524" max="11524" width="14.7109375" style="197" customWidth="1"/>
    <col min="11525" max="11525" width="15.28515625" style="197" customWidth="1"/>
    <col min="11526" max="11526" width="4.7109375" style="197" customWidth="1"/>
    <col min="11527" max="11527" width="8.5703125" style="197" customWidth="1"/>
    <col min="11528" max="11528" width="27.85546875" style="197" customWidth="1"/>
    <col min="11529" max="11529" width="15.140625" style="197" customWidth="1"/>
    <col min="11530" max="11530" width="15.28515625" style="197" customWidth="1"/>
    <col min="11531" max="11531" width="4.5703125" style="197" customWidth="1"/>
    <col min="11532" max="11532" width="8.7109375" style="197" customWidth="1"/>
    <col min="11533" max="11533" width="28.42578125" style="197" customWidth="1"/>
    <col min="11534" max="11534" width="14.7109375" style="197" customWidth="1"/>
    <col min="11535" max="11535" width="15.85546875" style="197" customWidth="1"/>
    <col min="11536" max="11776" width="9.140625" style="197"/>
    <col min="11777" max="11777" width="2.42578125" style="197" customWidth="1"/>
    <col min="11778" max="11778" width="8.7109375" style="197" customWidth="1"/>
    <col min="11779" max="11779" width="26.42578125" style="197" customWidth="1"/>
    <col min="11780" max="11780" width="14.7109375" style="197" customWidth="1"/>
    <col min="11781" max="11781" width="15.28515625" style="197" customWidth="1"/>
    <col min="11782" max="11782" width="4.7109375" style="197" customWidth="1"/>
    <col min="11783" max="11783" width="8.5703125" style="197" customWidth="1"/>
    <col min="11784" max="11784" width="27.85546875" style="197" customWidth="1"/>
    <col min="11785" max="11785" width="15.140625" style="197" customWidth="1"/>
    <col min="11786" max="11786" width="15.28515625" style="197" customWidth="1"/>
    <col min="11787" max="11787" width="4.5703125" style="197" customWidth="1"/>
    <col min="11788" max="11788" width="8.7109375" style="197" customWidth="1"/>
    <col min="11789" max="11789" width="28.42578125" style="197" customWidth="1"/>
    <col min="11790" max="11790" width="14.7109375" style="197" customWidth="1"/>
    <col min="11791" max="11791" width="15.85546875" style="197" customWidth="1"/>
    <col min="11792" max="12032" width="9.140625" style="197"/>
    <col min="12033" max="12033" width="2.42578125" style="197" customWidth="1"/>
    <col min="12034" max="12034" width="8.7109375" style="197" customWidth="1"/>
    <col min="12035" max="12035" width="26.42578125" style="197" customWidth="1"/>
    <col min="12036" max="12036" width="14.7109375" style="197" customWidth="1"/>
    <col min="12037" max="12037" width="15.28515625" style="197" customWidth="1"/>
    <col min="12038" max="12038" width="4.7109375" style="197" customWidth="1"/>
    <col min="12039" max="12039" width="8.5703125" style="197" customWidth="1"/>
    <col min="12040" max="12040" width="27.85546875" style="197" customWidth="1"/>
    <col min="12041" max="12041" width="15.140625" style="197" customWidth="1"/>
    <col min="12042" max="12042" width="15.28515625" style="197" customWidth="1"/>
    <col min="12043" max="12043" width="4.5703125" style="197" customWidth="1"/>
    <col min="12044" max="12044" width="8.7109375" style="197" customWidth="1"/>
    <col min="12045" max="12045" width="28.42578125" style="197" customWidth="1"/>
    <col min="12046" max="12046" width="14.7109375" style="197" customWidth="1"/>
    <col min="12047" max="12047" width="15.85546875" style="197" customWidth="1"/>
    <col min="12048" max="12288" width="9.140625" style="197"/>
    <col min="12289" max="12289" width="2.42578125" style="197" customWidth="1"/>
    <col min="12290" max="12290" width="8.7109375" style="197" customWidth="1"/>
    <col min="12291" max="12291" width="26.42578125" style="197" customWidth="1"/>
    <col min="12292" max="12292" width="14.7109375" style="197" customWidth="1"/>
    <col min="12293" max="12293" width="15.28515625" style="197" customWidth="1"/>
    <col min="12294" max="12294" width="4.7109375" style="197" customWidth="1"/>
    <col min="12295" max="12295" width="8.5703125" style="197" customWidth="1"/>
    <col min="12296" max="12296" width="27.85546875" style="197" customWidth="1"/>
    <col min="12297" max="12297" width="15.140625" style="197" customWidth="1"/>
    <col min="12298" max="12298" width="15.28515625" style="197" customWidth="1"/>
    <col min="12299" max="12299" width="4.5703125" style="197" customWidth="1"/>
    <col min="12300" max="12300" width="8.7109375" style="197" customWidth="1"/>
    <col min="12301" max="12301" width="28.42578125" style="197" customWidth="1"/>
    <col min="12302" max="12302" width="14.7109375" style="197" customWidth="1"/>
    <col min="12303" max="12303" width="15.85546875" style="197" customWidth="1"/>
    <col min="12304" max="12544" width="9.140625" style="197"/>
    <col min="12545" max="12545" width="2.42578125" style="197" customWidth="1"/>
    <col min="12546" max="12546" width="8.7109375" style="197" customWidth="1"/>
    <col min="12547" max="12547" width="26.42578125" style="197" customWidth="1"/>
    <col min="12548" max="12548" width="14.7109375" style="197" customWidth="1"/>
    <col min="12549" max="12549" width="15.28515625" style="197" customWidth="1"/>
    <col min="12550" max="12550" width="4.7109375" style="197" customWidth="1"/>
    <col min="12551" max="12551" width="8.5703125" style="197" customWidth="1"/>
    <col min="12552" max="12552" width="27.85546875" style="197" customWidth="1"/>
    <col min="12553" max="12553" width="15.140625" style="197" customWidth="1"/>
    <col min="12554" max="12554" width="15.28515625" style="197" customWidth="1"/>
    <col min="12555" max="12555" width="4.5703125" style="197" customWidth="1"/>
    <col min="12556" max="12556" width="8.7109375" style="197" customWidth="1"/>
    <col min="12557" max="12557" width="28.42578125" style="197" customWidth="1"/>
    <col min="12558" max="12558" width="14.7109375" style="197" customWidth="1"/>
    <col min="12559" max="12559" width="15.85546875" style="197" customWidth="1"/>
    <col min="12560" max="12800" width="9.140625" style="197"/>
    <col min="12801" max="12801" width="2.42578125" style="197" customWidth="1"/>
    <col min="12802" max="12802" width="8.7109375" style="197" customWidth="1"/>
    <col min="12803" max="12803" width="26.42578125" style="197" customWidth="1"/>
    <col min="12804" max="12804" width="14.7109375" style="197" customWidth="1"/>
    <col min="12805" max="12805" width="15.28515625" style="197" customWidth="1"/>
    <col min="12806" max="12806" width="4.7109375" style="197" customWidth="1"/>
    <col min="12807" max="12807" width="8.5703125" style="197" customWidth="1"/>
    <col min="12808" max="12808" width="27.85546875" style="197" customWidth="1"/>
    <col min="12809" max="12809" width="15.140625" style="197" customWidth="1"/>
    <col min="12810" max="12810" width="15.28515625" style="197" customWidth="1"/>
    <col min="12811" max="12811" width="4.5703125" style="197" customWidth="1"/>
    <col min="12812" max="12812" width="8.7109375" style="197" customWidth="1"/>
    <col min="12813" max="12813" width="28.42578125" style="197" customWidth="1"/>
    <col min="12814" max="12814" width="14.7109375" style="197" customWidth="1"/>
    <col min="12815" max="12815" width="15.85546875" style="197" customWidth="1"/>
    <col min="12816" max="13056" width="9.140625" style="197"/>
    <col min="13057" max="13057" width="2.42578125" style="197" customWidth="1"/>
    <col min="13058" max="13058" width="8.7109375" style="197" customWidth="1"/>
    <col min="13059" max="13059" width="26.42578125" style="197" customWidth="1"/>
    <col min="13060" max="13060" width="14.7109375" style="197" customWidth="1"/>
    <col min="13061" max="13061" width="15.28515625" style="197" customWidth="1"/>
    <col min="13062" max="13062" width="4.7109375" style="197" customWidth="1"/>
    <col min="13063" max="13063" width="8.5703125" style="197" customWidth="1"/>
    <col min="13064" max="13064" width="27.85546875" style="197" customWidth="1"/>
    <col min="13065" max="13065" width="15.140625" style="197" customWidth="1"/>
    <col min="13066" max="13066" width="15.28515625" style="197" customWidth="1"/>
    <col min="13067" max="13067" width="4.5703125" style="197" customWidth="1"/>
    <col min="13068" max="13068" width="8.7109375" style="197" customWidth="1"/>
    <col min="13069" max="13069" width="28.42578125" style="197" customWidth="1"/>
    <col min="13070" max="13070" width="14.7109375" style="197" customWidth="1"/>
    <col min="13071" max="13071" width="15.85546875" style="197" customWidth="1"/>
    <col min="13072" max="13312" width="9.140625" style="197"/>
    <col min="13313" max="13313" width="2.42578125" style="197" customWidth="1"/>
    <col min="13314" max="13314" width="8.7109375" style="197" customWidth="1"/>
    <col min="13315" max="13315" width="26.42578125" style="197" customWidth="1"/>
    <col min="13316" max="13316" width="14.7109375" style="197" customWidth="1"/>
    <col min="13317" max="13317" width="15.28515625" style="197" customWidth="1"/>
    <col min="13318" max="13318" width="4.7109375" style="197" customWidth="1"/>
    <col min="13319" max="13319" width="8.5703125" style="197" customWidth="1"/>
    <col min="13320" max="13320" width="27.85546875" style="197" customWidth="1"/>
    <col min="13321" max="13321" width="15.140625" style="197" customWidth="1"/>
    <col min="13322" max="13322" width="15.28515625" style="197" customWidth="1"/>
    <col min="13323" max="13323" width="4.5703125" style="197" customWidth="1"/>
    <col min="13324" max="13324" width="8.7109375" style="197" customWidth="1"/>
    <col min="13325" max="13325" width="28.42578125" style="197" customWidth="1"/>
    <col min="13326" max="13326" width="14.7109375" style="197" customWidth="1"/>
    <col min="13327" max="13327" width="15.85546875" style="197" customWidth="1"/>
    <col min="13328" max="13568" width="9.140625" style="197"/>
    <col min="13569" max="13569" width="2.42578125" style="197" customWidth="1"/>
    <col min="13570" max="13570" width="8.7109375" style="197" customWidth="1"/>
    <col min="13571" max="13571" width="26.42578125" style="197" customWidth="1"/>
    <col min="13572" max="13572" width="14.7109375" style="197" customWidth="1"/>
    <col min="13573" max="13573" width="15.28515625" style="197" customWidth="1"/>
    <col min="13574" max="13574" width="4.7109375" style="197" customWidth="1"/>
    <col min="13575" max="13575" width="8.5703125" style="197" customWidth="1"/>
    <col min="13576" max="13576" width="27.85546875" style="197" customWidth="1"/>
    <col min="13577" max="13577" width="15.140625" style="197" customWidth="1"/>
    <col min="13578" max="13578" width="15.28515625" style="197" customWidth="1"/>
    <col min="13579" max="13579" width="4.5703125" style="197" customWidth="1"/>
    <col min="13580" max="13580" width="8.7109375" style="197" customWidth="1"/>
    <col min="13581" max="13581" width="28.42578125" style="197" customWidth="1"/>
    <col min="13582" max="13582" width="14.7109375" style="197" customWidth="1"/>
    <col min="13583" max="13583" width="15.85546875" style="197" customWidth="1"/>
    <col min="13584" max="13824" width="9.140625" style="197"/>
    <col min="13825" max="13825" width="2.42578125" style="197" customWidth="1"/>
    <col min="13826" max="13826" width="8.7109375" style="197" customWidth="1"/>
    <col min="13827" max="13827" width="26.42578125" style="197" customWidth="1"/>
    <col min="13828" max="13828" width="14.7109375" style="197" customWidth="1"/>
    <col min="13829" max="13829" width="15.28515625" style="197" customWidth="1"/>
    <col min="13830" max="13830" width="4.7109375" style="197" customWidth="1"/>
    <col min="13831" max="13831" width="8.5703125" style="197" customWidth="1"/>
    <col min="13832" max="13832" width="27.85546875" style="197" customWidth="1"/>
    <col min="13833" max="13833" width="15.140625" style="197" customWidth="1"/>
    <col min="13834" max="13834" width="15.28515625" style="197" customWidth="1"/>
    <col min="13835" max="13835" width="4.5703125" style="197" customWidth="1"/>
    <col min="13836" max="13836" width="8.7109375" style="197" customWidth="1"/>
    <col min="13837" max="13837" width="28.42578125" style="197" customWidth="1"/>
    <col min="13838" max="13838" width="14.7109375" style="197" customWidth="1"/>
    <col min="13839" max="13839" width="15.85546875" style="197" customWidth="1"/>
    <col min="13840" max="14080" width="9.140625" style="197"/>
    <col min="14081" max="14081" width="2.42578125" style="197" customWidth="1"/>
    <col min="14082" max="14082" width="8.7109375" style="197" customWidth="1"/>
    <col min="14083" max="14083" width="26.42578125" style="197" customWidth="1"/>
    <col min="14084" max="14084" width="14.7109375" style="197" customWidth="1"/>
    <col min="14085" max="14085" width="15.28515625" style="197" customWidth="1"/>
    <col min="14086" max="14086" width="4.7109375" style="197" customWidth="1"/>
    <col min="14087" max="14087" width="8.5703125" style="197" customWidth="1"/>
    <col min="14088" max="14088" width="27.85546875" style="197" customWidth="1"/>
    <col min="14089" max="14089" width="15.140625" style="197" customWidth="1"/>
    <col min="14090" max="14090" width="15.28515625" style="197" customWidth="1"/>
    <col min="14091" max="14091" width="4.5703125" style="197" customWidth="1"/>
    <col min="14092" max="14092" width="8.7109375" style="197" customWidth="1"/>
    <col min="14093" max="14093" width="28.42578125" style="197" customWidth="1"/>
    <col min="14094" max="14094" width="14.7109375" style="197" customWidth="1"/>
    <col min="14095" max="14095" width="15.85546875" style="197" customWidth="1"/>
    <col min="14096" max="14336" width="9.140625" style="197"/>
    <col min="14337" max="14337" width="2.42578125" style="197" customWidth="1"/>
    <col min="14338" max="14338" width="8.7109375" style="197" customWidth="1"/>
    <col min="14339" max="14339" width="26.42578125" style="197" customWidth="1"/>
    <col min="14340" max="14340" width="14.7109375" style="197" customWidth="1"/>
    <col min="14341" max="14341" width="15.28515625" style="197" customWidth="1"/>
    <col min="14342" max="14342" width="4.7109375" style="197" customWidth="1"/>
    <col min="14343" max="14343" width="8.5703125" style="197" customWidth="1"/>
    <col min="14344" max="14344" width="27.85546875" style="197" customWidth="1"/>
    <col min="14345" max="14345" width="15.140625" style="197" customWidth="1"/>
    <col min="14346" max="14346" width="15.28515625" style="197" customWidth="1"/>
    <col min="14347" max="14347" width="4.5703125" style="197" customWidth="1"/>
    <col min="14348" max="14348" width="8.7109375" style="197" customWidth="1"/>
    <col min="14349" max="14349" width="28.42578125" style="197" customWidth="1"/>
    <col min="14350" max="14350" width="14.7109375" style="197" customWidth="1"/>
    <col min="14351" max="14351" width="15.85546875" style="197" customWidth="1"/>
    <col min="14352" max="14592" width="9.140625" style="197"/>
    <col min="14593" max="14593" width="2.42578125" style="197" customWidth="1"/>
    <col min="14594" max="14594" width="8.7109375" style="197" customWidth="1"/>
    <col min="14595" max="14595" width="26.42578125" style="197" customWidth="1"/>
    <col min="14596" max="14596" width="14.7109375" style="197" customWidth="1"/>
    <col min="14597" max="14597" width="15.28515625" style="197" customWidth="1"/>
    <col min="14598" max="14598" width="4.7109375" style="197" customWidth="1"/>
    <col min="14599" max="14599" width="8.5703125" style="197" customWidth="1"/>
    <col min="14600" max="14600" width="27.85546875" style="197" customWidth="1"/>
    <col min="14601" max="14601" width="15.140625" style="197" customWidth="1"/>
    <col min="14602" max="14602" width="15.28515625" style="197" customWidth="1"/>
    <col min="14603" max="14603" width="4.5703125" style="197" customWidth="1"/>
    <col min="14604" max="14604" width="8.7109375" style="197" customWidth="1"/>
    <col min="14605" max="14605" width="28.42578125" style="197" customWidth="1"/>
    <col min="14606" max="14606" width="14.7109375" style="197" customWidth="1"/>
    <col min="14607" max="14607" width="15.85546875" style="197" customWidth="1"/>
    <col min="14608" max="14848" width="9.140625" style="197"/>
    <col min="14849" max="14849" width="2.42578125" style="197" customWidth="1"/>
    <col min="14850" max="14850" width="8.7109375" style="197" customWidth="1"/>
    <col min="14851" max="14851" width="26.42578125" style="197" customWidth="1"/>
    <col min="14852" max="14852" width="14.7109375" style="197" customWidth="1"/>
    <col min="14853" max="14853" width="15.28515625" style="197" customWidth="1"/>
    <col min="14854" max="14854" width="4.7109375" style="197" customWidth="1"/>
    <col min="14855" max="14855" width="8.5703125" style="197" customWidth="1"/>
    <col min="14856" max="14856" width="27.85546875" style="197" customWidth="1"/>
    <col min="14857" max="14857" width="15.140625" style="197" customWidth="1"/>
    <col min="14858" max="14858" width="15.28515625" style="197" customWidth="1"/>
    <col min="14859" max="14859" width="4.5703125" style="197" customWidth="1"/>
    <col min="14860" max="14860" width="8.7109375" style="197" customWidth="1"/>
    <col min="14861" max="14861" width="28.42578125" style="197" customWidth="1"/>
    <col min="14862" max="14862" width="14.7109375" style="197" customWidth="1"/>
    <col min="14863" max="14863" width="15.85546875" style="197" customWidth="1"/>
    <col min="14864" max="15104" width="9.140625" style="197"/>
    <col min="15105" max="15105" width="2.42578125" style="197" customWidth="1"/>
    <col min="15106" max="15106" width="8.7109375" style="197" customWidth="1"/>
    <col min="15107" max="15107" width="26.42578125" style="197" customWidth="1"/>
    <col min="15108" max="15108" width="14.7109375" style="197" customWidth="1"/>
    <col min="15109" max="15109" width="15.28515625" style="197" customWidth="1"/>
    <col min="15110" max="15110" width="4.7109375" style="197" customWidth="1"/>
    <col min="15111" max="15111" width="8.5703125" style="197" customWidth="1"/>
    <col min="15112" max="15112" width="27.85546875" style="197" customWidth="1"/>
    <col min="15113" max="15113" width="15.140625" style="197" customWidth="1"/>
    <col min="15114" max="15114" width="15.28515625" style="197" customWidth="1"/>
    <col min="15115" max="15115" width="4.5703125" style="197" customWidth="1"/>
    <col min="15116" max="15116" width="8.7109375" style="197" customWidth="1"/>
    <col min="15117" max="15117" width="28.42578125" style="197" customWidth="1"/>
    <col min="15118" max="15118" width="14.7109375" style="197" customWidth="1"/>
    <col min="15119" max="15119" width="15.85546875" style="197" customWidth="1"/>
    <col min="15120" max="15360" width="9.140625" style="197"/>
    <col min="15361" max="15361" width="2.42578125" style="197" customWidth="1"/>
    <col min="15362" max="15362" width="8.7109375" style="197" customWidth="1"/>
    <col min="15363" max="15363" width="26.42578125" style="197" customWidth="1"/>
    <col min="15364" max="15364" width="14.7109375" style="197" customWidth="1"/>
    <col min="15365" max="15365" width="15.28515625" style="197" customWidth="1"/>
    <col min="15366" max="15366" width="4.7109375" style="197" customWidth="1"/>
    <col min="15367" max="15367" width="8.5703125" style="197" customWidth="1"/>
    <col min="15368" max="15368" width="27.85546875" style="197" customWidth="1"/>
    <col min="15369" max="15369" width="15.140625" style="197" customWidth="1"/>
    <col min="15370" max="15370" width="15.28515625" style="197" customWidth="1"/>
    <col min="15371" max="15371" width="4.5703125" style="197" customWidth="1"/>
    <col min="15372" max="15372" width="8.7109375" style="197" customWidth="1"/>
    <col min="15373" max="15373" width="28.42578125" style="197" customWidth="1"/>
    <col min="15374" max="15374" width="14.7109375" style="197" customWidth="1"/>
    <col min="15375" max="15375" width="15.85546875" style="197" customWidth="1"/>
    <col min="15376" max="15616" width="9.140625" style="197"/>
    <col min="15617" max="15617" width="2.42578125" style="197" customWidth="1"/>
    <col min="15618" max="15618" width="8.7109375" style="197" customWidth="1"/>
    <col min="15619" max="15619" width="26.42578125" style="197" customWidth="1"/>
    <col min="15620" max="15620" width="14.7109375" style="197" customWidth="1"/>
    <col min="15621" max="15621" width="15.28515625" style="197" customWidth="1"/>
    <col min="15622" max="15622" width="4.7109375" style="197" customWidth="1"/>
    <col min="15623" max="15623" width="8.5703125" style="197" customWidth="1"/>
    <col min="15624" max="15624" width="27.85546875" style="197" customWidth="1"/>
    <col min="15625" max="15625" width="15.140625" style="197" customWidth="1"/>
    <col min="15626" max="15626" width="15.28515625" style="197" customWidth="1"/>
    <col min="15627" max="15627" width="4.5703125" style="197" customWidth="1"/>
    <col min="15628" max="15628" width="8.7109375" style="197" customWidth="1"/>
    <col min="15629" max="15629" width="28.42578125" style="197" customWidth="1"/>
    <col min="15630" max="15630" width="14.7109375" style="197" customWidth="1"/>
    <col min="15631" max="15631" width="15.85546875" style="197" customWidth="1"/>
    <col min="15632" max="15872" width="9.140625" style="197"/>
    <col min="15873" max="15873" width="2.42578125" style="197" customWidth="1"/>
    <col min="15874" max="15874" width="8.7109375" style="197" customWidth="1"/>
    <col min="15875" max="15875" width="26.42578125" style="197" customWidth="1"/>
    <col min="15876" max="15876" width="14.7109375" style="197" customWidth="1"/>
    <col min="15877" max="15877" width="15.28515625" style="197" customWidth="1"/>
    <col min="15878" max="15878" width="4.7109375" style="197" customWidth="1"/>
    <col min="15879" max="15879" width="8.5703125" style="197" customWidth="1"/>
    <col min="15880" max="15880" width="27.85546875" style="197" customWidth="1"/>
    <col min="15881" max="15881" width="15.140625" style="197" customWidth="1"/>
    <col min="15882" max="15882" width="15.28515625" style="197" customWidth="1"/>
    <col min="15883" max="15883" width="4.5703125" style="197" customWidth="1"/>
    <col min="15884" max="15884" width="8.7109375" style="197" customWidth="1"/>
    <col min="15885" max="15885" width="28.42578125" style="197" customWidth="1"/>
    <col min="15886" max="15886" width="14.7109375" style="197" customWidth="1"/>
    <col min="15887" max="15887" width="15.85546875" style="197" customWidth="1"/>
    <col min="15888" max="16128" width="9.140625" style="197"/>
    <col min="16129" max="16129" width="2.42578125" style="197" customWidth="1"/>
    <col min="16130" max="16130" width="8.7109375" style="197" customWidth="1"/>
    <col min="16131" max="16131" width="26.42578125" style="197" customWidth="1"/>
    <col min="16132" max="16132" width="14.7109375" style="197" customWidth="1"/>
    <col min="16133" max="16133" width="15.28515625" style="197" customWidth="1"/>
    <col min="16134" max="16134" width="4.7109375" style="197" customWidth="1"/>
    <col min="16135" max="16135" width="8.5703125" style="197" customWidth="1"/>
    <col min="16136" max="16136" width="27.85546875" style="197" customWidth="1"/>
    <col min="16137" max="16137" width="15.140625" style="197" customWidth="1"/>
    <col min="16138" max="16138" width="15.28515625" style="197" customWidth="1"/>
    <col min="16139" max="16139" width="4.5703125" style="197" customWidth="1"/>
    <col min="16140" max="16140" width="8.7109375" style="197" customWidth="1"/>
    <col min="16141" max="16141" width="28.42578125" style="197" customWidth="1"/>
    <col min="16142" max="16142" width="14.7109375" style="197" customWidth="1"/>
    <col min="16143" max="16143" width="15.85546875" style="197" customWidth="1"/>
    <col min="16144" max="16384" width="9.140625" style="197"/>
  </cols>
  <sheetData>
    <row r="1" spans="2:15" ht="24.75" customHeight="1">
      <c r="B1" s="196" t="s">
        <v>85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</row>
    <row r="2" spans="2:15" ht="24.75" customHeight="1">
      <c r="B2" s="196" t="s">
        <v>86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</row>
    <row r="3" spans="2:15" ht="18.75" thickBot="1">
      <c r="B3" s="198"/>
      <c r="C3" s="199"/>
      <c r="D3" s="199"/>
      <c r="E3" s="199"/>
      <c r="F3" s="199"/>
      <c r="G3" s="199"/>
      <c r="H3" s="200"/>
      <c r="I3" s="200"/>
      <c r="J3" s="200"/>
      <c r="K3" s="200"/>
      <c r="L3" s="200"/>
      <c r="M3" s="200"/>
      <c r="N3" s="198"/>
      <c r="O3" s="198"/>
    </row>
    <row r="4" spans="2:15" ht="18.75" customHeight="1" thickBot="1">
      <c r="B4" s="201" t="s">
        <v>87</v>
      </c>
      <c r="C4" s="202" t="s">
        <v>88</v>
      </c>
      <c r="D4" s="203" t="s">
        <v>89</v>
      </c>
      <c r="E4" s="204" t="s">
        <v>90</v>
      </c>
      <c r="F4" s="199"/>
      <c r="G4" s="201" t="s">
        <v>87</v>
      </c>
      <c r="H4" s="202" t="s">
        <v>91</v>
      </c>
      <c r="I4" s="203" t="s">
        <v>89</v>
      </c>
      <c r="J4" s="204" t="s">
        <v>90</v>
      </c>
      <c r="K4" s="200"/>
      <c r="L4" s="201" t="s">
        <v>87</v>
      </c>
      <c r="M4" s="202" t="s">
        <v>88</v>
      </c>
      <c r="N4" s="203" t="s">
        <v>89</v>
      </c>
      <c r="O4" s="204" t="s">
        <v>90</v>
      </c>
    </row>
    <row r="5" spans="2:15" ht="18.75" customHeight="1" thickTop="1" thickBot="1">
      <c r="B5" s="201"/>
      <c r="C5" s="202"/>
      <c r="D5" s="203"/>
      <c r="E5" s="204"/>
      <c r="F5" s="199"/>
      <c r="G5" s="201"/>
      <c r="H5" s="202"/>
      <c r="I5" s="203"/>
      <c r="J5" s="204"/>
      <c r="K5" s="200"/>
      <c r="L5" s="201"/>
      <c r="M5" s="202"/>
      <c r="N5" s="203"/>
      <c r="O5" s="204"/>
    </row>
    <row r="6" spans="2:15" ht="17.100000000000001" customHeight="1" thickTop="1" thickBot="1">
      <c r="B6" s="205" t="s">
        <v>92</v>
      </c>
      <c r="C6" s="205"/>
      <c r="D6" s="205"/>
      <c r="E6" s="206">
        <f>SUM(E8+E19+E27+E34+E41)</f>
        <v>14993</v>
      </c>
      <c r="F6" s="199"/>
      <c r="G6" s="207">
        <v>4</v>
      </c>
      <c r="H6" s="208" t="s">
        <v>93</v>
      </c>
      <c r="I6" s="209" t="s">
        <v>94</v>
      </c>
      <c r="J6" s="210">
        <v>658</v>
      </c>
      <c r="K6" s="200"/>
      <c r="L6" s="211" t="s">
        <v>95</v>
      </c>
      <c r="M6" s="212" t="s">
        <v>96</v>
      </c>
      <c r="N6" s="212" t="s">
        <v>97</v>
      </c>
      <c r="O6" s="213">
        <f>SUM(O7:O17)</f>
        <v>7963</v>
      </c>
    </row>
    <row r="7" spans="2:15" ht="17.100000000000001" customHeight="1" thickTop="1" thickBot="1">
      <c r="B7" s="205"/>
      <c r="C7" s="205"/>
      <c r="D7" s="205"/>
      <c r="E7" s="206"/>
      <c r="F7" s="198"/>
      <c r="G7" s="214">
        <v>5</v>
      </c>
      <c r="H7" s="215" t="s">
        <v>98</v>
      </c>
      <c r="I7" s="210" t="s">
        <v>94</v>
      </c>
      <c r="J7" s="210">
        <v>308</v>
      </c>
      <c r="K7" s="198"/>
      <c r="L7" s="214">
        <v>1</v>
      </c>
      <c r="M7" s="215" t="s">
        <v>99</v>
      </c>
      <c r="N7" s="210" t="s">
        <v>94</v>
      </c>
      <c r="O7" s="216">
        <v>155</v>
      </c>
    </row>
    <row r="8" spans="2:15" ht="17.100000000000001" customHeight="1" thickTop="1" thickBot="1">
      <c r="B8" s="211" t="s">
        <v>100</v>
      </c>
      <c r="C8" s="212" t="s">
        <v>101</v>
      </c>
      <c r="D8" s="217" t="s">
        <v>97</v>
      </c>
      <c r="E8" s="213">
        <f>SUM(E9:E17)</f>
        <v>5447</v>
      </c>
      <c r="F8" s="198"/>
      <c r="G8" s="218"/>
      <c r="H8" s="219"/>
      <c r="I8" s="220"/>
      <c r="J8" s="221"/>
      <c r="K8" s="198"/>
      <c r="L8" s="214">
        <v>2</v>
      </c>
      <c r="M8" s="215" t="s">
        <v>102</v>
      </c>
      <c r="N8" s="210" t="s">
        <v>103</v>
      </c>
      <c r="O8" s="210">
        <v>178</v>
      </c>
    </row>
    <row r="9" spans="2:15" ht="17.100000000000001" customHeight="1" thickBot="1">
      <c r="B9" s="214">
        <v>1</v>
      </c>
      <c r="C9" s="215" t="s">
        <v>104</v>
      </c>
      <c r="D9" s="210" t="s">
        <v>103</v>
      </c>
      <c r="E9" s="222">
        <v>205</v>
      </c>
      <c r="F9" s="198"/>
      <c r="G9" s="223"/>
      <c r="H9" s="224"/>
      <c r="I9" s="225"/>
      <c r="J9" s="225"/>
      <c r="K9" s="198"/>
      <c r="L9" s="214">
        <v>3</v>
      </c>
      <c r="M9" s="215" t="s">
        <v>105</v>
      </c>
      <c r="N9" s="210" t="s">
        <v>94</v>
      </c>
      <c r="O9" s="210">
        <v>475</v>
      </c>
    </row>
    <row r="10" spans="2:15" ht="17.100000000000001" customHeight="1" thickBot="1">
      <c r="B10" s="214">
        <v>2</v>
      </c>
      <c r="C10" s="215" t="s">
        <v>106</v>
      </c>
      <c r="D10" s="210" t="s">
        <v>103</v>
      </c>
      <c r="E10" s="222">
        <v>256</v>
      </c>
      <c r="F10" s="198"/>
      <c r="G10" s="226" t="s">
        <v>87</v>
      </c>
      <c r="H10" s="227" t="s">
        <v>91</v>
      </c>
      <c r="I10" s="228" t="s">
        <v>89</v>
      </c>
      <c r="J10" s="229" t="s">
        <v>90</v>
      </c>
      <c r="K10" s="198"/>
      <c r="L10" s="214">
        <v>4</v>
      </c>
      <c r="M10" s="215" t="s">
        <v>107</v>
      </c>
      <c r="N10" s="210" t="s">
        <v>94</v>
      </c>
      <c r="O10" s="210">
        <v>195</v>
      </c>
    </row>
    <row r="11" spans="2:15" ht="17.100000000000001" customHeight="1" thickBot="1">
      <c r="B11" s="214">
        <v>3</v>
      </c>
      <c r="C11" s="215" t="s">
        <v>108</v>
      </c>
      <c r="D11" s="210" t="s">
        <v>103</v>
      </c>
      <c r="E11" s="222">
        <v>169</v>
      </c>
      <c r="F11" s="198"/>
      <c r="G11" s="226"/>
      <c r="H11" s="227"/>
      <c r="I11" s="228"/>
      <c r="J11" s="229"/>
      <c r="K11" s="198"/>
      <c r="L11" s="214">
        <v>5</v>
      </c>
      <c r="M11" s="215" t="s">
        <v>109</v>
      </c>
      <c r="N11" s="210" t="s">
        <v>94</v>
      </c>
      <c r="O11" s="210">
        <v>450</v>
      </c>
    </row>
    <row r="12" spans="2:15" ht="17.100000000000001" customHeight="1" thickBot="1">
      <c r="B12" s="214">
        <v>4</v>
      </c>
      <c r="C12" s="215" t="s">
        <v>110</v>
      </c>
      <c r="D12" s="210" t="s">
        <v>111</v>
      </c>
      <c r="E12" s="222">
        <v>345</v>
      </c>
      <c r="F12" s="198"/>
      <c r="G12" s="230" t="s">
        <v>112</v>
      </c>
      <c r="H12" s="230"/>
      <c r="I12" s="230"/>
      <c r="J12" s="231">
        <f>SUM(J14+J23+J33+J41+O6+O19+O30)</f>
        <v>28244</v>
      </c>
      <c r="K12" s="198"/>
      <c r="L12" s="214" t="s">
        <v>44</v>
      </c>
      <c r="M12" s="215" t="s">
        <v>113</v>
      </c>
      <c r="N12" s="210" t="s">
        <v>94</v>
      </c>
      <c r="O12" s="210">
        <v>1156</v>
      </c>
    </row>
    <row r="13" spans="2:15" ht="17.100000000000001" customHeight="1" thickTop="1" thickBot="1">
      <c r="B13" s="214">
        <v>5</v>
      </c>
      <c r="C13" s="215" t="s">
        <v>114</v>
      </c>
      <c r="D13" s="210" t="s">
        <v>103</v>
      </c>
      <c r="E13" s="222">
        <v>246</v>
      </c>
      <c r="F13" s="232"/>
      <c r="G13" s="230"/>
      <c r="H13" s="230"/>
      <c r="I13" s="230"/>
      <c r="J13" s="231"/>
      <c r="K13" s="232"/>
      <c r="L13" s="214">
        <v>7</v>
      </c>
      <c r="M13" s="215" t="s">
        <v>115</v>
      </c>
      <c r="N13" s="210" t="s">
        <v>103</v>
      </c>
      <c r="O13" s="210">
        <v>239</v>
      </c>
    </row>
    <row r="14" spans="2:15" ht="17.100000000000001" customHeight="1" thickTop="1">
      <c r="B14" s="214">
        <v>6</v>
      </c>
      <c r="C14" s="215" t="s">
        <v>116</v>
      </c>
      <c r="D14" s="210" t="s">
        <v>103</v>
      </c>
      <c r="E14" s="222">
        <v>292</v>
      </c>
      <c r="F14" s="233"/>
      <c r="G14" s="211" t="s">
        <v>100</v>
      </c>
      <c r="H14" s="212" t="s">
        <v>117</v>
      </c>
      <c r="I14" s="234" t="s">
        <v>97</v>
      </c>
      <c r="J14" s="235">
        <f>SUM(J15:J21)</f>
        <v>2998</v>
      </c>
      <c r="K14" s="198"/>
      <c r="L14" s="214">
        <v>8</v>
      </c>
      <c r="M14" s="215" t="s">
        <v>118</v>
      </c>
      <c r="N14" s="210" t="s">
        <v>103</v>
      </c>
      <c r="O14" s="210">
        <v>159</v>
      </c>
    </row>
    <row r="15" spans="2:15" ht="17.100000000000001" customHeight="1">
      <c r="B15" s="214">
        <v>7</v>
      </c>
      <c r="C15" s="215" t="s">
        <v>119</v>
      </c>
      <c r="D15" s="210" t="s">
        <v>94</v>
      </c>
      <c r="E15" s="222">
        <v>701</v>
      </c>
      <c r="F15" s="233"/>
      <c r="G15" s="214">
        <v>1</v>
      </c>
      <c r="H15" s="215" t="s">
        <v>120</v>
      </c>
      <c r="I15" s="210" t="s">
        <v>103</v>
      </c>
      <c r="J15" s="222">
        <v>127</v>
      </c>
      <c r="K15" s="198"/>
      <c r="L15" s="214">
        <v>9</v>
      </c>
      <c r="M15" s="215" t="s">
        <v>121</v>
      </c>
      <c r="N15" s="210" t="s">
        <v>103</v>
      </c>
      <c r="O15" s="210">
        <v>199</v>
      </c>
    </row>
    <row r="16" spans="2:15" ht="17.100000000000001" customHeight="1" thickBot="1">
      <c r="B16" s="236"/>
      <c r="C16" s="237"/>
      <c r="D16" s="238"/>
      <c r="E16" s="239"/>
      <c r="F16" s="233"/>
      <c r="G16" s="214">
        <v>2</v>
      </c>
      <c r="H16" s="215" t="s">
        <v>122</v>
      </c>
      <c r="I16" s="210" t="s">
        <v>103</v>
      </c>
      <c r="J16" s="222">
        <v>112</v>
      </c>
      <c r="K16" s="198"/>
      <c r="L16" s="236"/>
      <c r="M16" s="237"/>
      <c r="N16" s="238"/>
      <c r="O16" s="239"/>
    </row>
    <row r="17" spans="2:15" ht="17.100000000000001" customHeight="1" thickTop="1" thickBot="1">
      <c r="B17" s="240">
        <v>8</v>
      </c>
      <c r="C17" s="241" t="s">
        <v>123</v>
      </c>
      <c r="D17" s="242" t="s">
        <v>124</v>
      </c>
      <c r="E17" s="243">
        <v>3233</v>
      </c>
      <c r="F17" s="233"/>
      <c r="G17" s="214">
        <v>3</v>
      </c>
      <c r="H17" s="215" t="s">
        <v>125</v>
      </c>
      <c r="I17" s="210" t="s">
        <v>103</v>
      </c>
      <c r="J17" s="222">
        <v>242</v>
      </c>
      <c r="K17" s="198"/>
      <c r="L17" s="240">
        <v>10</v>
      </c>
      <c r="M17" s="241" t="s">
        <v>126</v>
      </c>
      <c r="N17" s="242" t="s">
        <v>124</v>
      </c>
      <c r="O17" s="271">
        <v>4757</v>
      </c>
    </row>
    <row r="18" spans="2:15" ht="17.100000000000001" customHeight="1" thickTop="1">
      <c r="B18" s="207"/>
      <c r="C18" s="208"/>
      <c r="D18" s="209"/>
      <c r="E18" s="244" t="s">
        <v>22</v>
      </c>
      <c r="F18" s="245"/>
      <c r="G18" s="214">
        <v>4</v>
      </c>
      <c r="H18" s="215" t="s">
        <v>127</v>
      </c>
      <c r="I18" s="210" t="s">
        <v>103</v>
      </c>
      <c r="J18" s="222">
        <v>559</v>
      </c>
      <c r="K18" s="198"/>
      <c r="L18" s="207"/>
      <c r="M18" s="208"/>
      <c r="N18" s="209"/>
      <c r="O18" s="244" t="s">
        <v>22</v>
      </c>
    </row>
    <row r="19" spans="2:15" ht="17.100000000000001" customHeight="1">
      <c r="B19" s="246" t="s">
        <v>128</v>
      </c>
      <c r="C19" s="247" t="s">
        <v>7</v>
      </c>
      <c r="D19" s="248" t="s">
        <v>97</v>
      </c>
      <c r="E19" s="249">
        <f>SUM(E20:E25)</f>
        <v>3602</v>
      </c>
      <c r="F19" s="233"/>
      <c r="G19" s="214">
        <v>5</v>
      </c>
      <c r="H19" s="215" t="s">
        <v>127</v>
      </c>
      <c r="I19" s="210" t="s">
        <v>111</v>
      </c>
      <c r="J19" s="222">
        <v>1124</v>
      </c>
      <c r="K19" s="198"/>
      <c r="L19" s="246" t="s">
        <v>129</v>
      </c>
      <c r="M19" s="247" t="s">
        <v>16</v>
      </c>
      <c r="N19" s="248" t="s">
        <v>97</v>
      </c>
      <c r="O19" s="250">
        <f>SUM(O20:O28)</f>
        <v>4189</v>
      </c>
    </row>
    <row r="20" spans="2:15" ht="17.100000000000001" customHeight="1">
      <c r="B20" s="214">
        <v>1</v>
      </c>
      <c r="C20" s="215" t="s">
        <v>130</v>
      </c>
      <c r="D20" s="251" t="s">
        <v>103</v>
      </c>
      <c r="E20" s="222">
        <v>343</v>
      </c>
      <c r="F20" s="233"/>
      <c r="G20" s="214">
        <v>6</v>
      </c>
      <c r="H20" s="215" t="s">
        <v>131</v>
      </c>
      <c r="I20" s="210" t="s">
        <v>94</v>
      </c>
      <c r="J20" s="222">
        <v>692</v>
      </c>
      <c r="K20" s="198"/>
      <c r="L20" s="214">
        <v>1</v>
      </c>
      <c r="M20" s="215" t="s">
        <v>132</v>
      </c>
      <c r="N20" s="210" t="s">
        <v>103</v>
      </c>
      <c r="O20" s="210">
        <v>201</v>
      </c>
    </row>
    <row r="21" spans="2:15" ht="17.100000000000001" customHeight="1">
      <c r="B21" s="214">
        <v>2</v>
      </c>
      <c r="C21" s="215" t="s">
        <v>133</v>
      </c>
      <c r="D21" s="251" t="s">
        <v>94</v>
      </c>
      <c r="E21" s="222">
        <v>1383</v>
      </c>
      <c r="F21" s="233"/>
      <c r="G21" s="214">
        <v>7</v>
      </c>
      <c r="H21" s="215" t="s">
        <v>134</v>
      </c>
      <c r="I21" s="210" t="s">
        <v>103</v>
      </c>
      <c r="J21" s="222">
        <v>142</v>
      </c>
      <c r="K21" s="198"/>
      <c r="L21" s="214">
        <v>2</v>
      </c>
      <c r="M21" s="215" t="s">
        <v>135</v>
      </c>
      <c r="N21" s="210" t="s">
        <v>111</v>
      </c>
      <c r="O21" s="210">
        <v>146</v>
      </c>
    </row>
    <row r="22" spans="2:15" ht="17.100000000000001" customHeight="1">
      <c r="B22" s="214">
        <v>3</v>
      </c>
      <c r="C22" s="215" t="s">
        <v>136</v>
      </c>
      <c r="D22" s="251" t="s">
        <v>103</v>
      </c>
      <c r="E22" s="222">
        <v>401</v>
      </c>
      <c r="F22" s="233"/>
      <c r="G22" s="214"/>
      <c r="H22" s="215"/>
      <c r="I22" s="210"/>
      <c r="J22" s="222" t="s">
        <v>137</v>
      </c>
      <c r="K22" s="198"/>
      <c r="L22" s="214">
        <v>3</v>
      </c>
      <c r="M22" s="215" t="s">
        <v>138</v>
      </c>
      <c r="N22" s="210" t="s">
        <v>94</v>
      </c>
      <c r="O22" s="210">
        <v>370</v>
      </c>
    </row>
    <row r="23" spans="2:15" ht="17.100000000000001" customHeight="1">
      <c r="B23" s="214">
        <v>4</v>
      </c>
      <c r="C23" s="215" t="s">
        <v>139</v>
      </c>
      <c r="D23" s="251" t="s">
        <v>103</v>
      </c>
      <c r="E23" s="222">
        <v>307</v>
      </c>
      <c r="F23" s="233"/>
      <c r="G23" s="246" t="s">
        <v>128</v>
      </c>
      <c r="H23" s="247" t="s">
        <v>140</v>
      </c>
      <c r="I23" s="248" t="s">
        <v>97</v>
      </c>
      <c r="J23" s="250">
        <f>SUM(J24:J31)</f>
        <v>5306</v>
      </c>
      <c r="K23" s="198"/>
      <c r="L23" s="214">
        <v>4</v>
      </c>
      <c r="M23" s="215" t="s">
        <v>141</v>
      </c>
      <c r="N23" s="210" t="s">
        <v>94</v>
      </c>
      <c r="O23" s="210">
        <v>324</v>
      </c>
    </row>
    <row r="24" spans="2:15" ht="17.100000000000001" customHeight="1">
      <c r="B24" s="214">
        <v>5</v>
      </c>
      <c r="C24" s="215" t="s">
        <v>142</v>
      </c>
      <c r="D24" s="251" t="s">
        <v>94</v>
      </c>
      <c r="E24" s="222">
        <v>772</v>
      </c>
      <c r="F24" s="233"/>
      <c r="G24" s="214">
        <v>1</v>
      </c>
      <c r="H24" s="215" t="s">
        <v>143</v>
      </c>
      <c r="I24" s="210" t="s">
        <v>94</v>
      </c>
      <c r="J24" s="222">
        <v>278</v>
      </c>
      <c r="K24" s="198"/>
      <c r="L24" s="214">
        <v>5</v>
      </c>
      <c r="M24" s="215" t="s">
        <v>144</v>
      </c>
      <c r="N24" s="210" t="s">
        <v>103</v>
      </c>
      <c r="O24" s="210">
        <v>291</v>
      </c>
    </row>
    <row r="25" spans="2:15" ht="17.100000000000001" customHeight="1">
      <c r="B25" s="214">
        <v>6</v>
      </c>
      <c r="C25" s="215" t="s">
        <v>145</v>
      </c>
      <c r="D25" s="251" t="s">
        <v>94</v>
      </c>
      <c r="E25" s="222">
        <v>396</v>
      </c>
      <c r="F25" s="233"/>
      <c r="G25" s="214">
        <v>2</v>
      </c>
      <c r="H25" s="215" t="s">
        <v>146</v>
      </c>
      <c r="I25" s="210" t="s">
        <v>103</v>
      </c>
      <c r="J25" s="222">
        <v>179</v>
      </c>
      <c r="K25" s="198"/>
      <c r="L25" s="214">
        <v>6</v>
      </c>
      <c r="M25" s="215" t="s">
        <v>147</v>
      </c>
      <c r="N25" s="210" t="s">
        <v>94</v>
      </c>
      <c r="O25" s="210">
        <v>1253</v>
      </c>
    </row>
    <row r="26" spans="2:15" ht="17.100000000000001" customHeight="1">
      <c r="B26" s="214"/>
      <c r="C26" s="215"/>
      <c r="D26" s="210"/>
      <c r="E26" s="244"/>
      <c r="F26" s="245"/>
      <c r="G26" s="214">
        <v>3</v>
      </c>
      <c r="H26" s="215" t="s">
        <v>148</v>
      </c>
      <c r="I26" s="210" t="s">
        <v>94</v>
      </c>
      <c r="J26" s="222">
        <v>1252</v>
      </c>
      <c r="K26" s="198"/>
      <c r="L26" s="214">
        <v>7</v>
      </c>
      <c r="M26" s="215" t="s">
        <v>149</v>
      </c>
      <c r="N26" s="210" t="s">
        <v>103</v>
      </c>
      <c r="O26" s="210">
        <v>158</v>
      </c>
    </row>
    <row r="27" spans="2:15" ht="17.100000000000001" customHeight="1">
      <c r="B27" s="246" t="s">
        <v>150</v>
      </c>
      <c r="C27" s="247" t="s">
        <v>9</v>
      </c>
      <c r="D27" s="248" t="s">
        <v>97</v>
      </c>
      <c r="E27" s="250">
        <f>SUM(E28:E32)</f>
        <v>1181</v>
      </c>
      <c r="F27" s="233"/>
      <c r="G27" s="214">
        <v>4</v>
      </c>
      <c r="H27" s="215" t="s">
        <v>151</v>
      </c>
      <c r="I27" s="210" t="s">
        <v>103</v>
      </c>
      <c r="J27" s="222">
        <v>479</v>
      </c>
      <c r="K27" s="198"/>
      <c r="L27" s="214">
        <v>8</v>
      </c>
      <c r="M27" s="215" t="s">
        <v>152</v>
      </c>
      <c r="N27" s="210" t="s">
        <v>103</v>
      </c>
      <c r="O27" s="210">
        <v>357</v>
      </c>
    </row>
    <row r="28" spans="2:15" ht="17.100000000000001" customHeight="1">
      <c r="B28" s="214">
        <v>1</v>
      </c>
      <c r="C28" s="215" t="s">
        <v>153</v>
      </c>
      <c r="D28" s="210" t="s">
        <v>94</v>
      </c>
      <c r="E28" s="222">
        <v>210</v>
      </c>
      <c r="F28" s="233"/>
      <c r="G28" s="214">
        <v>5</v>
      </c>
      <c r="H28" s="215" t="s">
        <v>151</v>
      </c>
      <c r="I28" s="210" t="s">
        <v>111</v>
      </c>
      <c r="J28" s="222">
        <v>2113</v>
      </c>
      <c r="K28" s="198"/>
      <c r="L28" s="214">
        <v>9</v>
      </c>
      <c r="M28" s="215" t="s">
        <v>152</v>
      </c>
      <c r="N28" s="210" t="s">
        <v>111</v>
      </c>
      <c r="O28" s="210">
        <v>1089</v>
      </c>
    </row>
    <row r="29" spans="2:15" ht="17.100000000000001" customHeight="1">
      <c r="B29" s="214">
        <v>2</v>
      </c>
      <c r="C29" s="215" t="s">
        <v>154</v>
      </c>
      <c r="D29" s="210" t="s">
        <v>103</v>
      </c>
      <c r="E29" s="222">
        <v>107</v>
      </c>
      <c r="F29" s="233"/>
      <c r="G29" s="214">
        <v>6</v>
      </c>
      <c r="H29" s="215" t="s">
        <v>155</v>
      </c>
      <c r="I29" s="210" t="s">
        <v>94</v>
      </c>
      <c r="J29" s="222">
        <v>344</v>
      </c>
      <c r="K29" s="198"/>
      <c r="L29" s="214"/>
      <c r="M29" s="215"/>
      <c r="N29" s="210"/>
      <c r="O29" s="222"/>
    </row>
    <row r="30" spans="2:15" ht="17.100000000000001" customHeight="1">
      <c r="B30" s="214">
        <v>3</v>
      </c>
      <c r="C30" s="215" t="s">
        <v>156</v>
      </c>
      <c r="D30" s="210" t="s">
        <v>94</v>
      </c>
      <c r="E30" s="222">
        <v>145</v>
      </c>
      <c r="F30" s="233"/>
      <c r="G30" s="214">
        <v>7</v>
      </c>
      <c r="H30" s="215" t="s">
        <v>157</v>
      </c>
      <c r="I30" s="210" t="s">
        <v>103</v>
      </c>
      <c r="J30" s="222">
        <v>391</v>
      </c>
      <c r="K30" s="198"/>
      <c r="L30" s="246" t="s">
        <v>158</v>
      </c>
      <c r="M30" s="247" t="s">
        <v>17</v>
      </c>
      <c r="N30" s="248" t="s">
        <v>97</v>
      </c>
      <c r="O30" s="250">
        <f>SUM(O31:O40)</f>
        <v>3963</v>
      </c>
    </row>
    <row r="31" spans="2:15" ht="17.100000000000001" customHeight="1">
      <c r="B31" s="214">
        <v>4</v>
      </c>
      <c r="C31" s="215" t="s">
        <v>159</v>
      </c>
      <c r="D31" s="210" t="s">
        <v>94</v>
      </c>
      <c r="E31" s="222">
        <v>270</v>
      </c>
      <c r="F31" s="233"/>
      <c r="G31" s="214">
        <v>8</v>
      </c>
      <c r="H31" s="215" t="s">
        <v>160</v>
      </c>
      <c r="I31" s="210" t="s">
        <v>103</v>
      </c>
      <c r="J31" s="222">
        <v>270</v>
      </c>
      <c r="K31" s="198"/>
      <c r="L31" s="214">
        <v>1</v>
      </c>
      <c r="M31" s="215" t="s">
        <v>161</v>
      </c>
      <c r="N31" s="210" t="s">
        <v>103</v>
      </c>
      <c r="O31" s="210">
        <v>246</v>
      </c>
    </row>
    <row r="32" spans="2:15" ht="17.100000000000001" customHeight="1">
      <c r="B32" s="214">
        <v>5</v>
      </c>
      <c r="C32" s="215" t="s">
        <v>162</v>
      </c>
      <c r="D32" s="210" t="s">
        <v>94</v>
      </c>
      <c r="E32" s="222">
        <v>449</v>
      </c>
      <c r="F32" s="245"/>
      <c r="G32" s="214"/>
      <c r="H32" s="215"/>
      <c r="I32" s="210"/>
      <c r="J32" s="222"/>
      <c r="K32" s="198"/>
      <c r="L32" s="214">
        <v>2</v>
      </c>
      <c r="M32" s="215" t="s">
        <v>163</v>
      </c>
      <c r="N32" s="210" t="s">
        <v>94</v>
      </c>
      <c r="O32" s="210">
        <v>439</v>
      </c>
    </row>
    <row r="33" spans="2:15" ht="17.100000000000001" customHeight="1">
      <c r="B33" s="214"/>
      <c r="C33" s="215"/>
      <c r="D33" s="210"/>
      <c r="E33" s="222"/>
      <c r="F33" s="233"/>
      <c r="G33" s="246" t="s">
        <v>150</v>
      </c>
      <c r="H33" s="247" t="s">
        <v>12</v>
      </c>
      <c r="I33" s="248" t="s">
        <v>97</v>
      </c>
      <c r="J33" s="250">
        <f>SUM(J34:J39)</f>
        <v>2151</v>
      </c>
      <c r="K33" s="198"/>
      <c r="L33" s="214">
        <v>3</v>
      </c>
      <c r="M33" s="215" t="s">
        <v>164</v>
      </c>
      <c r="N33" s="210" t="s">
        <v>103</v>
      </c>
      <c r="O33" s="210">
        <v>105</v>
      </c>
    </row>
    <row r="34" spans="2:15" ht="17.100000000000001" customHeight="1">
      <c r="B34" s="246" t="s">
        <v>165</v>
      </c>
      <c r="C34" s="247" t="s">
        <v>166</v>
      </c>
      <c r="D34" s="248" t="s">
        <v>97</v>
      </c>
      <c r="E34" s="250">
        <f>SUM(E35:E39)</f>
        <v>3306</v>
      </c>
      <c r="F34" s="233"/>
      <c r="G34" s="214">
        <v>1</v>
      </c>
      <c r="H34" s="215" t="s">
        <v>167</v>
      </c>
      <c r="I34" s="210" t="s">
        <v>103</v>
      </c>
      <c r="J34" s="222">
        <v>158</v>
      </c>
      <c r="K34" s="198"/>
      <c r="L34" s="214">
        <v>4</v>
      </c>
      <c r="M34" s="215" t="s">
        <v>168</v>
      </c>
      <c r="N34" s="210" t="s">
        <v>94</v>
      </c>
      <c r="O34" s="210">
        <v>1224</v>
      </c>
    </row>
    <row r="35" spans="2:15" ht="17.100000000000001" customHeight="1">
      <c r="B35" s="214">
        <v>1</v>
      </c>
      <c r="C35" s="215" t="s">
        <v>169</v>
      </c>
      <c r="D35" s="210" t="s">
        <v>94</v>
      </c>
      <c r="E35" s="222">
        <v>617</v>
      </c>
      <c r="F35" s="233"/>
      <c r="G35" s="214">
        <v>2</v>
      </c>
      <c r="H35" s="215" t="s">
        <v>170</v>
      </c>
      <c r="I35" s="210" t="s">
        <v>103</v>
      </c>
      <c r="J35" s="222">
        <v>253</v>
      </c>
      <c r="K35" s="198"/>
      <c r="L35" s="214">
        <v>5</v>
      </c>
      <c r="M35" s="215" t="s">
        <v>171</v>
      </c>
      <c r="N35" s="210" t="s">
        <v>111</v>
      </c>
      <c r="O35" s="210">
        <v>69</v>
      </c>
    </row>
    <row r="36" spans="2:15" ht="17.100000000000001" customHeight="1">
      <c r="B36" s="214">
        <v>2</v>
      </c>
      <c r="C36" s="215" t="s">
        <v>172</v>
      </c>
      <c r="D36" s="210" t="s">
        <v>94</v>
      </c>
      <c r="E36" s="222">
        <v>1111</v>
      </c>
      <c r="F36" s="233"/>
      <c r="G36" s="214">
        <v>3</v>
      </c>
      <c r="H36" s="215" t="s">
        <v>173</v>
      </c>
      <c r="I36" s="210" t="s">
        <v>103</v>
      </c>
      <c r="J36" s="222">
        <v>192</v>
      </c>
      <c r="K36" s="198"/>
      <c r="L36" s="214">
        <v>6</v>
      </c>
      <c r="M36" s="215" t="s">
        <v>174</v>
      </c>
      <c r="N36" s="210" t="s">
        <v>103</v>
      </c>
      <c r="O36" s="210">
        <v>128</v>
      </c>
    </row>
    <row r="37" spans="2:15" ht="17.100000000000001" customHeight="1">
      <c r="B37" s="214">
        <v>3</v>
      </c>
      <c r="C37" s="215" t="s">
        <v>175</v>
      </c>
      <c r="D37" s="210" t="s">
        <v>103</v>
      </c>
      <c r="E37" s="222">
        <v>216</v>
      </c>
      <c r="F37" s="233"/>
      <c r="G37" s="214">
        <v>4</v>
      </c>
      <c r="H37" s="215" t="s">
        <v>176</v>
      </c>
      <c r="I37" s="210" t="s">
        <v>103</v>
      </c>
      <c r="J37" s="222">
        <v>143</v>
      </c>
      <c r="K37" s="198"/>
      <c r="L37" s="214">
        <v>7</v>
      </c>
      <c r="M37" s="215" t="s">
        <v>177</v>
      </c>
      <c r="N37" s="210" t="s">
        <v>103</v>
      </c>
      <c r="O37" s="210">
        <v>194</v>
      </c>
    </row>
    <row r="38" spans="2:15" ht="17.100000000000001" customHeight="1">
      <c r="B38" s="214">
        <v>4</v>
      </c>
      <c r="C38" s="215" t="s">
        <v>178</v>
      </c>
      <c r="D38" s="210" t="s">
        <v>94</v>
      </c>
      <c r="E38" s="222">
        <v>1110</v>
      </c>
      <c r="F38" s="233"/>
      <c r="G38" s="214">
        <v>5</v>
      </c>
      <c r="H38" s="215" t="s">
        <v>179</v>
      </c>
      <c r="I38" s="210" t="s">
        <v>94</v>
      </c>
      <c r="J38" s="222">
        <v>1176</v>
      </c>
      <c r="K38" s="198"/>
      <c r="L38" s="214">
        <v>8</v>
      </c>
      <c r="M38" s="215" t="s">
        <v>180</v>
      </c>
      <c r="N38" s="210" t="s">
        <v>103</v>
      </c>
      <c r="O38" s="210">
        <v>225</v>
      </c>
    </row>
    <row r="39" spans="2:15" ht="17.100000000000001" customHeight="1">
      <c r="B39" s="214">
        <v>5</v>
      </c>
      <c r="C39" s="215" t="s">
        <v>181</v>
      </c>
      <c r="D39" s="210" t="s">
        <v>103</v>
      </c>
      <c r="E39" s="222">
        <v>252</v>
      </c>
      <c r="F39" s="233"/>
      <c r="G39" s="214">
        <v>6</v>
      </c>
      <c r="H39" s="215" t="s">
        <v>182</v>
      </c>
      <c r="I39" s="210" t="s">
        <v>94</v>
      </c>
      <c r="J39" s="222">
        <v>229</v>
      </c>
      <c r="K39" s="198"/>
      <c r="L39" s="214">
        <v>9</v>
      </c>
      <c r="M39" s="215" t="s">
        <v>183</v>
      </c>
      <c r="N39" s="210" t="s">
        <v>103</v>
      </c>
      <c r="O39" s="210">
        <v>311</v>
      </c>
    </row>
    <row r="40" spans="2:15" ht="17.100000000000001" customHeight="1">
      <c r="B40" s="214"/>
      <c r="C40" s="215"/>
      <c r="D40" s="210"/>
      <c r="E40" s="222"/>
      <c r="F40" s="233"/>
      <c r="G40" s="214"/>
      <c r="H40" s="215"/>
      <c r="I40" s="210"/>
      <c r="J40" s="222"/>
      <c r="K40" s="198"/>
      <c r="L40" s="252">
        <v>10</v>
      </c>
      <c r="M40" s="238" t="s">
        <v>183</v>
      </c>
      <c r="N40" s="253" t="s">
        <v>111</v>
      </c>
      <c r="O40" s="210">
        <v>1022</v>
      </c>
    </row>
    <row r="41" spans="2:15" ht="17.100000000000001" customHeight="1" thickBot="1">
      <c r="B41" s="246" t="s">
        <v>95</v>
      </c>
      <c r="C41" s="247" t="s">
        <v>11</v>
      </c>
      <c r="D41" s="248" t="s">
        <v>97</v>
      </c>
      <c r="E41" s="250">
        <f>SUM(E42+E43+E44+J6+J7)</f>
        <v>1457</v>
      </c>
      <c r="F41" s="233"/>
      <c r="G41" s="211" t="s">
        <v>165</v>
      </c>
      <c r="H41" s="212" t="s">
        <v>13</v>
      </c>
      <c r="I41" s="234" t="s">
        <v>97</v>
      </c>
      <c r="J41" s="250">
        <f>SUM(J42:J44)</f>
        <v>1674</v>
      </c>
      <c r="K41" s="198"/>
      <c r="L41" s="254"/>
      <c r="M41" s="255"/>
      <c r="N41" s="256"/>
      <c r="O41" s="257"/>
    </row>
    <row r="42" spans="2:15" ht="17.100000000000001" customHeight="1" thickTop="1" thickBot="1">
      <c r="B42" s="214">
        <v>1</v>
      </c>
      <c r="C42" s="215" t="s">
        <v>184</v>
      </c>
      <c r="D42" s="210" t="s">
        <v>103</v>
      </c>
      <c r="E42" s="222">
        <v>179</v>
      </c>
      <c r="F42" s="233"/>
      <c r="G42" s="214">
        <v>1</v>
      </c>
      <c r="H42" s="215" t="s">
        <v>185</v>
      </c>
      <c r="I42" s="210" t="s">
        <v>94</v>
      </c>
      <c r="J42" s="222">
        <v>478</v>
      </c>
      <c r="K42" s="198"/>
      <c r="L42" s="258" t="s">
        <v>186</v>
      </c>
      <c r="M42" s="258"/>
      <c r="N42" s="259" t="s">
        <v>187</v>
      </c>
      <c r="O42" s="260">
        <f>SUM(E8+E19+E27+E34+E41+J14+J23+J33+J41+O6+O19+O30)</f>
        <v>43237</v>
      </c>
    </row>
    <row r="43" spans="2:15" ht="17.100000000000001" customHeight="1" thickTop="1" thickBot="1">
      <c r="B43" s="214">
        <v>2</v>
      </c>
      <c r="C43" s="215" t="s">
        <v>188</v>
      </c>
      <c r="D43" s="210" t="s">
        <v>94</v>
      </c>
      <c r="E43" s="222">
        <v>163</v>
      </c>
      <c r="F43" s="233"/>
      <c r="G43" s="214">
        <v>2</v>
      </c>
      <c r="H43" s="215" t="s">
        <v>189</v>
      </c>
      <c r="I43" s="210" t="s">
        <v>94</v>
      </c>
      <c r="J43" s="222">
        <v>232</v>
      </c>
      <c r="K43" s="198"/>
      <c r="L43" s="258"/>
      <c r="M43" s="258"/>
      <c r="N43" s="259"/>
      <c r="O43" s="260"/>
    </row>
    <row r="44" spans="2:15" ht="17.100000000000001" customHeight="1" thickBot="1">
      <c r="B44" s="218">
        <v>3</v>
      </c>
      <c r="C44" s="219" t="s">
        <v>190</v>
      </c>
      <c r="D44" s="220" t="s">
        <v>103</v>
      </c>
      <c r="E44" s="221">
        <v>149</v>
      </c>
      <c r="F44" s="233"/>
      <c r="G44" s="261">
        <v>3</v>
      </c>
      <c r="H44" s="262" t="s">
        <v>191</v>
      </c>
      <c r="I44" s="263" t="s">
        <v>94</v>
      </c>
      <c r="J44" s="221">
        <v>964</v>
      </c>
      <c r="K44" s="198"/>
      <c r="L44" s="264"/>
      <c r="M44" s="264"/>
      <c r="N44" s="264"/>
      <c r="O44" s="264"/>
    </row>
    <row r="45" spans="2:15" ht="15" customHeight="1">
      <c r="B45" s="233"/>
      <c r="C45" s="265"/>
      <c r="D45" s="266"/>
      <c r="E45" s="267"/>
      <c r="F45" s="268"/>
      <c r="G45" s="265"/>
      <c r="H45" s="268"/>
      <c r="I45" s="269"/>
      <c r="J45" s="198"/>
      <c r="K45" s="198"/>
      <c r="L45" s="198"/>
      <c r="M45" s="198"/>
      <c r="N45" s="198"/>
      <c r="O45" s="198"/>
    </row>
    <row r="46" spans="2:15" ht="15" customHeight="1">
      <c r="B46" s="233"/>
      <c r="C46" s="265" t="s">
        <v>192</v>
      </c>
      <c r="D46" s="266"/>
      <c r="E46" s="267"/>
      <c r="F46" s="268"/>
      <c r="G46" s="265"/>
      <c r="H46" s="268"/>
      <c r="I46" s="270"/>
      <c r="J46" s="270"/>
      <c r="K46" s="198"/>
    </row>
  </sheetData>
  <sheetProtection selectLockedCells="1" selectUnlockedCells="1"/>
  <mergeCells count="25">
    <mergeCell ref="L42:M43"/>
    <mergeCell ref="N42:N43"/>
    <mergeCell ref="O42:O43"/>
    <mergeCell ref="G10:G11"/>
    <mergeCell ref="H10:H11"/>
    <mergeCell ref="I10:I11"/>
    <mergeCell ref="J10:J11"/>
    <mergeCell ref="G12:I13"/>
    <mergeCell ref="J12:J13"/>
    <mergeCell ref="L4:L5"/>
    <mergeCell ref="M4:M5"/>
    <mergeCell ref="N4:N5"/>
    <mergeCell ref="O4:O5"/>
    <mergeCell ref="B6:D7"/>
    <mergeCell ref="E6:E7"/>
    <mergeCell ref="B1:O1"/>
    <mergeCell ref="B2:O2"/>
    <mergeCell ref="B4:B5"/>
    <mergeCell ref="C4:C5"/>
    <mergeCell ref="D4:D5"/>
    <mergeCell ref="E4:E5"/>
    <mergeCell ref="G4:G5"/>
    <mergeCell ref="H4:H5"/>
    <mergeCell ref="I4:I5"/>
    <mergeCell ref="J4:J5"/>
  </mergeCells>
  <printOptions horizontalCentered="1" verticalCentered="1"/>
  <pageMargins left="0.17986111111111111" right="0" top="0" bottom="0" header="0.51180555555555551" footer="0.51180555555555551"/>
  <pageSetup paperSize="9" firstPageNumber="0" fitToHeight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1"/>
  <sheetViews>
    <sheetView topLeftCell="J1" zoomScaleNormal="100" workbookViewId="0">
      <selection activeCell="L1" sqref="L1"/>
    </sheetView>
  </sheetViews>
  <sheetFormatPr defaultRowHeight="14.25"/>
  <cols>
    <col min="1" max="8" width="9.140625" style="272" customWidth="1"/>
    <col min="9" max="9" width="15.28515625" style="272" customWidth="1"/>
    <col min="10" max="10" width="12.5703125" style="272" customWidth="1"/>
    <col min="11" max="11" width="14.42578125" style="272" customWidth="1"/>
    <col min="12" max="27" width="9.140625" style="272" customWidth="1"/>
    <col min="28" max="16384" width="9.140625" style="284"/>
  </cols>
  <sheetData>
    <row r="1" spans="1:31" s="274" customFormat="1" ht="12.75">
      <c r="A1" s="272"/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3"/>
    </row>
    <row r="2" spans="1:31" s="274" customFormat="1" ht="12.75">
      <c r="A2" s="272"/>
      <c r="B2" s="272" t="s">
        <v>193</v>
      </c>
      <c r="C2" s="272" t="s">
        <v>194</v>
      </c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</row>
    <row r="3" spans="1:31" s="274" customFormat="1" ht="12.75">
      <c r="A3" s="272"/>
      <c r="B3" s="272" t="s">
        <v>195</v>
      </c>
      <c r="C3" s="272">
        <v>53088</v>
      </c>
      <c r="D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</row>
    <row r="4" spans="1:31" s="274" customFormat="1" ht="12.75">
      <c r="A4" s="272"/>
      <c r="B4" s="272" t="s">
        <v>196</v>
      </c>
      <c r="C4" s="272">
        <v>50542</v>
      </c>
      <c r="D4" s="272"/>
      <c r="H4" s="272" t="s">
        <v>197</v>
      </c>
      <c r="I4" s="274">
        <v>54</v>
      </c>
      <c r="J4" s="274">
        <f>K4+K9</f>
        <v>54</v>
      </c>
      <c r="K4" s="272">
        <v>14</v>
      </c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  <c r="AA4" s="272"/>
    </row>
    <row r="5" spans="1:31" s="274" customFormat="1" ht="12.75">
      <c r="A5" s="272"/>
      <c r="B5" s="272" t="s">
        <v>198</v>
      </c>
      <c r="C5" s="272">
        <v>49497</v>
      </c>
      <c r="D5" s="272"/>
      <c r="E5" s="272"/>
      <c r="F5" s="272" t="s">
        <v>199</v>
      </c>
      <c r="H5" s="272" t="s">
        <v>200</v>
      </c>
      <c r="I5" s="274">
        <v>27</v>
      </c>
      <c r="J5" s="274">
        <f>K5+K10</f>
        <v>27</v>
      </c>
      <c r="K5" s="272">
        <v>7</v>
      </c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2"/>
      <c r="AA5" s="272"/>
    </row>
    <row r="6" spans="1:31" s="274" customFormat="1" ht="12.75">
      <c r="A6" s="272"/>
      <c r="B6" s="272" t="s">
        <v>201</v>
      </c>
      <c r="C6" s="272">
        <v>48346</v>
      </c>
      <c r="D6" s="272"/>
      <c r="E6" s="272" t="s">
        <v>202</v>
      </c>
      <c r="F6" s="272">
        <v>1613</v>
      </c>
      <c r="H6" s="275" t="s">
        <v>203</v>
      </c>
      <c r="I6" s="274">
        <v>48</v>
      </c>
      <c r="J6" s="274">
        <f>K6+K11</f>
        <v>48</v>
      </c>
      <c r="K6" s="272">
        <v>20</v>
      </c>
      <c r="L6" s="272"/>
      <c r="M6" s="272"/>
      <c r="N6" s="272"/>
      <c r="O6" s="272"/>
      <c r="P6" s="272"/>
      <c r="Q6" s="272"/>
      <c r="R6" s="272"/>
      <c r="S6" s="272"/>
      <c r="T6" s="272"/>
      <c r="U6" s="272"/>
      <c r="V6" s="272"/>
      <c r="W6" s="272"/>
      <c r="X6" s="272"/>
      <c r="Y6" s="272"/>
      <c r="Z6" s="272"/>
      <c r="AA6" s="272"/>
    </row>
    <row r="7" spans="1:31" s="274" customFormat="1" ht="12.75">
      <c r="A7" s="272"/>
      <c r="B7" s="272" t="s">
        <v>204</v>
      </c>
      <c r="C7" s="272">
        <v>47412</v>
      </c>
      <c r="D7" s="272"/>
      <c r="E7" s="272" t="s">
        <v>205</v>
      </c>
      <c r="F7" s="272">
        <v>2806</v>
      </c>
      <c r="H7" s="274" t="s">
        <v>206</v>
      </c>
      <c r="I7" s="274">
        <v>91</v>
      </c>
      <c r="J7" s="274">
        <f>K7+K12</f>
        <v>91</v>
      </c>
      <c r="K7" s="272">
        <v>20</v>
      </c>
      <c r="L7" s="272"/>
      <c r="M7" s="272"/>
      <c r="N7" s="272"/>
      <c r="O7" s="272"/>
      <c r="P7" s="272"/>
      <c r="Q7" s="272"/>
      <c r="R7" s="272"/>
      <c r="S7" s="272"/>
      <c r="T7" s="272"/>
      <c r="U7" s="272"/>
      <c r="V7" s="272"/>
      <c r="W7" s="272"/>
      <c r="X7" s="272"/>
      <c r="Y7" s="272"/>
      <c r="Z7" s="272"/>
      <c r="AA7" s="272"/>
    </row>
    <row r="8" spans="1:31" s="274" customFormat="1" ht="12.75">
      <c r="A8" s="272"/>
      <c r="B8" s="272" t="s">
        <v>207</v>
      </c>
      <c r="C8" s="272">
        <v>46323</v>
      </c>
      <c r="D8" s="272"/>
      <c r="E8" s="272" t="s">
        <v>208</v>
      </c>
      <c r="F8" s="272">
        <v>3173</v>
      </c>
      <c r="H8" s="274" t="s">
        <v>209</v>
      </c>
      <c r="I8" s="274">
        <v>277</v>
      </c>
      <c r="J8" s="274">
        <f>K8+K13</f>
        <v>277</v>
      </c>
      <c r="K8" s="272">
        <v>47</v>
      </c>
      <c r="L8" s="272"/>
      <c r="M8" s="272"/>
      <c r="N8" s="272"/>
      <c r="O8" s="272"/>
      <c r="P8" s="272"/>
      <c r="Q8" s="272"/>
      <c r="R8" s="272"/>
      <c r="S8" s="272"/>
      <c r="T8" s="272"/>
      <c r="U8" s="272"/>
      <c r="V8" s="272"/>
      <c r="W8" s="272"/>
      <c r="X8" s="272"/>
      <c r="Y8" s="272"/>
      <c r="Z8" s="272"/>
      <c r="AA8" s="272"/>
    </row>
    <row r="9" spans="1:31" s="274" customFormat="1" ht="12.75">
      <c r="A9" s="272"/>
      <c r="B9" s="272" t="s">
        <v>210</v>
      </c>
      <c r="C9" s="272">
        <v>46611</v>
      </c>
      <c r="D9" s="272"/>
      <c r="E9" s="272" t="s">
        <v>211</v>
      </c>
      <c r="F9" s="272">
        <v>3596</v>
      </c>
      <c r="K9" s="274">
        <v>40</v>
      </c>
      <c r="L9" s="272"/>
      <c r="M9" s="272"/>
      <c r="N9" s="272"/>
      <c r="O9" s="272"/>
      <c r="P9" s="272"/>
      <c r="Q9" s="272"/>
      <c r="R9" s="272"/>
      <c r="S9" s="272"/>
      <c r="T9" s="272"/>
      <c r="U9" s="272"/>
      <c r="V9" s="272"/>
      <c r="W9" s="272"/>
      <c r="X9" s="272"/>
      <c r="Y9" s="272"/>
      <c r="Z9" s="272"/>
      <c r="AA9" s="272"/>
    </row>
    <row r="10" spans="1:31" s="274" customFormat="1" ht="12.75">
      <c r="A10" s="272"/>
      <c r="B10" s="272" t="s">
        <v>212</v>
      </c>
      <c r="C10" s="272">
        <v>47115</v>
      </c>
      <c r="D10" s="272"/>
      <c r="E10" s="272" t="s">
        <v>213</v>
      </c>
      <c r="F10" s="272">
        <v>3891</v>
      </c>
      <c r="K10" s="274">
        <v>20</v>
      </c>
      <c r="L10" s="272"/>
      <c r="M10" s="272"/>
      <c r="N10" s="272"/>
      <c r="O10" s="272"/>
      <c r="P10" s="272"/>
      <c r="Q10" s="272"/>
      <c r="R10" s="272"/>
      <c r="S10" s="272"/>
      <c r="T10" s="272"/>
      <c r="U10" s="272"/>
      <c r="V10" s="272"/>
      <c r="W10" s="272"/>
      <c r="X10" s="272"/>
      <c r="Y10" s="272"/>
      <c r="Z10" s="272"/>
      <c r="AA10" s="272"/>
    </row>
    <row r="11" spans="1:31" s="274" customFormat="1" ht="12.75">
      <c r="A11" s="272"/>
      <c r="B11" s="272" t="s">
        <v>214</v>
      </c>
      <c r="C11" s="272">
        <v>49935</v>
      </c>
      <c r="D11" s="272"/>
      <c r="E11" s="272" t="s">
        <v>195</v>
      </c>
      <c r="F11" s="272">
        <v>3429</v>
      </c>
      <c r="K11" s="274">
        <v>28</v>
      </c>
      <c r="L11" s="272"/>
      <c r="M11" s="272"/>
      <c r="N11" s="272"/>
      <c r="O11" s="272"/>
      <c r="P11" s="272"/>
      <c r="Q11" s="272"/>
      <c r="R11" s="272"/>
      <c r="S11" s="272"/>
      <c r="T11" s="272"/>
      <c r="U11" s="272"/>
      <c r="V11" s="272"/>
      <c r="W11" s="272"/>
      <c r="X11" s="272"/>
      <c r="Y11" s="272"/>
      <c r="Z11" s="272"/>
      <c r="AA11" s="272"/>
    </row>
    <row r="12" spans="1:31" s="274" customFormat="1" ht="12.75">
      <c r="A12" s="272"/>
      <c r="B12" s="272" t="s">
        <v>215</v>
      </c>
      <c r="C12" s="272">
        <v>49241</v>
      </c>
      <c r="D12" s="272"/>
      <c r="E12" s="272"/>
      <c r="F12" s="272"/>
      <c r="K12" s="274">
        <v>71</v>
      </c>
      <c r="L12" s="272"/>
      <c r="M12" s="272"/>
      <c r="N12" s="272"/>
      <c r="O12" s="272"/>
      <c r="P12" s="272"/>
      <c r="Q12" s="272"/>
      <c r="R12" s="272"/>
      <c r="S12" s="272"/>
      <c r="T12" s="272"/>
      <c r="U12" s="272"/>
      <c r="V12" s="272"/>
      <c r="W12" s="272"/>
      <c r="X12" s="272"/>
      <c r="Y12" s="272"/>
      <c r="Z12" s="272"/>
      <c r="AA12" s="272"/>
    </row>
    <row r="13" spans="1:31" s="274" customFormat="1" ht="12.75">
      <c r="A13" s="272"/>
      <c r="B13" s="272" t="s">
        <v>216</v>
      </c>
      <c r="C13" s="272">
        <v>47476</v>
      </c>
      <c r="D13" s="272"/>
      <c r="E13" s="272" t="s">
        <v>212</v>
      </c>
      <c r="F13" s="272">
        <v>1899</v>
      </c>
      <c r="K13" s="274">
        <v>230</v>
      </c>
      <c r="L13" s="272"/>
      <c r="M13" s="272"/>
      <c r="N13" s="272"/>
      <c r="O13" s="272"/>
      <c r="P13" s="272"/>
      <c r="Q13" s="272"/>
      <c r="R13" s="272"/>
      <c r="S13" s="272"/>
      <c r="T13" s="272"/>
      <c r="U13" s="272"/>
      <c r="V13" s="272"/>
      <c r="W13" s="272"/>
      <c r="X13" s="272"/>
      <c r="Y13" s="272"/>
      <c r="Z13" s="272"/>
      <c r="AA13" s="272"/>
    </row>
    <row r="14" spans="1:31" s="274" customFormat="1" ht="12.75">
      <c r="A14" s="272"/>
      <c r="B14" s="272" t="s">
        <v>217</v>
      </c>
      <c r="C14" s="272">
        <v>45550</v>
      </c>
      <c r="D14" s="272"/>
      <c r="E14" s="272" t="s">
        <v>214</v>
      </c>
      <c r="F14" s="272">
        <v>2605</v>
      </c>
      <c r="J14" s="272"/>
      <c r="L14" s="272"/>
      <c r="M14" s="272"/>
      <c r="N14" s="272"/>
      <c r="O14" s="272"/>
      <c r="P14" s="272"/>
      <c r="Q14" s="272"/>
      <c r="R14" s="272"/>
      <c r="S14" s="272"/>
      <c r="T14" s="272"/>
      <c r="U14" s="272"/>
      <c r="V14" s="272"/>
      <c r="W14" s="272"/>
      <c r="X14" s="272"/>
      <c r="Y14" s="272"/>
      <c r="Z14" s="272"/>
      <c r="AA14" s="272"/>
    </row>
    <row r="15" spans="1:31" s="274" customFormat="1" ht="12.75">
      <c r="A15" s="272"/>
      <c r="B15" s="272" t="s">
        <v>218</v>
      </c>
      <c r="C15" s="272">
        <v>43237</v>
      </c>
      <c r="D15" s="272"/>
      <c r="E15" s="272" t="s">
        <v>215</v>
      </c>
      <c r="F15" s="272">
        <v>3218</v>
      </c>
      <c r="J15" s="272"/>
      <c r="L15" s="272"/>
      <c r="M15" s="272"/>
      <c r="N15" s="272"/>
      <c r="O15" s="272"/>
      <c r="P15" s="272"/>
      <c r="Q15" s="272"/>
      <c r="R15" s="272"/>
      <c r="S15" s="272"/>
      <c r="T15" s="272"/>
      <c r="U15" s="272"/>
      <c r="V15" s="272"/>
      <c r="W15" s="272"/>
      <c r="X15" s="272"/>
      <c r="Y15" s="272"/>
      <c r="Z15" s="272"/>
      <c r="AA15" s="272"/>
    </row>
    <row r="16" spans="1:31" s="274" customFormat="1" ht="12.75">
      <c r="A16" s="272"/>
      <c r="B16" s="272"/>
      <c r="E16" s="272" t="s">
        <v>216</v>
      </c>
      <c r="F16" s="272">
        <v>2971</v>
      </c>
      <c r="H16" s="272"/>
      <c r="I16" s="272"/>
      <c r="J16" s="272"/>
      <c r="L16" s="272"/>
      <c r="M16" s="272"/>
      <c r="N16" s="272"/>
      <c r="O16" s="272"/>
      <c r="P16" s="272"/>
      <c r="Q16" s="272"/>
      <c r="R16" s="272"/>
      <c r="S16" s="272"/>
      <c r="T16" s="272"/>
      <c r="U16" s="272"/>
      <c r="V16" s="272"/>
      <c r="W16" s="272"/>
      <c r="X16" s="272"/>
      <c r="Y16" s="272"/>
      <c r="Z16" s="272"/>
      <c r="AA16" s="272"/>
      <c r="AE16" s="276"/>
    </row>
    <row r="17" spans="1:31" s="274" customFormat="1" ht="12.75">
      <c r="A17" s="272"/>
      <c r="B17" s="272"/>
      <c r="C17" s="272"/>
      <c r="D17" s="272"/>
      <c r="E17" s="272" t="s">
        <v>217</v>
      </c>
      <c r="F17" s="272">
        <v>4294</v>
      </c>
      <c r="H17" s="272"/>
      <c r="I17" s="272"/>
      <c r="J17" s="272"/>
      <c r="L17" s="272"/>
      <c r="M17" s="272"/>
      <c r="N17" s="272"/>
      <c r="O17" s="272"/>
      <c r="P17" s="272"/>
      <c r="Q17" s="272"/>
      <c r="R17" s="272"/>
      <c r="S17" s="272"/>
      <c r="T17" s="272"/>
      <c r="U17" s="272"/>
      <c r="V17" s="272"/>
      <c r="W17" s="272"/>
      <c r="X17" s="272"/>
      <c r="Y17" s="272"/>
      <c r="Z17" s="272"/>
      <c r="AA17" s="272"/>
      <c r="AE17" s="276"/>
    </row>
    <row r="18" spans="1:31" s="274" customFormat="1" ht="12.75">
      <c r="A18" s="272"/>
      <c r="B18" s="272"/>
      <c r="C18" s="272"/>
      <c r="D18" s="272"/>
      <c r="E18" s="272" t="s">
        <v>218</v>
      </c>
      <c r="F18" s="272">
        <v>3345</v>
      </c>
      <c r="H18" s="272"/>
      <c r="I18" s="272"/>
      <c r="J18" s="272"/>
      <c r="L18" s="272"/>
      <c r="M18" s="272"/>
      <c r="N18" s="272"/>
      <c r="O18" s="272"/>
      <c r="P18" s="272"/>
      <c r="Q18" s="272"/>
      <c r="R18" s="272"/>
      <c r="S18" s="272"/>
      <c r="T18" s="272"/>
      <c r="U18" s="272"/>
      <c r="V18" s="272"/>
      <c r="W18" s="272"/>
      <c r="X18" s="272"/>
      <c r="Y18" s="272"/>
      <c r="Z18" s="272"/>
      <c r="AA18" s="272"/>
      <c r="AE18" s="276"/>
    </row>
    <row r="19" spans="1:31" s="274" customFormat="1" ht="12.75">
      <c r="A19" s="272"/>
      <c r="B19" s="272"/>
      <c r="C19" s="272"/>
      <c r="D19" s="272"/>
      <c r="G19" s="272"/>
      <c r="H19" s="272"/>
      <c r="I19" s="272"/>
      <c r="J19" s="272"/>
      <c r="L19" s="272"/>
      <c r="M19" s="272"/>
      <c r="N19" s="272"/>
      <c r="O19" s="272"/>
      <c r="P19" s="272"/>
      <c r="Q19" s="272"/>
      <c r="R19" s="272"/>
      <c r="S19" s="272"/>
      <c r="T19" s="272"/>
      <c r="U19" s="272"/>
      <c r="V19" s="272"/>
      <c r="W19" s="272"/>
      <c r="X19" s="272"/>
      <c r="Y19" s="272"/>
      <c r="Z19" s="272"/>
      <c r="AA19" s="272"/>
      <c r="AE19" s="276"/>
    </row>
    <row r="20" spans="1:31" s="274" customFormat="1" ht="12.75">
      <c r="A20" s="272"/>
      <c r="B20" s="272"/>
      <c r="C20" s="272"/>
      <c r="D20" s="272"/>
      <c r="G20" s="272"/>
      <c r="H20" s="272"/>
      <c r="I20" s="272"/>
      <c r="J20" s="272"/>
      <c r="K20" s="272"/>
      <c r="L20" s="272"/>
      <c r="M20" s="272"/>
      <c r="N20" s="272"/>
      <c r="O20" s="272"/>
      <c r="P20" s="272"/>
      <c r="Q20" s="272"/>
      <c r="R20" s="272"/>
      <c r="S20" s="272"/>
      <c r="T20" s="272"/>
      <c r="U20" s="272"/>
      <c r="V20" s="272"/>
      <c r="W20" s="272"/>
      <c r="X20" s="272"/>
      <c r="Y20" s="272"/>
      <c r="Z20" s="272"/>
      <c r="AA20" s="272"/>
      <c r="AE20" s="276"/>
    </row>
    <row r="21" spans="1:31" s="274" customFormat="1" ht="12.75">
      <c r="A21" s="272"/>
      <c r="B21" s="272"/>
      <c r="C21" s="272"/>
      <c r="D21" s="272"/>
      <c r="G21" s="272"/>
      <c r="H21" s="272"/>
      <c r="I21" s="272"/>
      <c r="J21" s="272"/>
      <c r="K21" s="272"/>
      <c r="L21" s="272"/>
      <c r="M21" s="272"/>
      <c r="N21" s="272"/>
      <c r="O21" s="272"/>
      <c r="P21" s="272"/>
      <c r="Q21" s="272"/>
      <c r="R21" s="272"/>
      <c r="S21" s="272"/>
      <c r="T21" s="272"/>
      <c r="U21" s="272"/>
      <c r="V21" s="272"/>
      <c r="W21" s="272"/>
      <c r="X21" s="272"/>
      <c r="Y21" s="272"/>
      <c r="Z21" s="272"/>
      <c r="AA21" s="272"/>
      <c r="AE21" s="276"/>
    </row>
    <row r="22" spans="1:31" s="274" customFormat="1" ht="12.75">
      <c r="A22" s="272"/>
      <c r="B22" s="272">
        <v>2911</v>
      </c>
      <c r="C22" s="272"/>
      <c r="D22" s="272"/>
      <c r="E22" s="272"/>
      <c r="F22" s="272"/>
      <c r="G22" s="272"/>
      <c r="H22" s="272"/>
      <c r="I22" s="272"/>
      <c r="J22" s="277" t="s">
        <v>219</v>
      </c>
      <c r="K22" s="276">
        <f t="shared" ref="K22:K34" si="0">B22/B$35</f>
        <v>0.37225063938618924</v>
      </c>
      <c r="L22" s="272"/>
      <c r="M22" s="272"/>
      <c r="N22" s="272"/>
      <c r="O22" s="272"/>
      <c r="P22" s="272"/>
      <c r="Q22" s="272"/>
      <c r="R22" s="272"/>
      <c r="S22" s="272"/>
      <c r="T22" s="272"/>
      <c r="U22" s="272"/>
      <c r="V22" s="272"/>
      <c r="W22" s="272"/>
      <c r="X22" s="272"/>
      <c r="Y22" s="272"/>
      <c r="Z22" s="272"/>
      <c r="AA22" s="272"/>
      <c r="AE22" s="276"/>
    </row>
    <row r="23" spans="1:31" s="274" customFormat="1" ht="12.75">
      <c r="A23" s="272"/>
      <c r="B23" s="272">
        <v>148</v>
      </c>
      <c r="C23" s="272"/>
      <c r="D23" s="272"/>
      <c r="E23" s="272"/>
      <c r="F23" s="272"/>
      <c r="G23" s="272"/>
      <c r="H23" s="272"/>
      <c r="I23" s="272"/>
      <c r="J23" s="277" t="s">
        <v>220</v>
      </c>
      <c r="K23" s="276">
        <f t="shared" si="0"/>
        <v>1.8925831202046037E-2</v>
      </c>
      <c r="L23" s="272"/>
      <c r="M23" s="272"/>
      <c r="N23" s="272"/>
      <c r="O23" s="272"/>
      <c r="P23" s="272"/>
      <c r="Q23" s="272"/>
      <c r="R23" s="272"/>
      <c r="S23" s="272"/>
      <c r="T23" s="272"/>
      <c r="U23" s="272"/>
      <c r="V23" s="272"/>
      <c r="W23" s="272"/>
      <c r="X23" s="272"/>
      <c r="Y23" s="272"/>
      <c r="Z23" s="272"/>
      <c r="AA23" s="272"/>
      <c r="AE23" s="276"/>
    </row>
    <row r="24" spans="1:31" s="274" customFormat="1" ht="12.75">
      <c r="A24" s="272"/>
      <c r="B24" s="272">
        <v>103</v>
      </c>
      <c r="C24" s="272"/>
      <c r="D24" s="272"/>
      <c r="E24" s="272"/>
      <c r="F24" s="272"/>
      <c r="G24" s="272"/>
      <c r="H24" s="272"/>
      <c r="I24" s="272"/>
      <c r="J24" s="277" t="s">
        <v>221</v>
      </c>
      <c r="K24" s="276">
        <f t="shared" si="0"/>
        <v>1.3171355498721228E-2</v>
      </c>
      <c r="L24" s="272"/>
      <c r="M24" s="272"/>
      <c r="N24" s="272"/>
      <c r="O24" s="272"/>
      <c r="P24" s="272"/>
      <c r="Q24" s="272"/>
      <c r="R24" s="272"/>
      <c r="S24" s="272"/>
      <c r="T24" s="272"/>
      <c r="U24" s="272"/>
      <c r="V24" s="272"/>
      <c r="W24" s="272"/>
      <c r="X24" s="272"/>
      <c r="Y24" s="272"/>
      <c r="Z24" s="272"/>
      <c r="AA24" s="272"/>
      <c r="AE24" s="276"/>
    </row>
    <row r="25" spans="1:31" s="274" customFormat="1" ht="12.75" customHeight="1">
      <c r="A25" s="272"/>
      <c r="B25" s="272">
        <v>119</v>
      </c>
      <c r="C25" s="272"/>
      <c r="D25" s="272"/>
      <c r="E25" s="272"/>
      <c r="F25" s="272"/>
      <c r="G25" s="272"/>
      <c r="H25" s="272"/>
      <c r="I25" s="272"/>
      <c r="J25" s="278" t="s">
        <v>222</v>
      </c>
      <c r="K25" s="276">
        <f t="shared" si="0"/>
        <v>1.5217391304347827E-2</v>
      </c>
      <c r="L25" s="272"/>
      <c r="M25" s="272"/>
      <c r="N25" s="272"/>
      <c r="O25" s="272"/>
      <c r="P25" s="272"/>
      <c r="Q25" s="272"/>
      <c r="R25" s="272"/>
      <c r="S25" s="272"/>
      <c r="T25" s="272"/>
      <c r="U25" s="272"/>
      <c r="V25" s="272"/>
      <c r="W25" s="272"/>
      <c r="X25" s="272"/>
      <c r="Y25" s="272"/>
      <c r="Z25" s="272"/>
      <c r="AA25" s="272"/>
      <c r="AE25" s="276"/>
    </row>
    <row r="26" spans="1:31" s="274" customFormat="1" ht="12.75" customHeight="1">
      <c r="A26" s="272"/>
      <c r="B26" s="272">
        <v>145</v>
      </c>
      <c r="C26" s="272"/>
      <c r="D26" s="272"/>
      <c r="E26" s="272"/>
      <c r="F26" s="272"/>
      <c r="G26" s="272"/>
      <c r="H26" s="272"/>
      <c r="I26" s="272"/>
      <c r="J26" s="279" t="s">
        <v>223</v>
      </c>
      <c r="K26" s="276">
        <f t="shared" si="0"/>
        <v>1.8542199488491048E-2</v>
      </c>
      <c r="L26" s="272"/>
      <c r="M26" s="272"/>
      <c r="N26" s="272"/>
      <c r="O26" s="272"/>
      <c r="P26" s="272"/>
      <c r="Q26" s="272"/>
      <c r="R26" s="272"/>
      <c r="S26" s="272"/>
      <c r="T26" s="272"/>
      <c r="U26" s="272"/>
      <c r="V26" s="272"/>
      <c r="W26" s="272"/>
      <c r="X26" s="272"/>
      <c r="Y26" s="272"/>
      <c r="Z26" s="272"/>
      <c r="AA26" s="272"/>
      <c r="AE26" s="276"/>
    </row>
    <row r="27" spans="1:31" s="274" customFormat="1" ht="12.75">
      <c r="A27" s="272"/>
      <c r="B27" s="272">
        <v>183</v>
      </c>
      <c r="C27" s="272"/>
      <c r="D27" s="272"/>
      <c r="E27" s="272"/>
      <c r="F27" s="272"/>
      <c r="G27" s="272"/>
      <c r="H27" s="272"/>
      <c r="I27" s="272"/>
      <c r="J27" s="280" t="s">
        <v>224</v>
      </c>
      <c r="K27" s="276">
        <f t="shared" si="0"/>
        <v>2.3401534526854222E-2</v>
      </c>
      <c r="L27" s="272"/>
      <c r="M27" s="272"/>
      <c r="N27" s="272"/>
      <c r="O27" s="272"/>
      <c r="P27" s="272"/>
      <c r="Q27" s="272"/>
      <c r="R27" s="272"/>
      <c r="S27" s="272"/>
      <c r="T27" s="272"/>
      <c r="U27" s="272"/>
      <c r="V27" s="272"/>
      <c r="W27" s="272"/>
      <c r="X27" s="272"/>
      <c r="Y27" s="272"/>
      <c r="Z27" s="272"/>
      <c r="AA27" s="272"/>
      <c r="AE27" s="276"/>
    </row>
    <row r="28" spans="1:31" s="274" customFormat="1" ht="12.75">
      <c r="A28" s="272"/>
      <c r="B28" s="272">
        <v>490</v>
      </c>
      <c r="C28" s="272"/>
      <c r="D28" s="272"/>
      <c r="E28" s="272"/>
      <c r="F28" s="272"/>
      <c r="G28" s="272"/>
      <c r="H28" s="272"/>
      <c r="I28" s="272"/>
      <c r="J28" s="280" t="s">
        <v>225</v>
      </c>
      <c r="K28" s="276">
        <f t="shared" si="0"/>
        <v>6.2659846547314574E-2</v>
      </c>
      <c r="L28" s="272"/>
      <c r="M28" s="272"/>
      <c r="N28" s="272"/>
      <c r="O28" s="272"/>
      <c r="P28" s="272"/>
      <c r="Q28" s="272"/>
      <c r="R28" s="272"/>
      <c r="S28" s="272"/>
      <c r="T28" s="272"/>
      <c r="U28" s="272"/>
      <c r="V28" s="272"/>
      <c r="W28" s="272"/>
      <c r="X28" s="272"/>
      <c r="Y28" s="272"/>
      <c r="Z28" s="272"/>
      <c r="AA28" s="272"/>
      <c r="AE28" s="276"/>
    </row>
    <row r="29" spans="1:31" s="274" customFormat="1" ht="12.75">
      <c r="A29" s="272"/>
      <c r="B29" s="272">
        <v>289</v>
      </c>
      <c r="C29" s="272"/>
      <c r="D29" s="272"/>
      <c r="E29" s="272"/>
      <c r="F29" s="272"/>
      <c r="G29" s="272"/>
      <c r="H29" s="272"/>
      <c r="I29" s="272"/>
      <c r="J29" s="280" t="s">
        <v>226</v>
      </c>
      <c r="K29" s="276">
        <f t="shared" si="0"/>
        <v>3.6956521739130437E-2</v>
      </c>
      <c r="L29" s="272"/>
      <c r="M29" s="272"/>
      <c r="N29" s="272"/>
      <c r="O29" s="272"/>
      <c r="P29" s="272"/>
      <c r="Q29" s="272"/>
      <c r="R29" s="272"/>
      <c r="S29" s="272"/>
      <c r="T29" s="272"/>
      <c r="U29" s="272"/>
      <c r="V29" s="272"/>
      <c r="W29" s="272"/>
      <c r="X29" s="272"/>
      <c r="Y29" s="272"/>
      <c r="Z29" s="272"/>
      <c r="AA29" s="272"/>
      <c r="AE29" s="276"/>
    </row>
    <row r="30" spans="1:31" s="274" customFormat="1" ht="12.75">
      <c r="A30" s="272"/>
      <c r="B30" s="272">
        <v>288</v>
      </c>
      <c r="C30" s="272"/>
      <c r="D30" s="272"/>
      <c r="E30" s="272"/>
      <c r="F30" s="272"/>
      <c r="G30" s="272"/>
      <c r="H30" s="272"/>
      <c r="I30" s="272"/>
      <c r="J30" s="280" t="s">
        <v>227</v>
      </c>
      <c r="K30" s="276">
        <f t="shared" si="0"/>
        <v>3.6828644501278769E-2</v>
      </c>
      <c r="L30" s="272"/>
      <c r="M30" s="272"/>
      <c r="N30" s="272"/>
      <c r="O30" s="272"/>
      <c r="P30" s="272"/>
      <c r="Q30" s="272"/>
      <c r="R30" s="272"/>
      <c r="S30" s="272"/>
      <c r="T30" s="272"/>
      <c r="U30" s="272"/>
      <c r="V30" s="272"/>
      <c r="W30" s="272"/>
      <c r="X30" s="272"/>
      <c r="Y30" s="272"/>
      <c r="Z30" s="272"/>
      <c r="AA30" s="272"/>
    </row>
    <row r="31" spans="1:31" s="274" customFormat="1" ht="12.75">
      <c r="A31" s="272"/>
      <c r="B31" s="272">
        <v>2188</v>
      </c>
      <c r="C31" s="272"/>
      <c r="D31" s="272"/>
      <c r="E31" s="272"/>
      <c r="F31" s="272"/>
      <c r="G31" s="272"/>
      <c r="H31" s="272"/>
      <c r="I31" s="272"/>
      <c r="J31" s="280" t="s">
        <v>228</v>
      </c>
      <c r="K31" s="276">
        <f t="shared" si="0"/>
        <v>0.27979539641943735</v>
      </c>
      <c r="L31" s="272"/>
      <c r="M31" s="272"/>
      <c r="N31" s="272"/>
      <c r="O31" s="272"/>
      <c r="P31" s="272"/>
      <c r="Q31" s="272"/>
      <c r="R31" s="272"/>
      <c r="S31" s="272"/>
      <c r="T31" s="272"/>
      <c r="U31" s="272"/>
      <c r="V31" s="272"/>
      <c r="W31" s="272"/>
      <c r="X31" s="272"/>
      <c r="Y31" s="272"/>
      <c r="Z31" s="272"/>
      <c r="AA31" s="272"/>
    </row>
    <row r="32" spans="1:31" s="274" customFormat="1" ht="12.75">
      <c r="A32" s="272"/>
      <c r="B32" s="272">
        <v>643</v>
      </c>
      <c r="C32" s="272"/>
      <c r="D32" s="272"/>
      <c r="E32" s="272"/>
      <c r="F32" s="272"/>
      <c r="G32" s="272"/>
      <c r="H32" s="272"/>
      <c r="I32" s="272"/>
      <c r="J32" s="280" t="s">
        <v>229</v>
      </c>
      <c r="K32" s="276">
        <f t="shared" si="0"/>
        <v>8.222506393861892E-2</v>
      </c>
      <c r="L32" s="272"/>
      <c r="M32" s="272"/>
      <c r="N32" s="272"/>
      <c r="O32" s="272"/>
      <c r="P32" s="272"/>
      <c r="Q32" s="272"/>
      <c r="R32" s="272"/>
      <c r="S32" s="272"/>
      <c r="T32" s="272"/>
      <c r="U32" s="272"/>
      <c r="V32" s="272"/>
      <c r="W32" s="272"/>
      <c r="X32" s="272"/>
      <c r="Y32" s="272"/>
      <c r="Z32" s="272"/>
      <c r="AA32" s="272"/>
    </row>
    <row r="33" spans="1:27" s="274" customFormat="1" ht="12.75">
      <c r="A33" s="272"/>
      <c r="B33" s="272">
        <v>53</v>
      </c>
      <c r="C33" s="272"/>
      <c r="D33" s="272"/>
      <c r="E33" s="272"/>
      <c r="F33" s="272"/>
      <c r="G33" s="272"/>
      <c r="H33" s="272"/>
      <c r="I33" s="272"/>
      <c r="J33" s="280" t="s">
        <v>230</v>
      </c>
      <c r="K33" s="276">
        <f t="shared" si="0"/>
        <v>6.7774936061381075E-3</v>
      </c>
      <c r="L33" s="272"/>
      <c r="M33" s="272"/>
      <c r="N33" s="272"/>
      <c r="O33" s="272"/>
      <c r="P33" s="272"/>
      <c r="Q33" s="272"/>
      <c r="R33" s="272"/>
      <c r="S33" s="272"/>
      <c r="T33" s="272"/>
      <c r="U33" s="272"/>
      <c r="V33" s="272"/>
      <c r="W33" s="272"/>
      <c r="X33" s="272"/>
      <c r="Y33" s="272"/>
      <c r="Z33" s="272"/>
      <c r="AA33" s="272"/>
    </row>
    <row r="34" spans="1:27" s="274" customFormat="1" ht="12.75">
      <c r="A34" s="272"/>
      <c r="B34" s="272">
        <v>260</v>
      </c>
      <c r="C34" s="272"/>
      <c r="D34" s="272"/>
      <c r="E34" s="272"/>
      <c r="F34" s="272"/>
      <c r="G34" s="272"/>
      <c r="H34" s="272"/>
      <c r="I34" s="272"/>
      <c r="J34" s="280" t="s">
        <v>231</v>
      </c>
      <c r="K34" s="276">
        <f t="shared" si="0"/>
        <v>3.3248081841432228E-2</v>
      </c>
      <c r="L34" s="272"/>
      <c r="M34" s="272"/>
      <c r="N34" s="272"/>
      <c r="O34" s="272"/>
      <c r="P34" s="272"/>
      <c r="Q34" s="272"/>
      <c r="R34" s="272"/>
      <c r="S34" s="272"/>
      <c r="T34" s="272"/>
      <c r="U34" s="272"/>
      <c r="V34" s="272"/>
      <c r="W34" s="272"/>
      <c r="X34" s="272"/>
      <c r="Y34" s="272"/>
      <c r="Z34" s="272"/>
      <c r="AA34" s="272"/>
    </row>
    <row r="35" spans="1:27" s="274" customFormat="1" ht="12.75">
      <c r="A35" s="272"/>
      <c r="B35" s="272">
        <v>7820</v>
      </c>
      <c r="C35" s="272"/>
      <c r="D35" s="272"/>
      <c r="E35" s="272"/>
      <c r="F35" s="272"/>
      <c r="G35" s="272"/>
      <c r="H35" s="272"/>
      <c r="I35" s="272"/>
      <c r="J35" s="280"/>
      <c r="K35" s="276">
        <f>SUM(K22:K34)</f>
        <v>1</v>
      </c>
      <c r="L35" s="272"/>
      <c r="M35" s="272"/>
      <c r="N35" s="272"/>
      <c r="O35" s="272"/>
      <c r="P35" s="272"/>
      <c r="Q35" s="272"/>
      <c r="R35" s="272"/>
      <c r="S35" s="272"/>
      <c r="T35" s="272"/>
      <c r="U35" s="272"/>
      <c r="V35" s="272"/>
      <c r="W35" s="272"/>
      <c r="X35" s="272"/>
      <c r="Y35" s="272"/>
      <c r="Z35" s="272"/>
      <c r="AA35" s="272"/>
    </row>
    <row r="36" spans="1:27" s="274" customFormat="1" ht="12.75">
      <c r="A36" s="272"/>
      <c r="B36" s="272"/>
      <c r="C36" s="272"/>
      <c r="D36" s="272"/>
      <c r="E36" s="272"/>
      <c r="F36" s="272"/>
      <c r="G36" s="272"/>
      <c r="H36" s="272"/>
      <c r="I36" s="272"/>
      <c r="J36" s="280"/>
      <c r="K36" s="276"/>
      <c r="L36" s="272"/>
      <c r="M36" s="272"/>
      <c r="N36" s="272"/>
      <c r="O36" s="272"/>
      <c r="P36" s="272"/>
      <c r="Q36" s="272"/>
      <c r="R36" s="272"/>
      <c r="S36" s="272"/>
      <c r="T36" s="272"/>
      <c r="U36" s="272"/>
      <c r="V36" s="272"/>
      <c r="W36" s="272"/>
      <c r="X36" s="272"/>
      <c r="Y36" s="272"/>
      <c r="Z36" s="272"/>
      <c r="AA36" s="272"/>
    </row>
    <row r="37" spans="1:27" s="274" customFormat="1" ht="12.75">
      <c r="A37" s="272"/>
      <c r="B37" s="272">
        <f>SUM(B22:B34)</f>
        <v>7820</v>
      </c>
      <c r="C37" s="272"/>
      <c r="D37" s="272"/>
      <c r="E37" s="272"/>
      <c r="F37" s="272"/>
      <c r="G37" s="272"/>
      <c r="H37" s="272"/>
      <c r="I37" s="272"/>
      <c r="J37" s="272"/>
      <c r="K37" s="281"/>
      <c r="L37" s="272"/>
      <c r="M37" s="272"/>
      <c r="N37" s="272"/>
      <c r="O37" s="272"/>
      <c r="P37" s="272"/>
      <c r="Q37" s="272"/>
      <c r="R37" s="272"/>
      <c r="S37" s="272"/>
      <c r="T37" s="272"/>
      <c r="U37" s="272"/>
      <c r="V37" s="272"/>
      <c r="W37" s="272"/>
      <c r="X37" s="272"/>
      <c r="Y37" s="272"/>
      <c r="Z37" s="272"/>
      <c r="AA37" s="272"/>
    </row>
    <row r="38" spans="1:27" s="274" customFormat="1" ht="12.75">
      <c r="A38" s="272"/>
      <c r="B38" s="272"/>
      <c r="C38" s="272"/>
      <c r="D38" s="272"/>
      <c r="E38" s="272"/>
      <c r="F38" s="272"/>
      <c r="G38" s="272"/>
      <c r="H38" s="272"/>
      <c r="I38" s="272"/>
      <c r="J38" s="272"/>
      <c r="K38" s="272"/>
      <c r="L38" s="276"/>
      <c r="M38" s="272"/>
      <c r="N38" s="272"/>
      <c r="O38" s="272"/>
      <c r="P38" s="272"/>
      <c r="Q38" s="272"/>
      <c r="R38" s="272"/>
      <c r="S38" s="272"/>
      <c r="T38" s="272"/>
      <c r="U38" s="272"/>
      <c r="V38" s="272"/>
      <c r="W38" s="272"/>
      <c r="X38" s="272"/>
      <c r="Y38" s="272"/>
      <c r="Z38" s="272"/>
      <c r="AA38" s="272"/>
    </row>
    <row r="39" spans="1:27" s="274" customFormat="1" ht="12.75">
      <c r="A39" s="272"/>
      <c r="B39" s="272"/>
      <c r="C39" s="272"/>
      <c r="D39" s="272"/>
      <c r="E39" s="272"/>
      <c r="F39" s="272"/>
      <c r="G39" s="272"/>
      <c r="H39" s="272"/>
      <c r="I39" s="272"/>
      <c r="J39" s="272"/>
      <c r="K39" s="272"/>
      <c r="L39" s="276"/>
      <c r="M39" s="272"/>
      <c r="N39" s="272"/>
      <c r="O39" s="272"/>
      <c r="P39" s="272"/>
      <c r="Q39" s="272"/>
      <c r="R39" s="272"/>
      <c r="S39" s="272"/>
      <c r="T39" s="272"/>
      <c r="U39" s="272"/>
      <c r="V39" s="272"/>
      <c r="W39" s="272"/>
      <c r="X39" s="272"/>
      <c r="Y39" s="272"/>
      <c r="Z39" s="272"/>
      <c r="AA39" s="272"/>
    </row>
    <row r="40" spans="1:27" s="274" customFormat="1" ht="12.75" customHeight="1">
      <c r="A40" s="272"/>
      <c r="B40" s="272"/>
      <c r="C40" s="272"/>
      <c r="D40" s="272"/>
      <c r="E40" s="272"/>
      <c r="F40" s="272"/>
      <c r="G40" s="272"/>
      <c r="H40" s="272"/>
      <c r="I40" s="272"/>
      <c r="J40" s="272"/>
      <c r="K40" s="272"/>
      <c r="L40" s="276"/>
      <c r="M40" s="282" t="s">
        <v>232</v>
      </c>
      <c r="N40" s="283"/>
      <c r="O40" s="283"/>
      <c r="P40" s="283"/>
      <c r="Q40" s="283"/>
      <c r="R40" s="283"/>
      <c r="S40" s="283"/>
      <c r="T40" s="283"/>
      <c r="U40" s="283"/>
      <c r="V40" s="283"/>
      <c r="W40" s="283"/>
      <c r="X40" s="283"/>
      <c r="Y40" s="283"/>
      <c r="Z40" s="283"/>
      <c r="AA40" s="283"/>
    </row>
    <row r="41" spans="1:27" s="274" customFormat="1" ht="12.75" customHeight="1">
      <c r="L41" s="276"/>
      <c r="M41" s="283"/>
      <c r="N41" s="283"/>
      <c r="O41" s="283"/>
      <c r="P41" s="283"/>
      <c r="Q41" s="283"/>
      <c r="R41" s="283"/>
      <c r="S41" s="283"/>
      <c r="T41" s="283"/>
      <c r="U41" s="283"/>
      <c r="V41" s="283"/>
      <c r="W41" s="283"/>
      <c r="X41" s="283"/>
      <c r="Y41" s="283"/>
      <c r="Z41" s="283"/>
      <c r="AA41" s="283"/>
    </row>
    <row r="42" spans="1:27" s="274" customFormat="1" ht="12.75">
      <c r="L42" s="276"/>
      <c r="M42" s="272"/>
      <c r="N42" s="272"/>
      <c r="O42" s="272"/>
      <c r="P42" s="272"/>
      <c r="Q42" s="272"/>
      <c r="R42" s="272"/>
      <c r="S42" s="272"/>
      <c r="T42" s="272"/>
      <c r="U42" s="272"/>
      <c r="V42" s="272"/>
      <c r="W42" s="272"/>
      <c r="X42" s="272"/>
      <c r="Y42" s="272"/>
      <c r="Z42" s="272"/>
      <c r="AA42" s="272"/>
    </row>
    <row r="43" spans="1:27" s="274" customFormat="1" ht="12.75">
      <c r="L43" s="276"/>
      <c r="M43" s="272"/>
      <c r="N43" s="272"/>
      <c r="O43" s="272"/>
      <c r="P43" s="272"/>
      <c r="Q43" s="272"/>
      <c r="R43" s="272"/>
      <c r="S43" s="272"/>
      <c r="T43" s="272"/>
      <c r="U43" s="272"/>
      <c r="V43" s="272"/>
      <c r="W43" s="272"/>
      <c r="X43" s="272"/>
      <c r="Y43" s="272"/>
      <c r="Z43" s="272"/>
      <c r="AA43" s="272"/>
    </row>
    <row r="44" spans="1:27" s="274" customFormat="1" ht="12.75">
      <c r="L44" s="276"/>
      <c r="M44" s="272"/>
      <c r="N44" s="272"/>
      <c r="O44" s="272"/>
      <c r="P44" s="272"/>
      <c r="Q44" s="272"/>
      <c r="R44" s="272"/>
      <c r="S44" s="272"/>
      <c r="T44" s="272"/>
      <c r="U44" s="272"/>
      <c r="V44" s="272"/>
      <c r="W44" s="272"/>
      <c r="X44" s="272"/>
      <c r="Y44" s="272"/>
      <c r="Z44" s="272"/>
      <c r="AA44" s="272"/>
    </row>
    <row r="45" spans="1:27" s="274" customFormat="1" ht="12.75">
      <c r="L45" s="276"/>
      <c r="M45" s="272"/>
      <c r="N45" s="272"/>
      <c r="O45" s="272"/>
      <c r="P45" s="272"/>
      <c r="Q45" s="272"/>
      <c r="R45" s="272"/>
      <c r="S45" s="272"/>
      <c r="T45" s="272"/>
      <c r="U45" s="272"/>
      <c r="V45" s="272"/>
      <c r="W45" s="272"/>
      <c r="X45" s="272"/>
      <c r="Y45" s="272"/>
      <c r="Z45" s="272"/>
      <c r="AA45" s="272"/>
    </row>
    <row r="46" spans="1:27" s="274" customFormat="1" ht="12.75">
      <c r="L46" s="276"/>
      <c r="M46" s="272"/>
      <c r="N46" s="272"/>
      <c r="O46" s="272"/>
      <c r="P46" s="272"/>
      <c r="Q46" s="272"/>
      <c r="R46" s="272"/>
      <c r="S46" s="272"/>
      <c r="T46" s="272"/>
      <c r="U46" s="272"/>
      <c r="V46" s="272"/>
      <c r="W46" s="272"/>
      <c r="X46" s="272"/>
      <c r="Y46" s="272"/>
      <c r="Z46" s="272"/>
      <c r="AA46" s="272"/>
    </row>
    <row r="47" spans="1:27" s="274" customFormat="1" ht="12.75">
      <c r="L47" s="276"/>
      <c r="M47" s="272"/>
      <c r="N47" s="272"/>
      <c r="O47" s="272"/>
      <c r="P47" s="272"/>
      <c r="Q47" s="272"/>
      <c r="R47" s="272"/>
      <c r="S47" s="272"/>
      <c r="T47" s="272"/>
      <c r="U47" s="272"/>
      <c r="V47" s="272"/>
      <c r="W47" s="272"/>
      <c r="X47" s="272"/>
      <c r="Y47" s="272"/>
      <c r="Z47" s="272"/>
      <c r="AA47" s="272"/>
    </row>
    <row r="48" spans="1:27" s="274" customFormat="1" ht="12.75">
      <c r="L48" s="276"/>
      <c r="M48" s="272"/>
      <c r="N48" s="272"/>
      <c r="O48" s="272"/>
      <c r="P48" s="272"/>
      <c r="Q48" s="272"/>
      <c r="R48" s="272"/>
      <c r="S48" s="272"/>
      <c r="T48" s="272"/>
      <c r="U48" s="272"/>
      <c r="V48" s="272"/>
      <c r="W48" s="272"/>
      <c r="X48" s="272"/>
      <c r="Y48" s="272"/>
      <c r="Z48" s="272"/>
      <c r="AA48" s="272"/>
    </row>
    <row r="49" spans="1:27" s="274" customFormat="1" ht="12.75">
      <c r="L49" s="276"/>
      <c r="M49" s="272"/>
      <c r="N49" s="272"/>
      <c r="O49" s="272"/>
      <c r="P49" s="272"/>
      <c r="Q49" s="272"/>
      <c r="R49" s="272"/>
      <c r="S49" s="272"/>
      <c r="T49" s="272"/>
      <c r="U49" s="272"/>
      <c r="V49" s="272"/>
      <c r="W49" s="272"/>
      <c r="X49" s="272"/>
      <c r="Y49" s="272"/>
      <c r="Z49" s="272"/>
      <c r="AA49" s="272"/>
    </row>
    <row r="50" spans="1:27" s="274" customFormat="1" ht="12.75">
      <c r="L50" s="276"/>
      <c r="M50" s="272"/>
      <c r="N50" s="272"/>
      <c r="O50" s="272"/>
      <c r="P50" s="272"/>
      <c r="Q50" s="272"/>
      <c r="R50" s="272"/>
      <c r="S50" s="272"/>
      <c r="T50" s="272"/>
      <c r="U50" s="272"/>
      <c r="V50" s="272"/>
      <c r="W50" s="272"/>
      <c r="X50" s="272"/>
      <c r="Y50" s="272"/>
      <c r="Z50" s="272"/>
      <c r="AA50" s="272"/>
    </row>
    <row r="51" spans="1:27" s="274" customFormat="1" ht="12.75">
      <c r="L51" s="276"/>
      <c r="M51" s="272"/>
      <c r="N51" s="272"/>
      <c r="O51" s="272"/>
      <c r="P51" s="272"/>
      <c r="Q51" s="272"/>
      <c r="R51" s="272"/>
      <c r="S51" s="272"/>
      <c r="T51" s="272"/>
      <c r="U51" s="272"/>
      <c r="V51" s="272"/>
      <c r="W51" s="272"/>
      <c r="X51" s="272"/>
      <c r="Y51" s="272"/>
      <c r="Z51" s="272"/>
      <c r="AA51" s="272"/>
    </row>
    <row r="52" spans="1:27" s="274" customFormat="1" ht="12.75">
      <c r="L52" s="276"/>
      <c r="M52" s="272"/>
      <c r="N52" s="272"/>
      <c r="O52" s="272"/>
      <c r="P52" s="272"/>
      <c r="Q52" s="272"/>
      <c r="R52" s="272"/>
      <c r="S52" s="272"/>
      <c r="T52" s="272"/>
      <c r="U52" s="272"/>
      <c r="V52" s="272"/>
      <c r="W52" s="272"/>
      <c r="X52" s="272"/>
      <c r="Y52" s="272"/>
      <c r="Z52" s="272"/>
      <c r="AA52" s="272"/>
    </row>
    <row r="53" spans="1:27" s="274" customFormat="1" ht="12.75">
      <c r="L53" s="281"/>
      <c r="M53" s="272"/>
      <c r="N53" s="272"/>
      <c r="O53" s="272"/>
      <c r="P53" s="272"/>
      <c r="Q53" s="272"/>
      <c r="R53" s="272"/>
      <c r="S53" s="272"/>
      <c r="T53" s="272"/>
      <c r="U53" s="272"/>
      <c r="V53" s="272"/>
      <c r="W53" s="272"/>
      <c r="X53" s="272"/>
      <c r="Y53" s="272"/>
      <c r="Z53" s="272"/>
      <c r="AA53" s="272"/>
    </row>
    <row r="54" spans="1:27" s="274" customFormat="1" ht="12.75">
      <c r="L54" s="272"/>
      <c r="M54" s="272"/>
      <c r="N54" s="272"/>
      <c r="O54" s="272"/>
      <c r="P54" s="272"/>
      <c r="Q54" s="272"/>
      <c r="R54" s="272"/>
      <c r="S54" s="272"/>
      <c r="T54" s="272"/>
      <c r="U54" s="272"/>
      <c r="V54" s="272"/>
      <c r="W54" s="272"/>
      <c r="X54" s="272"/>
      <c r="Y54" s="272"/>
      <c r="Z54" s="272"/>
      <c r="AA54" s="272"/>
    </row>
    <row r="55" spans="1:27" s="274" customFormat="1" ht="12.75">
      <c r="L55" s="272"/>
      <c r="M55" s="272"/>
      <c r="N55" s="272"/>
      <c r="O55" s="272"/>
      <c r="P55" s="272"/>
      <c r="Q55" s="272"/>
      <c r="R55" s="272"/>
      <c r="S55" s="272"/>
      <c r="T55" s="272"/>
      <c r="U55" s="272"/>
      <c r="V55" s="272"/>
      <c r="W55" s="272"/>
      <c r="X55" s="272"/>
      <c r="Y55" s="272"/>
      <c r="Z55" s="272"/>
      <c r="AA55" s="272"/>
    </row>
    <row r="56" spans="1:27" s="274" customFormat="1" ht="12.75">
      <c r="L56" s="272"/>
      <c r="M56" s="272"/>
      <c r="N56" s="272"/>
      <c r="O56" s="272"/>
      <c r="P56" s="272"/>
      <c r="Q56" s="272"/>
      <c r="R56" s="272"/>
      <c r="S56" s="272"/>
      <c r="T56" s="272"/>
      <c r="U56" s="272"/>
      <c r="V56" s="272"/>
      <c r="W56" s="272"/>
      <c r="X56" s="272"/>
      <c r="Y56" s="272"/>
      <c r="Z56" s="272"/>
      <c r="AA56" s="272"/>
    </row>
    <row r="57" spans="1:27" s="274" customFormat="1" ht="12.75">
      <c r="A57" s="272"/>
      <c r="B57" s="272"/>
      <c r="C57" s="272"/>
      <c r="D57" s="272"/>
      <c r="E57" s="272"/>
      <c r="F57" s="272"/>
      <c r="G57" s="272"/>
      <c r="H57" s="272"/>
      <c r="I57" s="272"/>
      <c r="J57" s="272"/>
      <c r="K57" s="272"/>
      <c r="L57" s="272"/>
      <c r="M57" s="272"/>
      <c r="N57" s="272"/>
      <c r="O57" s="272"/>
      <c r="P57" s="272"/>
      <c r="Q57" s="272"/>
      <c r="R57" s="272"/>
      <c r="S57" s="272"/>
      <c r="T57" s="272"/>
      <c r="U57" s="272"/>
      <c r="V57" s="272"/>
      <c r="W57" s="272"/>
      <c r="X57" s="272"/>
      <c r="Y57" s="272"/>
      <c r="Z57" s="272"/>
      <c r="AA57" s="272"/>
    </row>
    <row r="58" spans="1:27" s="274" customFormat="1" ht="12.75">
      <c r="A58" s="272"/>
      <c r="B58" s="272"/>
      <c r="C58" s="272"/>
      <c r="D58" s="272"/>
      <c r="E58" s="272"/>
      <c r="F58" s="272"/>
      <c r="G58" s="272"/>
      <c r="H58" s="272"/>
      <c r="I58" s="272"/>
      <c r="J58" s="272"/>
      <c r="K58" s="272"/>
      <c r="L58" s="272"/>
      <c r="M58" s="272"/>
      <c r="N58" s="272"/>
      <c r="O58" s="272"/>
      <c r="P58" s="272"/>
      <c r="Q58" s="272"/>
      <c r="R58" s="272"/>
      <c r="S58" s="272"/>
      <c r="T58" s="272"/>
      <c r="U58" s="272"/>
      <c r="V58" s="272"/>
      <c r="W58" s="272"/>
      <c r="X58" s="272"/>
      <c r="Y58" s="272"/>
      <c r="Z58" s="272"/>
      <c r="AA58" s="272"/>
    </row>
    <row r="59" spans="1:27" s="274" customFormat="1" ht="12.75">
      <c r="A59" s="272"/>
      <c r="B59" s="272"/>
      <c r="C59" s="272"/>
      <c r="D59" s="272"/>
      <c r="E59" s="272"/>
      <c r="F59" s="272"/>
      <c r="G59" s="272"/>
      <c r="H59" s="272"/>
      <c r="I59" s="272"/>
      <c r="J59" s="272"/>
      <c r="K59" s="272"/>
      <c r="L59" s="272"/>
      <c r="M59" s="272"/>
      <c r="N59" s="272"/>
      <c r="O59" s="272"/>
      <c r="P59" s="272"/>
      <c r="Q59" s="272"/>
      <c r="R59" s="272"/>
      <c r="S59" s="272"/>
      <c r="T59" s="272"/>
      <c r="U59" s="272"/>
      <c r="V59" s="272"/>
      <c r="W59" s="272"/>
      <c r="X59" s="272"/>
      <c r="Y59" s="272"/>
      <c r="Z59" s="272"/>
      <c r="AA59" s="272"/>
    </row>
    <row r="60" spans="1:27" s="274" customFormat="1" ht="12.75">
      <c r="A60" s="272"/>
      <c r="B60" s="272"/>
      <c r="C60" s="272"/>
      <c r="D60" s="272"/>
      <c r="E60" s="272"/>
      <c r="F60" s="272"/>
      <c r="G60" s="272"/>
      <c r="H60" s="272"/>
      <c r="I60" s="272"/>
      <c r="J60" s="272"/>
      <c r="K60" s="272"/>
      <c r="L60" s="272"/>
      <c r="M60" s="272"/>
      <c r="N60" s="272"/>
      <c r="O60" s="272"/>
      <c r="P60" s="272"/>
      <c r="Q60" s="272"/>
      <c r="R60" s="272"/>
      <c r="S60" s="272"/>
      <c r="T60" s="272"/>
      <c r="U60" s="272"/>
      <c r="V60" s="272"/>
      <c r="W60" s="272"/>
      <c r="X60" s="272"/>
      <c r="Y60" s="272"/>
      <c r="Z60" s="272"/>
      <c r="AA60" s="272"/>
    </row>
    <row r="61" spans="1:27" s="274" customFormat="1" ht="12.75">
      <c r="A61" s="272"/>
      <c r="B61" s="272"/>
      <c r="C61" s="272"/>
      <c r="D61" s="272"/>
      <c r="E61" s="272"/>
      <c r="F61" s="272"/>
      <c r="G61" s="272"/>
      <c r="H61" s="272"/>
      <c r="I61" s="272"/>
      <c r="J61" s="272"/>
      <c r="K61" s="272"/>
      <c r="L61" s="272"/>
      <c r="M61" s="272"/>
      <c r="N61" s="272"/>
      <c r="O61" s="272"/>
      <c r="P61" s="272"/>
      <c r="Q61" s="272"/>
      <c r="R61" s="272"/>
      <c r="S61" s="272"/>
      <c r="T61" s="272"/>
      <c r="U61" s="272"/>
      <c r="V61" s="272"/>
      <c r="W61" s="272"/>
      <c r="X61" s="272"/>
      <c r="Y61" s="272"/>
      <c r="Z61" s="272"/>
      <c r="AA61" s="272"/>
    </row>
  </sheetData>
  <mergeCells count="1">
    <mergeCell ref="M40:AA41"/>
  </mergeCells>
  <printOptions horizontalCentered="1" verticalCentered="1"/>
  <pageMargins left="0.47244094488188981" right="0.47244094488188981" top="0.51181102362204722" bottom="0.51181102362204722" header="0.19685039370078741" footer="0.19685039370078741"/>
  <pageSetup paperSize="9" scale="99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4</vt:i4>
      </vt:variant>
    </vt:vector>
  </HeadingPairs>
  <TitlesOfParts>
    <vt:vector size="7" baseType="lpstr">
      <vt:lpstr>Stan i struktura V 15</vt:lpstr>
      <vt:lpstr>Gminy V.15</vt:lpstr>
      <vt:lpstr>Wykresy V.15</vt:lpstr>
      <vt:lpstr>'Gminy V.15'!__xlnm.Print_Area</vt:lpstr>
      <vt:lpstr>'Gminy V.15'!Obszar_wydruku</vt:lpstr>
      <vt:lpstr>'Stan i struktura V 15'!Obszar_wydruku</vt:lpstr>
      <vt:lpstr>'Wykresy V.15'!Obszar_wydruku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Weber</dc:creator>
  <cp:lastModifiedBy>Tadeusz Weber</cp:lastModifiedBy>
  <dcterms:created xsi:type="dcterms:W3CDTF">2015-06-09T08:31:30Z</dcterms:created>
  <dcterms:modified xsi:type="dcterms:W3CDTF">2015-06-09T09:48:22Z</dcterms:modified>
</cp:coreProperties>
</file>