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Stan i struktura VII 07" sheetId="1" r:id="rId1"/>
    <sheet name="Gminy VII 07" sheetId="2" r:id="rId2"/>
    <sheet name="Wykresy VII 07" sheetId="3" r:id="rId3"/>
  </sheets>
  <externalReferences>
    <externalReference r:id="rId6"/>
  </externalReferences>
  <definedNames>
    <definedName name="_xlnm.Print_Area" localSheetId="1">'Gminy VII 07'!$B$2:$O$47</definedName>
    <definedName name="_xlnm.Print_Area" localSheetId="0">'Stan i struktura VII 07'!$B$2:$S$68</definedName>
    <definedName name="_xlnm.Print_Area" localSheetId="2">'Wykresy VII 07'!$L$2:$AC$46</definedName>
  </definedNames>
  <calcPr fullCalcOnLoad="1"/>
</workbook>
</file>

<file path=xl/sharedStrings.xml><?xml version="1.0" encoding="utf-8"?>
<sst xmlns="http://schemas.openxmlformats.org/spreadsheetml/2006/main" count="401" uniqueCount="231">
  <si>
    <t xml:space="preserve">INFORMACJA O STANIE I STRUKTURZE BEZROBOCIA W WOJ. LUBUSKIM W LIPCU 2007 r.   </t>
  </si>
  <si>
    <t>Lp.</t>
  </si>
  <si>
    <t>Wyszczególnienie</t>
  </si>
  <si>
    <t>Powiatowy Urząd  Pracy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</si>
  <si>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</si>
  <si>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</si>
  <si>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</si>
  <si>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</si>
  <si>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</si>
  <si>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</si>
  <si>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</si>
  <si>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</si>
  <si>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</si>
  <si>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</si>
  <si>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</si>
  <si>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</si>
  <si>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</si>
  <si>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</si>
  <si>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</si>
  <si>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</si>
  <si>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</si>
  <si>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czerwiec 2007 r.*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</si>
  <si>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</si>
  <si>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</si>
  <si>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</si>
  <si>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</si>
  <si>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</si>
  <si>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</si>
  <si>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</si>
  <si>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</si>
  <si>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</si>
  <si>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</si>
  <si>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</si>
  <si>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</si>
  <si>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</si>
  <si>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</si>
  <si>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</si>
  <si>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</si>
  <si>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</si>
  <si>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</si>
  <si>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</si>
  <si>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</si>
  <si>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</si>
  <si>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</si>
  <si>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Osoby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</si>
  <si>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</si>
  <si>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</si>
  <si>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</si>
  <si>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</si>
  <si>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Samotnie wychowujące dziecko/dzieci do 7 lat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</si>
  <si>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</si>
  <si>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</si>
  <si>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</si>
  <si>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</si>
  <si>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</si>
  <si>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I. Pośrednictwo pracy</t>
  </si>
  <si>
    <t>Liczba ofert pracy  w miesiącu sprawozdawczym</t>
  </si>
  <si>
    <t xml:space="preserve">            w tym oferty pracy subsydiowanej</t>
  </si>
  <si>
    <t>Liczba ofert pracy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</si>
  <si>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</si>
  <si>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</si>
  <si>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</si>
  <si>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</si>
  <si>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</si>
  <si>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</si>
  <si>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</si>
  <si>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</si>
  <si>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</si>
  <si>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</si>
  <si>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</si>
  <si>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</si>
  <si>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</si>
  <si>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</si>
  <si>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</si>
  <si>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</si>
  <si>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</si>
  <si>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w miejscu pracy</t>
  </si>
  <si>
    <t>Liczba osób, które rozpoczęły przygotowanie zawodowe w miejscu pracy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</si>
  <si>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</si>
  <si>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</si>
  <si>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</si>
  <si>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</si>
  <si>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</si>
  <si>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</si>
  <si>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lipiec jest podawany przez GUS z miesięcznym opóżnieniem</t>
  </si>
  <si>
    <t>Liczba  bezrobotnych w układzie Powiatowych Urzędów Pracy i gmin woj. lubuskiego zarejestrowanych</t>
  </si>
  <si>
    <t>na koniec lipca 2007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</si>
  <si>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</si>
  <si>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</si>
  <si>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</si>
  <si>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</si>
  <si>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</si>
  <si>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</si>
  <si>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</si>
  <si>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</si>
  <si>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</si>
  <si>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</si>
  <si>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</si>
  <si>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</si>
  <si>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</si>
  <si>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</si>
  <si>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</si>
  <si>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</si>
  <si>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</si>
  <si>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</si>
  <si>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</si>
  <si>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</si>
  <si>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</si>
  <si>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</si>
  <si>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</si>
  <si>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</si>
  <si>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</si>
  <si>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</si>
  <si>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</si>
  <si>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</si>
  <si>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</si>
  <si>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</si>
  <si>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</si>
  <si>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</si>
  <si>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</si>
  <si>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</si>
  <si>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</si>
  <si>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</si>
  <si>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</si>
  <si>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</si>
  <si>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</si>
  <si>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</si>
  <si>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</si>
  <si>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</si>
  <si>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</si>
  <si>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</si>
  <si>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</si>
  <si>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</si>
  <si>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</si>
  <si>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</si>
  <si>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</si>
  <si>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</si>
  <si>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</si>
  <si>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</si>
  <si>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</si>
  <si>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</si>
  <si>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</si>
  <si>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</si>
  <si>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</si>
  <si>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</si>
  <si>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</si>
  <si>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</si>
  <si>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</si>
  <si>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</si>
  <si>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</si>
  <si>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</si>
  <si>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</si>
  <si>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</si>
  <si>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</si>
  <si>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</si>
  <si>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</si>
  <si>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</si>
  <si>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</si>
  <si>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</si>
  <si>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</si>
  <si>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</si>
  <si>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</si>
  <si>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</si>
  <si>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</si>
  <si>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</si>
  <si>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</si>
  <si>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</si>
  <si>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</si>
  <si>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</si>
  <si>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</si>
  <si>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</si>
  <si>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</si>
  <si>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</si>
  <si>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</si>
  <si>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</si>
  <si>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</si>
  <si>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</si>
  <si>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</si>
  <si>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</si>
  <si>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</si>
  <si>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</si>
  <si>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</si>
  <si>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</si>
  <si>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</si>
  <si>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</si>
  <si>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</si>
  <si>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</si>
  <si>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</si>
  <si>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</si>
  <si>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</si>
  <si>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</si>
  <si>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</si>
  <si>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Tabela I</t>
  </si>
  <si>
    <t>Tabela II</t>
  </si>
  <si>
    <t>Ogółem</t>
  </si>
  <si>
    <t>Subsydiowane</t>
  </si>
  <si>
    <t>Z sektora publicznego</t>
  </si>
  <si>
    <t>II 2006</t>
  </si>
  <si>
    <t>III 2006</t>
  </si>
  <si>
    <t>IV 2006</t>
  </si>
  <si>
    <t>V 2006</t>
  </si>
  <si>
    <t>VI 2006</t>
  </si>
  <si>
    <t>VII 2006</t>
  </si>
  <si>
    <t>II 2007</t>
  </si>
  <si>
    <t>III 2007</t>
  </si>
  <si>
    <t>IV 2007</t>
  </si>
  <si>
    <t>V 2007</t>
  </si>
  <si>
    <t xml:space="preserve">VI 2007 </t>
  </si>
  <si>
    <t xml:space="preserve">VII 2007 </t>
  </si>
  <si>
    <t>Tabela III</t>
  </si>
  <si>
    <t xml:space="preserve">Bezrobotni </t>
  </si>
  <si>
    <t>Młodzież do 25 roku życia</t>
  </si>
  <si>
    <t>VIII 2006</t>
  </si>
  <si>
    <t>IX 2006</t>
  </si>
  <si>
    <t>X 2006</t>
  </si>
  <si>
    <t>XI 2006</t>
  </si>
  <si>
    <t>XII 2006</t>
  </si>
  <si>
    <t>I 2007</t>
  </si>
  <si>
    <t>VI 2007</t>
  </si>
  <si>
    <t>VII 2007</t>
  </si>
  <si>
    <t>Tabela IV</t>
  </si>
  <si>
    <t>Praca niesubsydiowana</t>
  </si>
  <si>
    <t>Prace interwencyjne</t>
  </si>
  <si>
    <t>Roboty publiczne</t>
  </si>
  <si>
    <t>Inna praca</t>
  </si>
  <si>
    <t>Szkolenia, staże, przygotowanie zawodowe</t>
  </si>
  <si>
    <t>Praca społecznie użyteczna</t>
  </si>
  <si>
    <t>Niepotwierdzenie gotowości do pracy</t>
  </si>
  <si>
    <t>Dobrowolna rezygnacja ze statusu bezrobotnego</t>
  </si>
  <si>
    <t>Nabycie praw emerytalnycu lub rentowych</t>
  </si>
  <si>
    <t>Inne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</si>
</sst>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  <numFmt numFmtId="168" formatCode="0.000%"/>
    <numFmt numFmtId="169" formatCode="0.0%"/>
  </numFmts>
  <fonts count="6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Arial Black"/>
      <family val="2"/>
    </font>
    <font>
      <sz val="1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sz val="18"/>
      <name val="Arial Black"/>
      <family val="2"/>
    </font>
    <font>
      <b/>
      <sz val="12"/>
      <name val="Arial"/>
      <family val="2"/>
    </font>
    <font>
      <sz val="13"/>
      <color indexed="10"/>
      <name val="Arial Black"/>
      <family val="2"/>
    </font>
    <font>
      <b/>
      <i/>
      <sz val="16"/>
      <color indexed="10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15"/>
      <name val="Arial Narrow"/>
      <family val="2"/>
    </font>
    <font>
      <sz val="14"/>
      <name val="Arial CE"/>
      <family val="2"/>
    </font>
    <font>
      <sz val="16"/>
      <name val="Arial"/>
      <family val="2"/>
    </font>
    <font>
      <b/>
      <sz val="15"/>
      <color indexed="10"/>
      <name val="Arial Narrow"/>
      <family val="2"/>
    </font>
    <font>
      <sz val="16"/>
      <color indexed="10"/>
      <name val="Arial"/>
      <family val="2"/>
    </font>
    <font>
      <sz val="15"/>
      <color indexed="12"/>
      <name val="Arial Narrow"/>
      <family val="2"/>
    </font>
    <font>
      <sz val="16"/>
      <color indexed="12"/>
      <name val="Arial"/>
      <family val="2"/>
    </font>
    <font>
      <b/>
      <sz val="16"/>
      <color indexed="12"/>
      <name val="Arial"/>
      <family val="2"/>
    </font>
    <font>
      <sz val="14"/>
      <color indexed="12"/>
      <name val="Arial Narrow"/>
      <family val="2"/>
    </font>
    <font>
      <b/>
      <sz val="15"/>
      <name val="Arial"/>
      <family val="2"/>
    </font>
    <font>
      <i/>
      <sz val="16"/>
      <color indexed="12"/>
      <name val="Arial"/>
      <family val="2"/>
    </font>
    <font>
      <sz val="14"/>
      <name val="Arial Narrow"/>
      <family val="2"/>
    </font>
    <font>
      <b/>
      <sz val="15"/>
      <name val="Arial CE"/>
      <family val="2"/>
    </font>
    <font>
      <sz val="10"/>
      <color indexed="12"/>
      <name val="Arial CE"/>
      <family val="0"/>
    </font>
    <font>
      <i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8"/>
      <name val="Arial"/>
      <family val="2"/>
    </font>
    <font>
      <b/>
      <sz val="12"/>
      <name val="Arial Narrow"/>
      <family val="2"/>
    </font>
    <font>
      <b/>
      <i/>
      <sz val="18"/>
      <name val="Arial"/>
      <family val="2"/>
    </font>
    <font>
      <b/>
      <i/>
      <sz val="11"/>
      <color indexed="12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i/>
      <sz val="14"/>
      <name val="Arial CE"/>
      <family val="2"/>
    </font>
    <font>
      <b/>
      <i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6"/>
      <name val="Arial CE"/>
      <family val="2"/>
    </font>
    <font>
      <b/>
      <sz val="10"/>
      <name val="Arial CE"/>
      <family val="0"/>
    </font>
    <font>
      <b/>
      <i/>
      <sz val="17"/>
      <name val="Arial CE"/>
      <family val="2"/>
    </font>
    <font>
      <sz val="8"/>
      <name val="Arial CE"/>
      <family val="0"/>
    </font>
    <font>
      <b/>
      <sz val="11"/>
      <name val="Arial CE"/>
      <family val="2"/>
    </font>
    <font>
      <sz val="9.5"/>
      <name val="Arial CE"/>
      <family val="2"/>
    </font>
    <font>
      <sz val="8.75"/>
      <name val="Arial CE"/>
      <family val="2"/>
    </font>
    <font>
      <b/>
      <sz val="11"/>
      <name val="Arial"/>
      <family val="2"/>
    </font>
    <font>
      <sz val="10"/>
      <name val="Arial"/>
      <family val="0"/>
    </font>
    <font>
      <sz val="8.5"/>
      <name val="Arial"/>
      <family val="2"/>
    </font>
    <font>
      <sz val="15"/>
      <name val="Arial"/>
      <family val="0"/>
    </font>
    <font>
      <sz val="8.7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 horizontal="right" vertical="top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/>
    </xf>
    <xf numFmtId="164" fontId="17" fillId="0" borderId="9" xfId="0" applyNumberFormat="1" applyFont="1" applyFill="1" applyBorder="1" applyAlignment="1">
      <alignment horizontal="center" vertical="center"/>
    </xf>
    <xf numFmtId="164" fontId="17" fillId="0" borderId="6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 vertical="center" wrapText="1"/>
    </xf>
    <xf numFmtId="1" fontId="19" fillId="2" borderId="12" xfId="0" applyNumberFormat="1" applyFont="1" applyFill="1" applyBorder="1" applyAlignment="1">
      <alignment horizontal="center" vertical="center"/>
    </xf>
    <xf numFmtId="1" fontId="19" fillId="2" borderId="13" xfId="0" applyNumberFormat="1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0" fontId="19" fillId="3" borderId="14" xfId="0" applyFont="1" applyFill="1" applyBorder="1" applyAlignment="1">
      <alignment horizontal="center" vertical="center" wrapText="1"/>
    </xf>
    <xf numFmtId="1" fontId="19" fillId="3" borderId="14" xfId="0" applyNumberFormat="1" applyFont="1" applyFill="1" applyBorder="1" applyAlignment="1">
      <alignment horizontal="center" vertical="center" wrapText="1"/>
    </xf>
    <xf numFmtId="1" fontId="19" fillId="3" borderId="15" xfId="0" applyNumberFormat="1" applyFont="1" applyFill="1" applyBorder="1" applyAlignment="1">
      <alignment horizontal="center" vertical="center" wrapText="1"/>
    </xf>
    <xf numFmtId="1" fontId="19" fillId="3" borderId="6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15" fillId="0" borderId="10" xfId="0" applyFont="1" applyBorder="1" applyAlignment="1">
      <alignment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5" fillId="0" borderId="18" xfId="0" applyFont="1" applyBorder="1" applyAlignment="1">
      <alignment/>
    </xf>
    <xf numFmtId="164" fontId="24" fillId="0" borderId="19" xfId="0" applyNumberFormat="1" applyFont="1" applyFill="1" applyBorder="1" applyAlignment="1">
      <alignment horizontal="center" vertical="center" wrapText="1"/>
    </xf>
    <xf numFmtId="164" fontId="24" fillId="0" borderId="20" xfId="0" applyNumberFormat="1" applyFont="1" applyFill="1" applyBorder="1" applyAlignment="1">
      <alignment horizontal="center" vertical="center" wrapText="1"/>
    </xf>
    <xf numFmtId="164" fontId="24" fillId="0" borderId="6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 vertical="center" wrapText="1"/>
    </xf>
    <xf numFmtId="1" fontId="26" fillId="0" borderId="19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164" fontId="22" fillId="0" borderId="19" xfId="0" applyNumberFormat="1" applyFont="1" applyFill="1" applyBorder="1" applyAlignment="1">
      <alignment horizontal="center" vertical="center" wrapText="1"/>
    </xf>
    <xf numFmtId="164" fontId="22" fillId="0" borderId="20" xfId="0" applyNumberFormat="1" applyFont="1" applyFill="1" applyBorder="1" applyAlignment="1">
      <alignment horizontal="center" vertical="center" wrapText="1"/>
    </xf>
    <xf numFmtId="164" fontId="22" fillId="0" borderId="6" xfId="0" applyNumberFormat="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164" fontId="30" fillId="0" borderId="19" xfId="0" applyNumberFormat="1" applyFont="1" applyFill="1" applyBorder="1" applyAlignment="1">
      <alignment horizontal="center" vertical="center" wrapText="1"/>
    </xf>
    <xf numFmtId="164" fontId="30" fillId="0" borderId="20" xfId="0" applyNumberFormat="1" applyFont="1" applyFill="1" applyBorder="1" applyAlignment="1">
      <alignment horizontal="center" vertical="center" wrapText="1"/>
    </xf>
    <xf numFmtId="164" fontId="30" fillId="0" borderId="6" xfId="0" applyNumberFormat="1" applyFont="1" applyFill="1" applyBorder="1" applyAlignment="1">
      <alignment horizontal="center" vertical="center" wrapText="1"/>
    </xf>
    <xf numFmtId="1" fontId="19" fillId="0" borderId="6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164" fontId="30" fillId="0" borderId="19" xfId="0" applyNumberFormat="1" applyFont="1" applyFill="1" applyBorder="1" applyAlignment="1">
      <alignment horizontal="center" vertical="center" wrapText="1"/>
    </xf>
    <xf numFmtId="164" fontId="30" fillId="0" borderId="20" xfId="0" applyNumberFormat="1" applyFont="1" applyFill="1" applyBorder="1" applyAlignment="1">
      <alignment horizontal="center" vertical="center" wrapText="1"/>
    </xf>
    <xf numFmtId="164" fontId="30" fillId="0" borderId="6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164" fontId="30" fillId="0" borderId="27" xfId="0" applyNumberFormat="1" applyFont="1" applyFill="1" applyBorder="1" applyAlignment="1">
      <alignment horizontal="center" vertical="center" wrapText="1"/>
    </xf>
    <xf numFmtId="164" fontId="30" fillId="0" borderId="26" xfId="0" applyNumberFormat="1" applyFont="1" applyFill="1" applyBorder="1" applyAlignment="1">
      <alignment horizontal="center" vertical="center" wrapText="1"/>
    </xf>
    <xf numFmtId="164" fontId="30" fillId="0" borderId="32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164" fontId="34" fillId="0" borderId="0" xfId="0" applyNumberFormat="1" applyFont="1" applyFill="1" applyBorder="1" applyAlignment="1">
      <alignment horizontal="center" vertical="center" wrapText="1"/>
    </xf>
    <xf numFmtId="164" fontId="35" fillId="0" borderId="0" xfId="0" applyNumberFormat="1" applyFont="1" applyFill="1" applyBorder="1" applyAlignment="1">
      <alignment horizontal="center" vertical="center" wrapText="1"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 horizontal="right" vertical="top" wrapText="1"/>
    </xf>
    <xf numFmtId="0" fontId="36" fillId="0" borderId="35" xfId="0" applyFont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35" fillId="0" borderId="42" xfId="0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15" fillId="0" borderId="44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left"/>
    </xf>
    <xf numFmtId="0" fontId="29" fillId="0" borderId="45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25" fillId="0" borderId="23" xfId="0" applyFont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31" fillId="0" borderId="23" xfId="0" applyFont="1" applyBorder="1" applyAlignment="1">
      <alignment horizontal="left" vertical="center"/>
    </xf>
    <xf numFmtId="0" fontId="31" fillId="0" borderId="19" xfId="0" applyFont="1" applyBorder="1" applyAlignment="1">
      <alignment horizontal="left" vertical="center"/>
    </xf>
    <xf numFmtId="0" fontId="32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9" fillId="0" borderId="23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left" vertical="center" wrapText="1"/>
    </xf>
    <xf numFmtId="0" fontId="15" fillId="0" borderId="45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38" fillId="0" borderId="28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31" fillId="0" borderId="29" xfId="0" applyFont="1" applyBorder="1" applyAlignment="1">
      <alignment vertical="center" wrapText="1"/>
    </xf>
    <xf numFmtId="0" fontId="31" fillId="0" borderId="23" xfId="0" applyFont="1" applyFill="1" applyBorder="1" applyAlignment="1">
      <alignment horizontal="left" vertical="center" wrapText="1" indent="2"/>
    </xf>
    <xf numFmtId="0" fontId="31" fillId="0" borderId="19" xfId="0" applyFont="1" applyFill="1" applyBorder="1" applyAlignment="1">
      <alignment horizontal="left" vertical="center" wrapText="1" indent="2"/>
    </xf>
    <xf numFmtId="0" fontId="6" fillId="4" borderId="47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48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31" fillId="0" borderId="23" xfId="0" applyFont="1" applyFill="1" applyBorder="1" applyAlignment="1">
      <alignment vertical="center" wrapText="1"/>
    </xf>
    <xf numFmtId="0" fontId="31" fillId="0" borderId="19" xfId="0" applyFont="1" applyFill="1" applyBorder="1" applyAlignment="1">
      <alignment vertical="center" wrapText="1"/>
    </xf>
    <xf numFmtId="0" fontId="23" fillId="0" borderId="49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0" fillId="0" borderId="49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28" fillId="0" borderId="49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20" fillId="0" borderId="29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16" fillId="0" borderId="50" xfId="0" applyFont="1" applyBorder="1" applyAlignment="1">
      <alignment vertical="center" wrapText="1"/>
    </xf>
    <xf numFmtId="0" fontId="16" fillId="0" borderId="51" xfId="0" applyFont="1" applyBorder="1" applyAlignment="1">
      <alignment vertical="center" wrapText="1"/>
    </xf>
    <xf numFmtId="0" fontId="18" fillId="2" borderId="52" xfId="0" applyFont="1" applyFill="1" applyBorder="1" applyAlignment="1">
      <alignment vertical="center" wrapText="1"/>
    </xf>
    <xf numFmtId="0" fontId="18" fillId="2" borderId="53" xfId="0" applyFont="1" applyFill="1" applyBorder="1" applyAlignment="1">
      <alignment vertical="center" wrapText="1"/>
    </xf>
    <xf numFmtId="0" fontId="20" fillId="0" borderId="54" xfId="0" applyFont="1" applyFill="1" applyBorder="1" applyAlignment="1">
      <alignment vertical="center" wrapText="1"/>
    </xf>
    <xf numFmtId="0" fontId="20" fillId="0" borderId="55" xfId="0" applyFont="1" applyFill="1" applyBorder="1" applyAlignment="1">
      <alignment vertical="center" wrapText="1"/>
    </xf>
    <xf numFmtId="0" fontId="20" fillId="0" borderId="49" xfId="0" applyFont="1" applyBorder="1" applyAlignment="1">
      <alignment horizontal="left" vertical="center" wrapText="1" indent="1"/>
    </xf>
    <xf numFmtId="0" fontId="20" fillId="0" borderId="19" xfId="0" applyFont="1" applyBorder="1" applyAlignment="1">
      <alignment horizontal="left" vertical="center" wrapText="1" indent="1"/>
    </xf>
    <xf numFmtId="0" fontId="20" fillId="0" borderId="49" xfId="0" applyFont="1" applyFill="1" applyBorder="1" applyAlignment="1">
      <alignment horizontal="left" vertical="center" wrapText="1" indent="1"/>
    </xf>
    <xf numFmtId="0" fontId="20" fillId="0" borderId="19" xfId="0" applyFont="1" applyFill="1" applyBorder="1" applyAlignment="1">
      <alignment horizontal="left" vertical="center" wrapText="1" indent="1"/>
    </xf>
    <xf numFmtId="0" fontId="20" fillId="0" borderId="56" xfId="0" applyFont="1" applyFill="1" applyBorder="1" applyAlignment="1">
      <alignment horizontal="left" vertical="center" wrapText="1" indent="1"/>
    </xf>
    <xf numFmtId="0" fontId="20" fillId="0" borderId="26" xfId="0" applyFont="1" applyFill="1" applyBorder="1" applyAlignment="1">
      <alignment horizontal="left" vertical="center" wrapText="1" indent="1"/>
    </xf>
    <xf numFmtId="0" fontId="25" fillId="0" borderId="49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41" fillId="0" borderId="23" xfId="0" applyFont="1" applyBorder="1" applyAlignment="1">
      <alignment vertical="center" wrapText="1"/>
    </xf>
    <xf numFmtId="0" fontId="41" fillId="0" borderId="19" xfId="0" applyFont="1" applyBorder="1" applyAlignment="1">
      <alignment vertical="center" wrapText="1"/>
    </xf>
    <xf numFmtId="0" fontId="13" fillId="5" borderId="48" xfId="0" applyFont="1" applyFill="1" applyBorder="1" applyAlignment="1">
      <alignment horizontal="center" vertical="center"/>
    </xf>
    <xf numFmtId="0" fontId="7" fillId="5" borderId="48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39" fillId="0" borderId="31" xfId="0" applyFont="1" applyBorder="1" applyAlignment="1">
      <alignment vertical="center" wrapText="1"/>
    </xf>
    <xf numFmtId="0" fontId="39" fillId="0" borderId="29" xfId="0" applyFont="1" applyBorder="1" applyAlignment="1">
      <alignment vertical="center" wrapText="1"/>
    </xf>
    <xf numFmtId="0" fontId="25" fillId="0" borderId="28" xfId="0" applyFont="1" applyBorder="1" applyAlignment="1">
      <alignment vertical="center" wrapText="1"/>
    </xf>
    <xf numFmtId="0" fontId="25" fillId="0" borderId="26" xfId="0" applyFont="1" applyBorder="1" applyAlignment="1">
      <alignment vertical="center" wrapText="1"/>
    </xf>
    <xf numFmtId="0" fontId="43" fillId="0" borderId="0" xfId="0" applyFont="1" applyBorder="1" applyAlignment="1">
      <alignment wrapText="1"/>
    </xf>
    <xf numFmtId="0" fontId="33" fillId="0" borderId="0" xfId="0" applyFont="1" applyBorder="1" applyAlignment="1">
      <alignment wrapText="1"/>
    </xf>
    <xf numFmtId="0" fontId="41" fillId="0" borderId="2" xfId="0" applyFont="1" applyBorder="1" applyAlignment="1">
      <alignment vertical="center" wrapText="1"/>
    </xf>
    <xf numFmtId="0" fontId="41" fillId="0" borderId="34" xfId="0" applyFont="1" applyBorder="1" applyAlignment="1">
      <alignment vertical="center" wrapText="1"/>
    </xf>
    <xf numFmtId="0" fontId="15" fillId="0" borderId="3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vertical="center" wrapText="1"/>
    </xf>
    <xf numFmtId="0" fontId="41" fillId="0" borderId="19" xfId="0" applyFont="1" applyFill="1" applyBorder="1" applyAlignment="1">
      <alignment vertical="center" wrapText="1"/>
    </xf>
    <xf numFmtId="0" fontId="39" fillId="0" borderId="41" xfId="0" applyFont="1" applyBorder="1" applyAlignment="1">
      <alignment vertical="center" wrapText="1"/>
    </xf>
    <xf numFmtId="0" fontId="39" fillId="0" borderId="16" xfId="0" applyFont="1" applyBorder="1" applyAlignment="1">
      <alignment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19" xfId="0" applyFont="1" applyBorder="1" applyAlignment="1">
      <alignment horizontal="left" vertical="center" wrapText="1"/>
    </xf>
    <xf numFmtId="0" fontId="41" fillId="0" borderId="23" xfId="0" applyFont="1" applyFill="1" applyBorder="1" applyAlignment="1">
      <alignment horizontal="left" vertical="center" wrapText="1"/>
    </xf>
    <xf numFmtId="0" fontId="41" fillId="0" borderId="19" xfId="0" applyFont="1" applyFill="1" applyBorder="1" applyAlignment="1">
      <alignment horizontal="left" vertical="center" wrapText="1"/>
    </xf>
    <xf numFmtId="0" fontId="39" fillId="0" borderId="23" xfId="0" applyFont="1" applyFill="1" applyBorder="1" applyAlignment="1">
      <alignment vertical="center" wrapText="1"/>
    </xf>
    <xf numFmtId="0" fontId="39" fillId="0" borderId="19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left" vertical="center" wrapText="1"/>
    </xf>
    <xf numFmtId="0" fontId="41" fillId="0" borderId="58" xfId="0" applyFont="1" applyFill="1" applyBorder="1" applyAlignment="1">
      <alignment horizontal="left" vertical="center" wrapText="1"/>
    </xf>
    <xf numFmtId="0" fontId="41" fillId="0" borderId="28" xfId="0" applyFont="1" applyBorder="1" applyAlignment="1">
      <alignment vertical="center" wrapText="1"/>
    </xf>
    <xf numFmtId="0" fontId="41" fillId="0" borderId="26" xfId="0" applyFont="1" applyBorder="1" applyAlignment="1">
      <alignment vertical="center" wrapText="1"/>
    </xf>
    <xf numFmtId="0" fontId="41" fillId="0" borderId="43" xfId="0" applyFont="1" applyBorder="1" applyAlignment="1">
      <alignment vertical="center" wrapText="1"/>
    </xf>
    <xf numFmtId="0" fontId="41" fillId="0" borderId="58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0" fillId="0" borderId="3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6" fillId="0" borderId="59" xfId="0" applyFont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46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46" fillId="0" borderId="64" xfId="0" applyFont="1" applyBorder="1" applyAlignment="1">
      <alignment horizontal="center" vertical="center" wrapText="1"/>
    </xf>
    <xf numFmtId="0" fontId="46" fillId="0" borderId="65" xfId="0" applyFont="1" applyBorder="1" applyAlignment="1">
      <alignment horizontal="center" vertical="center" wrapText="1"/>
    </xf>
    <xf numFmtId="0" fontId="0" fillId="0" borderId="64" xfId="0" applyFont="1" applyBorder="1" applyAlignment="1">
      <alignment wrapText="1"/>
    </xf>
    <xf numFmtId="0" fontId="0" fillId="0" borderId="66" xfId="0" applyFont="1" applyBorder="1" applyAlignment="1">
      <alignment horizontal="center" vertical="center" wrapText="1"/>
    </xf>
    <xf numFmtId="0" fontId="46" fillId="0" borderId="67" xfId="0" applyFont="1" applyBorder="1" applyAlignment="1">
      <alignment horizontal="center" vertical="center" wrapText="1"/>
    </xf>
    <xf numFmtId="0" fontId="47" fillId="0" borderId="68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167" fontId="48" fillId="0" borderId="70" xfId="0" applyNumberFormat="1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/>
    </xf>
    <xf numFmtId="0" fontId="49" fillId="0" borderId="40" xfId="0" applyFont="1" applyBorder="1" applyAlignment="1" applyProtection="1">
      <alignment horizontal="left"/>
      <protection/>
    </xf>
    <xf numFmtId="167" fontId="49" fillId="0" borderId="40" xfId="0" applyNumberFormat="1" applyFont="1" applyBorder="1" applyAlignment="1" applyProtection="1">
      <alignment/>
      <protection/>
    </xf>
    <xf numFmtId="167" fontId="49" fillId="0" borderId="71" xfId="0" applyNumberFormat="1" applyFont="1" applyBorder="1" applyAlignment="1" applyProtection="1">
      <alignment/>
      <protection/>
    </xf>
    <xf numFmtId="0" fontId="50" fillId="6" borderId="37" xfId="0" applyFont="1" applyFill="1" applyBorder="1" applyAlignment="1">
      <alignment horizontal="center"/>
    </xf>
    <xf numFmtId="0" fontId="50" fillId="6" borderId="40" xfId="0" applyFont="1" applyFill="1" applyBorder="1" applyAlignment="1" applyProtection="1">
      <alignment horizontal="left"/>
      <protection/>
    </xf>
    <xf numFmtId="167" fontId="50" fillId="6" borderId="71" xfId="0" applyNumberFormat="1" applyFont="1" applyFill="1" applyBorder="1" applyAlignment="1" applyProtection="1">
      <alignment horizontal="right"/>
      <protection/>
    </xf>
    <xf numFmtId="0" fontId="21" fillId="0" borderId="72" xfId="0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0" fontId="48" fillId="0" borderId="74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/>
    </xf>
    <xf numFmtId="0" fontId="49" fillId="0" borderId="22" xfId="0" applyFont="1" applyBorder="1" applyAlignment="1" applyProtection="1">
      <alignment horizontal="left"/>
      <protection/>
    </xf>
    <xf numFmtId="167" fontId="49" fillId="0" borderId="22" xfId="0" applyNumberFormat="1" applyFont="1" applyBorder="1" applyAlignment="1" applyProtection="1">
      <alignment/>
      <protection/>
    </xf>
    <xf numFmtId="167" fontId="49" fillId="0" borderId="75" xfId="0" applyNumberFormat="1" applyFont="1" applyBorder="1" applyAlignment="1" applyProtection="1">
      <alignment/>
      <protection/>
    </xf>
    <xf numFmtId="0" fontId="50" fillId="6" borderId="40" xfId="0" applyFont="1" applyFill="1" applyBorder="1" applyAlignment="1" applyProtection="1">
      <alignment horizontal="center"/>
      <protection/>
    </xf>
    <xf numFmtId="0" fontId="49" fillId="0" borderId="38" xfId="0" applyFont="1" applyBorder="1" applyAlignment="1">
      <alignment horizontal="center"/>
    </xf>
    <xf numFmtId="0" fontId="49" fillId="0" borderId="27" xfId="0" applyFont="1" applyBorder="1" applyAlignment="1" applyProtection="1">
      <alignment horizontal="left"/>
      <protection/>
    </xf>
    <xf numFmtId="167" fontId="49" fillId="0" borderId="27" xfId="0" applyNumberFormat="1" applyFont="1" applyBorder="1" applyAlignment="1" applyProtection="1">
      <alignment/>
      <protection/>
    </xf>
    <xf numFmtId="167" fontId="49" fillId="0" borderId="76" xfId="0" applyNumberFormat="1" applyFont="1" applyBorder="1" applyAlignment="1" applyProtection="1">
      <alignment/>
      <protection/>
    </xf>
    <xf numFmtId="0" fontId="49" fillId="0" borderId="48" xfId="0" applyFont="1" applyBorder="1" applyAlignment="1">
      <alignment horizontal="center"/>
    </xf>
    <xf numFmtId="0" fontId="49" fillId="0" borderId="48" xfId="0" applyFont="1" applyBorder="1" applyAlignment="1" applyProtection="1">
      <alignment horizontal="left"/>
      <protection/>
    </xf>
    <xf numFmtId="167" fontId="49" fillId="0" borderId="48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51" fillId="0" borderId="7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7" fontId="50" fillId="6" borderId="40" xfId="0" applyNumberFormat="1" applyFont="1" applyFill="1" applyBorder="1" applyAlignment="1" applyProtection="1">
      <alignment/>
      <protection/>
    </xf>
    <xf numFmtId="167" fontId="50" fillId="6" borderId="71" xfId="0" applyNumberFormat="1" applyFont="1" applyFill="1" applyBorder="1" applyAlignment="1" applyProtection="1">
      <alignment/>
      <protection/>
    </xf>
    <xf numFmtId="0" fontId="49" fillId="0" borderId="45" xfId="0" applyFont="1" applyBorder="1" applyAlignment="1">
      <alignment horizontal="center"/>
    </xf>
    <xf numFmtId="0" fontId="49" fillId="0" borderId="42" xfId="0" applyFont="1" applyBorder="1" applyAlignment="1" applyProtection="1">
      <alignment horizontal="left"/>
      <protection/>
    </xf>
    <xf numFmtId="167" fontId="49" fillId="0" borderId="42" xfId="0" applyNumberFormat="1" applyFont="1" applyBorder="1" applyAlignment="1" applyProtection="1">
      <alignment/>
      <protection/>
    </xf>
    <xf numFmtId="167" fontId="49" fillId="0" borderId="77" xfId="0" applyNumberFormat="1" applyFont="1" applyBorder="1" applyAlignment="1" applyProtection="1">
      <alignment/>
      <protection/>
    </xf>
    <xf numFmtId="0" fontId="49" fillId="7" borderId="78" xfId="0" applyFont="1" applyFill="1" applyBorder="1" applyAlignment="1">
      <alignment horizontal="center"/>
    </xf>
    <xf numFmtId="0" fontId="49" fillId="7" borderId="6" xfId="0" applyFont="1" applyFill="1" applyBorder="1" applyAlignment="1" applyProtection="1">
      <alignment horizontal="left"/>
      <protection/>
    </xf>
    <xf numFmtId="167" fontId="49" fillId="7" borderId="6" xfId="0" applyNumberFormat="1" applyFont="1" applyFill="1" applyBorder="1" applyAlignment="1" applyProtection="1">
      <alignment/>
      <protection/>
    </xf>
    <xf numFmtId="167" fontId="49" fillId="7" borderId="79" xfId="0" applyNumberFormat="1" applyFont="1" applyFill="1" applyBorder="1" applyAlignment="1" applyProtection="1">
      <alignment/>
      <protection/>
    </xf>
    <xf numFmtId="0" fontId="52" fillId="0" borderId="0" xfId="0" applyFont="1" applyBorder="1" applyAlignment="1">
      <alignment horizontal="center"/>
    </xf>
    <xf numFmtId="0" fontId="50" fillId="6" borderId="44" xfId="0" applyFont="1" applyFill="1" applyBorder="1" applyAlignment="1">
      <alignment horizontal="center"/>
    </xf>
    <xf numFmtId="0" fontId="50" fillId="6" borderId="22" xfId="0" applyFont="1" applyFill="1" applyBorder="1" applyAlignment="1" applyProtection="1">
      <alignment horizontal="left"/>
      <protection/>
    </xf>
    <xf numFmtId="167" fontId="50" fillId="6" borderId="22" xfId="0" applyNumberFormat="1" applyFont="1" applyFill="1" applyBorder="1" applyAlignment="1" applyProtection="1">
      <alignment/>
      <protection/>
    </xf>
    <xf numFmtId="167" fontId="50" fillId="6" borderId="75" xfId="0" applyNumberFormat="1" applyFont="1" applyFill="1" applyBorder="1" applyAlignment="1" applyProtection="1">
      <alignment/>
      <protection/>
    </xf>
    <xf numFmtId="167" fontId="49" fillId="0" borderId="21" xfId="0" applyNumberFormat="1" applyFont="1" applyBorder="1" applyAlignment="1" applyProtection="1">
      <alignment horizontal="center"/>
      <protection/>
    </xf>
    <xf numFmtId="167" fontId="49" fillId="0" borderId="80" xfId="0" applyNumberFormat="1" applyFont="1" applyBorder="1" applyAlignment="1" applyProtection="1">
      <alignment/>
      <protection/>
    </xf>
    <xf numFmtId="0" fontId="49" fillId="0" borderId="81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67" fontId="49" fillId="0" borderId="66" xfId="0" applyNumberFormat="1" applyFont="1" applyBorder="1" applyAlignment="1" applyProtection="1">
      <alignment/>
      <protection/>
    </xf>
    <xf numFmtId="167" fontId="49" fillId="0" borderId="67" xfId="0" applyNumberFormat="1" applyFont="1" applyBorder="1" applyAlignment="1" applyProtection="1">
      <alignment/>
      <protection/>
    </xf>
    <xf numFmtId="0" fontId="44" fillId="2" borderId="52" xfId="0" applyFont="1" applyFill="1" applyBorder="1" applyAlignment="1">
      <alignment horizontal="center" vertical="center" wrapText="1"/>
    </xf>
    <xf numFmtId="0" fontId="44" fillId="2" borderId="53" xfId="0" applyFont="1" applyFill="1" applyBorder="1" applyAlignment="1">
      <alignment horizontal="center" vertical="center" wrapText="1"/>
    </xf>
    <xf numFmtId="167" fontId="49" fillId="2" borderId="69" xfId="0" applyNumberFormat="1" applyFont="1" applyFill="1" applyBorder="1" applyAlignment="1" applyProtection="1">
      <alignment horizontal="center" vertical="center" wrapText="1"/>
      <protection/>
    </xf>
    <xf numFmtId="167" fontId="53" fillId="2" borderId="70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46" xfId="0" applyFont="1" applyBorder="1" applyAlignment="1">
      <alignment horizontal="center"/>
    </xf>
    <xf numFmtId="0" fontId="49" fillId="0" borderId="82" xfId="0" applyFont="1" applyBorder="1" applyAlignment="1" applyProtection="1">
      <alignment horizontal="left"/>
      <protection/>
    </xf>
    <xf numFmtId="167" fontId="49" fillId="0" borderId="82" xfId="0" applyNumberFormat="1" applyFont="1" applyBorder="1" applyAlignment="1" applyProtection="1">
      <alignment/>
      <protection/>
    </xf>
    <xf numFmtId="167" fontId="49" fillId="0" borderId="83" xfId="0" applyNumberFormat="1" applyFont="1" applyBorder="1" applyAlignment="1" applyProtection="1">
      <alignment/>
      <protection/>
    </xf>
    <xf numFmtId="0" fontId="44" fillId="2" borderId="84" xfId="0" applyFont="1" applyFill="1" applyBorder="1" applyAlignment="1">
      <alignment horizontal="center" vertical="center" wrapText="1"/>
    </xf>
    <xf numFmtId="0" fontId="44" fillId="2" borderId="85" xfId="0" applyFont="1" applyFill="1" applyBorder="1" applyAlignment="1">
      <alignment horizontal="center" vertical="center" wrapText="1"/>
    </xf>
    <xf numFmtId="0" fontId="0" fillId="2" borderId="86" xfId="0" applyFill="1" applyBorder="1" applyAlignment="1">
      <alignment horizontal="center" vertical="center" wrapText="1"/>
    </xf>
    <xf numFmtId="0" fontId="53" fillId="2" borderId="87" xfId="0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Border="1" applyAlignment="1" applyProtection="1">
      <alignment horizontal="left"/>
      <protection/>
    </xf>
    <xf numFmtId="167" fontId="49" fillId="0" borderId="0" xfId="0" applyNumberFormat="1" applyFont="1" applyBorder="1" applyAlignment="1" applyProtection="1">
      <alignment/>
      <protection/>
    </xf>
    <xf numFmtId="167" fontId="50" fillId="0" borderId="0" xfId="0" applyNumberFormat="1" applyFont="1" applyBorder="1" applyAlignment="1" applyProtection="1">
      <alignment/>
      <protection/>
    </xf>
    <xf numFmtId="0" fontId="49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0" fontId="0" fillId="0" borderId="48" xfId="0" applyBorder="1" applyAlignment="1">
      <alignment horizontal="center" vertical="center"/>
    </xf>
    <xf numFmtId="0" fontId="49" fillId="0" borderId="0" xfId="0" applyFont="1" applyBorder="1" applyAlignment="1" applyProtection="1">
      <alignment horizontal="left"/>
      <protection/>
    </xf>
    <xf numFmtId="0" fontId="49" fillId="0" borderId="0" xfId="0" applyFont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0" fillId="0" borderId="0" xfId="19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Zmiany liczby bezrobotnych 
w okresie I 2001-VII 2007 r.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295"/>
          <c:w val="0.9605"/>
          <c:h val="0.7795"/>
        </c:manualLayout>
      </c:layout>
      <c:lineChart>
        <c:grouping val="standard"/>
        <c:varyColors val="0"/>
        <c:ser>
          <c:idx val="0"/>
          <c:order val="0"/>
          <c:tx>
            <c:strRef>
              <c:f>'Wykresy VII 07'!$C$2</c:f>
              <c:strCache>
                <c:ptCount val="1"/>
                <c:pt idx="0">
                  <c:v>2001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'Wykresy VII 07'!$B$3:$B$14</c:f>
              <c:numCache/>
            </c:numRef>
          </c:cat>
          <c:val>
            <c:numRef>
              <c:f>'Wykresy VII 07'!$C$3:$C$14</c:f>
              <c:numCache/>
            </c:numRef>
          </c:val>
          <c:smooth val="0"/>
        </c:ser>
        <c:ser>
          <c:idx val="1"/>
          <c:order val="1"/>
          <c:tx>
            <c:strRef>
              <c:f>'Wykresy VII 07'!$D$2</c:f>
              <c:strCache>
                <c:ptCount val="1"/>
                <c:pt idx="0">
                  <c:v>2002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'Wykresy VII 07'!$B$3:$B$14</c:f>
              <c:numCache/>
            </c:numRef>
          </c:cat>
          <c:val>
            <c:numRef>
              <c:f>'Wykresy VII 07'!$D$3:$D$14</c:f>
              <c:numCache/>
            </c:numRef>
          </c:val>
          <c:smooth val="0"/>
        </c:ser>
        <c:ser>
          <c:idx val="2"/>
          <c:order val="2"/>
          <c:tx>
            <c:strRef>
              <c:f>'Wykresy VII 07'!$E$2</c:f>
              <c:strCache>
                <c:ptCount val="1"/>
                <c:pt idx="0">
                  <c:v>2003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FF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'Wykresy VII 07'!$B$3:$B$14</c:f>
              <c:numCache/>
            </c:numRef>
          </c:cat>
          <c:val>
            <c:numRef>
              <c:f>'Wykresy VII 07'!$E$3:$E$14</c:f>
              <c:numCache/>
            </c:numRef>
          </c:val>
          <c:smooth val="0"/>
        </c:ser>
        <c:ser>
          <c:idx val="3"/>
          <c:order val="3"/>
          <c:tx>
            <c:strRef>
              <c:f>'Wykresy VII 07'!$F$2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'Wykresy VII 07'!$B$3:$B$14</c:f>
              <c:numCache/>
            </c:numRef>
          </c:cat>
          <c:val>
            <c:numRef>
              <c:f>'Wykresy VII 07'!$F$3:$F$14</c:f>
              <c:numCache/>
            </c:numRef>
          </c:val>
          <c:smooth val="0"/>
        </c:ser>
        <c:ser>
          <c:idx val="4"/>
          <c:order val="4"/>
          <c:tx>
            <c:strRef>
              <c:f>'Wykresy VII 07'!$G$2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'Wykresy VII 07'!$B$3:$B$14</c:f>
              <c:numCache/>
            </c:numRef>
          </c:cat>
          <c:val>
            <c:numRef>
              <c:f>'Wykresy VII 07'!$G$3:$G$14</c:f>
              <c:numCache/>
            </c:numRef>
          </c:val>
          <c:smooth val="0"/>
        </c:ser>
        <c:ser>
          <c:idx val="5"/>
          <c:order val="5"/>
          <c:tx>
            <c:strRef>
              <c:f>'Wykresy VII 07'!$H$2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'Wykresy VII 07'!$B$3:$B$14</c:f>
              <c:numCache/>
            </c:numRef>
          </c:cat>
          <c:val>
            <c:numRef>
              <c:f>'Wykresy VII 07'!$H$3:$H$14</c:f>
              <c:numCache/>
            </c:numRef>
          </c:val>
          <c:smooth val="0"/>
        </c:ser>
        <c:ser>
          <c:idx val="6"/>
          <c:order val="6"/>
          <c:tx>
            <c:strRef>
              <c:f>'Wykresy VII 07'!$I$2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808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'Wykresy VII 07'!$B$3:$B$14</c:f>
              <c:numCache/>
            </c:numRef>
          </c:cat>
          <c:val>
            <c:numRef>
              <c:f>'Wykresy VII 07'!$I$3:$I$14</c:f>
              <c:numCache/>
            </c:numRef>
          </c:val>
          <c:smooth val="0"/>
        </c:ser>
        <c:marker val="1"/>
        <c:axId val="17103697"/>
        <c:axId val="19715546"/>
      </c:lineChart>
      <c:catAx>
        <c:axId val="17103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715546"/>
        <c:crosses val="autoZero"/>
        <c:auto val="1"/>
        <c:lblOffset val="100"/>
        <c:noMultiLvlLbl val="0"/>
      </c:catAx>
      <c:valAx>
        <c:axId val="19715546"/>
        <c:scaling>
          <c:orientation val="minMax"/>
          <c:min val="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103697"/>
        <c:crossesAt val="1"/>
        <c:crossBetween val="between"/>
        <c:dispUnits/>
        <c:min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825"/>
          <c:y val="0.93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Oferty pracy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'Wykresy VII 07'!$D$16</c:f>
              <c:strCache>
                <c:ptCount val="1"/>
                <c:pt idx="0">
                  <c:v>Ogółem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'Wykresy VII 07'!$C$17:$C$28</c:f>
              <c:strCache/>
            </c:strRef>
          </c:cat>
          <c:val>
            <c:numRef>
              <c:f>'Wykresy VII 07'!$D$17:$D$28</c:f>
              <c:numCache/>
            </c:numRef>
          </c:val>
        </c:ser>
        <c:ser>
          <c:idx val="1"/>
          <c:order val="1"/>
          <c:tx>
            <c:strRef>
              <c:f>'Wykresy VII 07'!$E$16</c:f>
              <c:strCache>
                <c:ptCount val="1"/>
                <c:pt idx="0">
                  <c:v>Subsydiowane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'Wykresy VII 07'!$C$17:$C$28</c:f>
              <c:strCache/>
            </c:strRef>
          </c:cat>
          <c:val>
            <c:numRef>
              <c:f>'Wykresy VII 07'!$E$17:$E$28</c:f>
              <c:numCache/>
            </c:numRef>
          </c:val>
        </c:ser>
        <c:ser>
          <c:idx val="2"/>
          <c:order val="2"/>
          <c:tx>
            <c:strRef>
              <c:f>'Wykresy VII 07'!$F$16</c:f>
              <c:strCache>
                <c:ptCount val="1"/>
                <c:pt idx="0">
                  <c:v>Z sektora publicznego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'Wykresy VII 07'!$C$17:$C$28</c:f>
              <c:strCache/>
            </c:strRef>
          </c:cat>
          <c:val>
            <c:numRef>
              <c:f>'Wykresy VII 07'!$F$17:$F$28</c:f>
              <c:numCache/>
            </c:numRef>
          </c:val>
        </c:ser>
        <c:gapWidth val="80"/>
        <c:axId val="43222187"/>
        <c:axId val="53455364"/>
      </c:barChart>
      <c:catAx>
        <c:axId val="43222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455364"/>
        <c:crosses val="autoZero"/>
        <c:auto val="1"/>
        <c:lblOffset val="100"/>
        <c:noMultiLvlLbl val="0"/>
      </c:catAx>
      <c:valAx>
        <c:axId val="534553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2221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Struktura odpływu z ewidencji bezrobotnych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0"/>
      <c:depthPercent val="100"/>
      <c:rAngAx val="1"/>
    </c:view3D>
    <c:plotArea>
      <c:layout/>
      <c:pie3DChart>
        <c:varyColors val="1"/>
        <c:ser>
          <c:idx val="0"/>
          <c:order val="0"/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</c:dPt>
          <c:dPt>
            <c:idx val="5"/>
          </c:dPt>
          <c:dPt>
            <c:idx val="7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'Wykresy VII 07'!$D$46:$D$55</c:f>
              <c:strCache/>
            </c:strRef>
          </c:cat>
          <c:val>
            <c:numRef>
              <c:f>'Wykresy VII 07'!$E$46:$E$55</c:f>
              <c:numCache/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Bezrobotni ogółem, w tym młodzież do 25 roku życia</a:t>
            </a:r>
          </a:p>
        </c:rich>
      </c:tx>
      <c:layout/>
      <c:spPr>
        <a:noFill/>
        <a:ln>
          <a:noFill/>
        </a:ln>
      </c:spPr>
    </c:title>
    <c:view3D>
      <c:rotX val="44"/>
      <c:rotY val="44"/>
      <c:depthPercent val="100"/>
      <c:rAngAx val="1"/>
    </c:view3D>
    <c:plotArea>
      <c:layout>
        <c:manualLayout>
          <c:xMode val="edge"/>
          <c:yMode val="edge"/>
          <c:x val="0"/>
          <c:y val="0.11425"/>
          <c:w val="1"/>
          <c:h val="0.79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'Wykresy VII 07'!$D$30</c:f>
              <c:strCache>
                <c:ptCount val="1"/>
                <c:pt idx="0">
                  <c:v>Bezrobotni 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'Wykresy VII 07'!$C$31:$C$43</c:f>
              <c:strCache/>
            </c:strRef>
          </c:cat>
          <c:val>
            <c:numRef>
              <c:f>'Wykresy VII 07'!$D$31:$D$43</c:f>
              <c:numCache/>
            </c:numRef>
          </c:val>
          <c:shape val="cylinder"/>
        </c:ser>
        <c:ser>
          <c:idx val="1"/>
          <c:order val="1"/>
          <c:tx>
            <c:strRef>
              <c:f>'Wykresy VII 07'!$E$30</c:f>
              <c:strCache>
                <c:ptCount val="1"/>
                <c:pt idx="0">
                  <c:v>Młodzież do 25 roku życia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'Wykresy VII 07'!$C$31:$C$43</c:f>
              <c:strCache/>
            </c:strRef>
          </c:cat>
          <c:val>
            <c:numRef>
              <c:f>'Wykresy VII 07'!$E$31:$E$43</c:f>
              <c:numCache/>
            </c:numRef>
          </c:val>
          <c:shape val="cylinder"/>
        </c:ser>
        <c:overlap val="100"/>
        <c:shape val="cylinder"/>
        <c:axId val="11336229"/>
        <c:axId val="34917198"/>
      </c:bar3DChart>
      <c:catAx>
        <c:axId val="11336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34917198"/>
        <c:crosses val="autoZero"/>
        <c:auto val="1"/>
        <c:lblOffset val="100"/>
        <c:noMultiLvlLbl val="0"/>
      </c:catAx>
      <c:valAx>
        <c:axId val="34917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13362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35"/>
          <c:y val="0.935"/>
        </c:manualLayout>
      </c:layout>
      <c:overlay val="0"/>
    </c:legend>
    <c:floo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400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010150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51447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676275</xdr:colOff>
      <xdr:row>2</xdr:row>
      <xdr:rowOff>0</xdr:rowOff>
    </xdr:from>
    <xdr:to>
      <xdr:col>19</xdr:col>
      <xdr:colOff>676275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886700" y="352425"/>
        <a:ext cx="5486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676275</xdr:colOff>
      <xdr:row>24</xdr:row>
      <xdr:rowOff>0</xdr:rowOff>
    </xdr:from>
    <xdr:to>
      <xdr:col>19</xdr:col>
      <xdr:colOff>676275</xdr:colOff>
      <xdr:row>44</xdr:row>
      <xdr:rowOff>180975</xdr:rowOff>
    </xdr:to>
    <xdr:graphicFrame>
      <xdr:nvGraphicFramePr>
        <xdr:cNvPr id="2" name="Chart 2"/>
        <xdr:cNvGraphicFramePr/>
      </xdr:nvGraphicFramePr>
      <xdr:xfrm>
        <a:off x="7886700" y="4543425"/>
        <a:ext cx="548640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9525</xdr:colOff>
      <xdr:row>23</xdr:row>
      <xdr:rowOff>180975</xdr:rowOff>
    </xdr:from>
    <xdr:to>
      <xdr:col>29</xdr:col>
      <xdr:colOff>76200</xdr:colOff>
      <xdr:row>44</xdr:row>
      <xdr:rowOff>180975</xdr:rowOff>
    </xdr:to>
    <xdr:graphicFrame>
      <xdr:nvGraphicFramePr>
        <xdr:cNvPr id="3" name="Chart 3"/>
        <xdr:cNvGraphicFramePr/>
      </xdr:nvGraphicFramePr>
      <xdr:xfrm>
        <a:off x="13668375" y="4533900"/>
        <a:ext cx="5486400" cy="4000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266700</xdr:colOff>
      <xdr:row>2</xdr:row>
      <xdr:rowOff>0</xdr:rowOff>
    </xdr:from>
    <xdr:to>
      <xdr:col>29</xdr:col>
      <xdr:colOff>76200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13649325" y="352425"/>
        <a:ext cx="550545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07r\Arkusz%20roboczy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07"/>
      <sheetName val="Stan i struktura II 07"/>
      <sheetName val="Stan i struktura III 07"/>
      <sheetName val="Stan i struktura IV 07"/>
      <sheetName val="Stan i struktura V 07"/>
      <sheetName val="Stan i struktura VI 07"/>
      <sheetName val="Stan i struktura VII 07"/>
    </sheetNames>
    <sheetDataSet>
      <sheetData sheetId="5">
        <row r="6">
          <cell r="E6">
            <v>4170</v>
          </cell>
          <cell r="F6">
            <v>2594</v>
          </cell>
          <cell r="G6">
            <v>5095</v>
          </cell>
          <cell r="H6">
            <v>3907</v>
          </cell>
          <cell r="I6">
            <v>6656</v>
          </cell>
          <cell r="J6">
            <v>3306</v>
          </cell>
          <cell r="K6">
            <v>4012</v>
          </cell>
          <cell r="L6">
            <v>2049</v>
          </cell>
          <cell r="M6">
            <v>1932</v>
          </cell>
          <cell r="N6">
            <v>1837</v>
          </cell>
          <cell r="O6">
            <v>4806</v>
          </cell>
          <cell r="P6">
            <v>4590</v>
          </cell>
          <cell r="Q6">
            <v>6551</v>
          </cell>
          <cell r="R6">
            <v>6609</v>
          </cell>
          <cell r="S6">
            <v>58114</v>
          </cell>
        </row>
        <row r="46">
          <cell r="E46">
            <v>2754</v>
          </cell>
          <cell r="F46">
            <v>1163</v>
          </cell>
          <cell r="G46">
            <v>2192</v>
          </cell>
          <cell r="H46">
            <v>1002</v>
          </cell>
          <cell r="I46">
            <v>1926</v>
          </cell>
          <cell r="J46">
            <v>1129</v>
          </cell>
          <cell r="K46">
            <v>1629</v>
          </cell>
          <cell r="L46">
            <v>609</v>
          </cell>
          <cell r="M46">
            <v>1857</v>
          </cell>
          <cell r="N46">
            <v>729</v>
          </cell>
          <cell r="O46">
            <v>2634</v>
          </cell>
          <cell r="P46">
            <v>1298</v>
          </cell>
          <cell r="Q46">
            <v>2051</v>
          </cell>
          <cell r="R46">
            <v>7778</v>
          </cell>
          <cell r="S46">
            <v>28751</v>
          </cell>
        </row>
        <row r="49">
          <cell r="E49">
            <v>79</v>
          </cell>
          <cell r="F49">
            <v>123</v>
          </cell>
          <cell r="G49">
            <v>51</v>
          </cell>
          <cell r="H49">
            <v>21</v>
          </cell>
          <cell r="I49">
            <v>107</v>
          </cell>
          <cell r="J49">
            <v>44</v>
          </cell>
          <cell r="K49">
            <v>146</v>
          </cell>
          <cell r="L49">
            <v>68</v>
          </cell>
          <cell r="M49">
            <v>61</v>
          </cell>
          <cell r="N49">
            <v>13</v>
          </cell>
          <cell r="O49">
            <v>203</v>
          </cell>
          <cell r="P49">
            <v>63</v>
          </cell>
          <cell r="Q49">
            <v>512</v>
          </cell>
          <cell r="R49">
            <v>281</v>
          </cell>
          <cell r="S49">
            <v>1772</v>
          </cell>
        </row>
        <row r="51">
          <cell r="E51">
            <v>0</v>
          </cell>
          <cell r="F51">
            <v>15</v>
          </cell>
          <cell r="G51">
            <v>153</v>
          </cell>
          <cell r="H51">
            <v>35</v>
          </cell>
          <cell r="I51">
            <v>143</v>
          </cell>
          <cell r="J51">
            <v>120</v>
          </cell>
          <cell r="K51">
            <v>116</v>
          </cell>
          <cell r="L51">
            <v>33</v>
          </cell>
          <cell r="M51">
            <v>13</v>
          </cell>
          <cell r="N51">
            <v>0</v>
          </cell>
          <cell r="O51">
            <v>0</v>
          </cell>
          <cell r="P51">
            <v>126</v>
          </cell>
          <cell r="Q51">
            <v>78</v>
          </cell>
          <cell r="R51">
            <v>0</v>
          </cell>
          <cell r="S51">
            <v>832</v>
          </cell>
        </row>
        <row r="53">
          <cell r="E53">
            <v>39</v>
          </cell>
          <cell r="F53">
            <v>28</v>
          </cell>
          <cell r="G53">
            <v>61</v>
          </cell>
          <cell r="H53">
            <v>56</v>
          </cell>
          <cell r="I53">
            <v>12</v>
          </cell>
          <cell r="J53">
            <v>30</v>
          </cell>
          <cell r="K53">
            <v>34</v>
          </cell>
          <cell r="L53">
            <v>31</v>
          </cell>
          <cell r="M53">
            <v>22</v>
          </cell>
          <cell r="N53">
            <v>43</v>
          </cell>
          <cell r="O53">
            <v>22</v>
          </cell>
          <cell r="P53">
            <v>25</v>
          </cell>
          <cell r="Q53">
            <v>40</v>
          </cell>
          <cell r="R53">
            <v>97</v>
          </cell>
          <cell r="S53">
            <v>540</v>
          </cell>
        </row>
        <row r="55">
          <cell r="E55">
            <v>71</v>
          </cell>
          <cell r="F55">
            <v>29</v>
          </cell>
          <cell r="G55">
            <v>49</v>
          </cell>
          <cell r="H55">
            <v>3</v>
          </cell>
          <cell r="I55">
            <v>9</v>
          </cell>
          <cell r="J55">
            <v>72</v>
          </cell>
          <cell r="K55">
            <v>13</v>
          </cell>
          <cell r="L55">
            <v>73</v>
          </cell>
          <cell r="M55">
            <v>29</v>
          </cell>
          <cell r="N55">
            <v>32</v>
          </cell>
          <cell r="O55">
            <v>14</v>
          </cell>
          <cell r="P55">
            <v>12</v>
          </cell>
          <cell r="Q55">
            <v>68</v>
          </cell>
          <cell r="R55">
            <v>70</v>
          </cell>
          <cell r="S55">
            <v>544</v>
          </cell>
        </row>
        <row r="57">
          <cell r="E57">
            <v>2</v>
          </cell>
          <cell r="F57">
            <v>2</v>
          </cell>
          <cell r="G57">
            <v>0</v>
          </cell>
          <cell r="H57">
            <v>0</v>
          </cell>
          <cell r="I57">
            <v>3</v>
          </cell>
          <cell r="J57">
            <v>0</v>
          </cell>
          <cell r="K57">
            <v>0</v>
          </cell>
          <cell r="L57">
            <v>0</v>
          </cell>
          <cell r="M57">
            <v>16</v>
          </cell>
          <cell r="N57">
            <v>0</v>
          </cell>
          <cell r="O57">
            <v>0</v>
          </cell>
          <cell r="P57">
            <v>12</v>
          </cell>
          <cell r="Q57">
            <v>24</v>
          </cell>
          <cell r="R57">
            <v>5</v>
          </cell>
          <cell r="S57">
            <v>64</v>
          </cell>
        </row>
        <row r="59">
          <cell r="E59">
            <v>195</v>
          </cell>
          <cell r="F59">
            <v>62</v>
          </cell>
          <cell r="G59">
            <v>253</v>
          </cell>
          <cell r="H59">
            <v>148</v>
          </cell>
          <cell r="I59">
            <v>88</v>
          </cell>
          <cell r="J59">
            <v>143</v>
          </cell>
          <cell r="K59">
            <v>180</v>
          </cell>
          <cell r="L59">
            <v>77</v>
          </cell>
          <cell r="M59">
            <v>89</v>
          </cell>
          <cell r="N59">
            <v>100</v>
          </cell>
          <cell r="O59">
            <v>74</v>
          </cell>
          <cell r="P59">
            <v>85</v>
          </cell>
          <cell r="Q59">
            <v>136</v>
          </cell>
          <cell r="R59">
            <v>124</v>
          </cell>
          <cell r="S59">
            <v>1754</v>
          </cell>
        </row>
        <row r="61">
          <cell r="E61">
            <v>277</v>
          </cell>
          <cell r="F61">
            <v>147</v>
          </cell>
          <cell r="G61">
            <v>272</v>
          </cell>
          <cell r="H61">
            <v>170</v>
          </cell>
          <cell r="I61">
            <v>188</v>
          </cell>
          <cell r="J61">
            <v>165</v>
          </cell>
          <cell r="K61">
            <v>217</v>
          </cell>
          <cell r="L61">
            <v>130</v>
          </cell>
          <cell r="M61">
            <v>122</v>
          </cell>
          <cell r="N61">
            <v>44</v>
          </cell>
          <cell r="O61">
            <v>186</v>
          </cell>
          <cell r="P61">
            <v>169</v>
          </cell>
          <cell r="Q61">
            <v>181</v>
          </cell>
          <cell r="R61">
            <v>363</v>
          </cell>
          <cell r="S61">
            <v>2631</v>
          </cell>
        </row>
        <row r="63">
          <cell r="E63">
            <v>156</v>
          </cell>
          <cell r="F63">
            <v>63</v>
          </cell>
          <cell r="G63">
            <v>120</v>
          </cell>
          <cell r="H63">
            <v>120</v>
          </cell>
          <cell r="I63">
            <v>192</v>
          </cell>
          <cell r="J63">
            <v>92</v>
          </cell>
          <cell r="K63">
            <v>129</v>
          </cell>
          <cell r="L63">
            <v>49</v>
          </cell>
          <cell r="M63">
            <v>4</v>
          </cell>
          <cell r="N63">
            <v>15</v>
          </cell>
          <cell r="O63">
            <v>34</v>
          </cell>
          <cell r="P63">
            <v>38</v>
          </cell>
          <cell r="Q63">
            <v>129</v>
          </cell>
          <cell r="R63">
            <v>168</v>
          </cell>
          <cell r="S63">
            <v>1309</v>
          </cell>
        </row>
        <row r="65">
          <cell r="E65">
            <v>65</v>
          </cell>
          <cell r="F65">
            <v>250</v>
          </cell>
          <cell r="G65">
            <v>19</v>
          </cell>
          <cell r="H65">
            <v>125</v>
          </cell>
          <cell r="I65">
            <v>211</v>
          </cell>
          <cell r="J65">
            <v>69</v>
          </cell>
          <cell r="K65">
            <v>40</v>
          </cell>
          <cell r="L65">
            <v>26</v>
          </cell>
          <cell r="M65">
            <v>927</v>
          </cell>
          <cell r="N65">
            <v>86</v>
          </cell>
          <cell r="O65">
            <v>336</v>
          </cell>
          <cell r="P65">
            <v>83</v>
          </cell>
          <cell r="Q65">
            <v>292</v>
          </cell>
          <cell r="R65">
            <v>5300</v>
          </cell>
          <cell r="S65">
            <v>7829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.75390625" style="0" customWidth="1"/>
    <col min="3" max="3" width="27.75390625" style="0" customWidth="1"/>
    <col min="4" max="4" width="29.25390625" style="0" customWidth="1"/>
    <col min="5" max="10" width="12.25390625" style="6" customWidth="1"/>
    <col min="11" max="11" width="11.625" style="105" customWidth="1"/>
    <col min="12" max="12" width="11.625" style="6" customWidth="1"/>
    <col min="13" max="13" width="12.25390625" style="105" customWidth="1"/>
    <col min="14" max="15" width="12.25390625" style="6" customWidth="1"/>
    <col min="16" max="16" width="12.25390625" style="105" customWidth="1"/>
    <col min="17" max="17" width="12.25390625" style="6" customWidth="1"/>
    <col min="18" max="19" width="13.00390625" style="6" customWidth="1"/>
    <col min="20" max="20" width="10.75390625" style="0" bestFit="1" customWidth="1"/>
  </cols>
  <sheetData>
    <row r="1" spans="2:18" ht="15.75">
      <c r="B1" s="1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</row>
    <row r="2" spans="2:19" ht="51" customHeight="1" thickBot="1">
      <c r="B2" s="128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30"/>
    </row>
    <row r="3" spans="2:19" ht="42.75" customHeight="1" thickBot="1" thickTop="1">
      <c r="B3" s="7" t="s">
        <v>1</v>
      </c>
      <c r="C3" s="8" t="s">
        <v>2</v>
      </c>
      <c r="D3" s="9" t="s">
        <v>3</v>
      </c>
      <c r="E3" s="10" t="s">
        <v>4</v>
      </c>
      <c r="F3" s="11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  <c r="R3" s="13" t="s">
        <v>17</v>
      </c>
      <c r="S3" s="14" t="s">
        <v>18</v>
      </c>
    </row>
    <row r="4" spans="2:19" ht="30" customHeight="1" thickBot="1">
      <c r="B4" s="131" t="s">
        <v>19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3"/>
    </row>
    <row r="5" spans="2:19" ht="24.75" customHeight="1" thickBot="1" thickTop="1">
      <c r="B5" s="15" t="s">
        <v>20</v>
      </c>
      <c r="C5" s="148" t="s">
        <v>21</v>
      </c>
      <c r="D5" s="149"/>
      <c r="E5" s="16">
        <v>7.9</v>
      </c>
      <c r="F5" s="16">
        <v>12.5</v>
      </c>
      <c r="G5" s="16">
        <v>28.2</v>
      </c>
      <c r="H5" s="16">
        <v>18.6</v>
      </c>
      <c r="I5" s="16">
        <v>24</v>
      </c>
      <c r="J5" s="16">
        <v>18.4</v>
      </c>
      <c r="K5" s="16">
        <v>23.5</v>
      </c>
      <c r="L5" s="16">
        <v>15.2</v>
      </c>
      <c r="M5" s="16">
        <v>8.6</v>
      </c>
      <c r="N5" s="16">
        <v>13.5</v>
      </c>
      <c r="O5" s="16">
        <v>8.6</v>
      </c>
      <c r="P5" s="16">
        <v>16.7</v>
      </c>
      <c r="Q5" s="16">
        <v>25.4</v>
      </c>
      <c r="R5" s="17">
        <v>19.6</v>
      </c>
      <c r="S5" s="18">
        <v>15.8</v>
      </c>
    </row>
    <row r="6" spans="2:19" s="6" customFormat="1" ht="26.25" customHeight="1" thickBot="1" thickTop="1">
      <c r="B6" s="19" t="s">
        <v>22</v>
      </c>
      <c r="C6" s="150" t="s">
        <v>23</v>
      </c>
      <c r="D6" s="151"/>
      <c r="E6" s="20">
        <v>4136</v>
      </c>
      <c r="F6" s="21">
        <v>2530</v>
      </c>
      <c r="G6" s="21">
        <v>5003</v>
      </c>
      <c r="H6" s="21">
        <v>3948</v>
      </c>
      <c r="I6" s="21">
        <v>6423</v>
      </c>
      <c r="J6" s="21">
        <v>3152</v>
      </c>
      <c r="K6" s="21">
        <v>3887</v>
      </c>
      <c r="L6" s="21">
        <v>1967</v>
      </c>
      <c r="M6" s="21">
        <v>1930</v>
      </c>
      <c r="N6" s="21">
        <v>1765</v>
      </c>
      <c r="O6" s="21">
        <v>4708</v>
      </c>
      <c r="P6" s="21">
        <v>4473</v>
      </c>
      <c r="Q6" s="21">
        <v>6318</v>
      </c>
      <c r="R6" s="22">
        <v>6431</v>
      </c>
      <c r="S6" s="23">
        <f>SUM(E6:R6)</f>
        <v>56671</v>
      </c>
    </row>
    <row r="7" spans="2:20" s="6" customFormat="1" ht="24" customHeight="1" thickBot="1" thickTop="1">
      <c r="B7" s="24"/>
      <c r="C7" s="152" t="s">
        <v>24</v>
      </c>
      <c r="D7" s="153"/>
      <c r="E7" s="25">
        <f>'[1]Stan i struktura VI 07'!E6</f>
        <v>4170</v>
      </c>
      <c r="F7" s="26">
        <f>'[1]Stan i struktura VI 07'!F6</f>
        <v>2594</v>
      </c>
      <c r="G7" s="26">
        <f>'[1]Stan i struktura VI 07'!G6</f>
        <v>5095</v>
      </c>
      <c r="H7" s="26">
        <f>'[1]Stan i struktura VI 07'!H6</f>
        <v>3907</v>
      </c>
      <c r="I7" s="26">
        <f>'[1]Stan i struktura VI 07'!I6</f>
        <v>6656</v>
      </c>
      <c r="J7" s="26">
        <f>'[1]Stan i struktura VI 07'!J6</f>
        <v>3306</v>
      </c>
      <c r="K7" s="26">
        <f>'[1]Stan i struktura VI 07'!K6</f>
        <v>4012</v>
      </c>
      <c r="L7" s="26">
        <f>'[1]Stan i struktura VI 07'!L6</f>
        <v>2049</v>
      </c>
      <c r="M7" s="26">
        <f>'[1]Stan i struktura VI 07'!M6</f>
        <v>1932</v>
      </c>
      <c r="N7" s="26">
        <f>'[1]Stan i struktura VI 07'!N6</f>
        <v>1837</v>
      </c>
      <c r="O7" s="26">
        <f>'[1]Stan i struktura VI 07'!O6</f>
        <v>4806</v>
      </c>
      <c r="P7" s="26">
        <f>'[1]Stan i struktura VI 07'!P6</f>
        <v>4590</v>
      </c>
      <c r="Q7" s="26">
        <f>'[1]Stan i struktura VI 07'!Q6</f>
        <v>6551</v>
      </c>
      <c r="R7" s="27">
        <f>'[1]Stan i struktura VI 07'!R6</f>
        <v>6609</v>
      </c>
      <c r="S7" s="28">
        <f>'[1]Stan i struktura VI 07'!S6</f>
        <v>58114</v>
      </c>
      <c r="T7" s="29"/>
    </row>
    <row r="8" spans="2:20" ht="24" customHeight="1" thickBot="1" thickTop="1">
      <c r="B8" s="30"/>
      <c r="C8" s="141" t="s">
        <v>25</v>
      </c>
      <c r="D8" s="142"/>
      <c r="E8" s="31">
        <f aca="true" t="shared" si="0" ref="E8:S8">E6-E7</f>
        <v>-34</v>
      </c>
      <c r="F8" s="31">
        <f t="shared" si="0"/>
        <v>-64</v>
      </c>
      <c r="G8" s="31">
        <f t="shared" si="0"/>
        <v>-92</v>
      </c>
      <c r="H8" s="31">
        <f t="shared" si="0"/>
        <v>41</v>
      </c>
      <c r="I8" s="31">
        <f t="shared" si="0"/>
        <v>-233</v>
      </c>
      <c r="J8" s="31">
        <f t="shared" si="0"/>
        <v>-154</v>
      </c>
      <c r="K8" s="31">
        <f t="shared" si="0"/>
        <v>-125</v>
      </c>
      <c r="L8" s="31">
        <f t="shared" si="0"/>
        <v>-82</v>
      </c>
      <c r="M8" s="31">
        <f t="shared" si="0"/>
        <v>-2</v>
      </c>
      <c r="N8" s="31">
        <f t="shared" si="0"/>
        <v>-72</v>
      </c>
      <c r="O8" s="31">
        <f t="shared" si="0"/>
        <v>-98</v>
      </c>
      <c r="P8" s="31">
        <f t="shared" si="0"/>
        <v>-117</v>
      </c>
      <c r="Q8" s="31">
        <f t="shared" si="0"/>
        <v>-233</v>
      </c>
      <c r="R8" s="32">
        <f t="shared" si="0"/>
        <v>-178</v>
      </c>
      <c r="S8" s="33">
        <f t="shared" si="0"/>
        <v>-1443</v>
      </c>
      <c r="T8" s="34"/>
    </row>
    <row r="9" spans="2:20" ht="24" customHeight="1" thickBot="1" thickTop="1">
      <c r="B9" s="35"/>
      <c r="C9" s="139" t="s">
        <v>26</v>
      </c>
      <c r="D9" s="140"/>
      <c r="E9" s="36">
        <f aca="true" t="shared" si="1" ref="E9:S9">E6/E7*100</f>
        <v>99.18465227817745</v>
      </c>
      <c r="F9" s="36">
        <f t="shared" si="1"/>
        <v>97.53276792598304</v>
      </c>
      <c r="G9" s="36">
        <f t="shared" si="1"/>
        <v>98.19430814524043</v>
      </c>
      <c r="H9" s="36">
        <f t="shared" si="1"/>
        <v>101.04939851548502</v>
      </c>
      <c r="I9" s="36">
        <f t="shared" si="1"/>
        <v>96.49939903846155</v>
      </c>
      <c r="J9" s="36">
        <f t="shared" si="1"/>
        <v>95.34180278281912</v>
      </c>
      <c r="K9" s="36">
        <f t="shared" si="1"/>
        <v>96.88434695912264</v>
      </c>
      <c r="L9" s="36">
        <f t="shared" si="1"/>
        <v>95.99804782820888</v>
      </c>
      <c r="M9" s="36">
        <f t="shared" si="1"/>
        <v>99.89648033126294</v>
      </c>
      <c r="N9" s="36">
        <f t="shared" si="1"/>
        <v>96.08056614044638</v>
      </c>
      <c r="O9" s="36">
        <f t="shared" si="1"/>
        <v>97.96088223054515</v>
      </c>
      <c r="P9" s="36">
        <f t="shared" si="1"/>
        <v>97.45098039215686</v>
      </c>
      <c r="Q9" s="36">
        <f t="shared" si="1"/>
        <v>96.44329110059533</v>
      </c>
      <c r="R9" s="37">
        <f t="shared" si="1"/>
        <v>97.30670298078378</v>
      </c>
      <c r="S9" s="38">
        <f t="shared" si="1"/>
        <v>97.51694944419589</v>
      </c>
      <c r="T9" s="34"/>
    </row>
    <row r="10" spans="2:20" s="6" customFormat="1" ht="24" customHeight="1" thickBot="1" thickTop="1">
      <c r="B10" s="39" t="s">
        <v>27</v>
      </c>
      <c r="C10" s="160" t="s">
        <v>28</v>
      </c>
      <c r="D10" s="161"/>
      <c r="E10" s="40">
        <v>726</v>
      </c>
      <c r="F10" s="41">
        <v>401</v>
      </c>
      <c r="G10" s="42">
        <v>560</v>
      </c>
      <c r="H10" s="42">
        <v>548</v>
      </c>
      <c r="I10" s="42">
        <v>803</v>
      </c>
      <c r="J10" s="42">
        <v>398</v>
      </c>
      <c r="K10" s="42">
        <v>523</v>
      </c>
      <c r="L10" s="42">
        <v>350</v>
      </c>
      <c r="M10" s="43">
        <v>491</v>
      </c>
      <c r="N10" s="43">
        <v>273</v>
      </c>
      <c r="O10" s="43">
        <v>831</v>
      </c>
      <c r="P10" s="43">
        <v>657</v>
      </c>
      <c r="Q10" s="43">
        <v>716</v>
      </c>
      <c r="R10" s="43">
        <v>1819</v>
      </c>
      <c r="S10" s="44">
        <f>SUM(E10:R10)</f>
        <v>9096</v>
      </c>
      <c r="T10" s="29"/>
    </row>
    <row r="11" spans="2:20" ht="24" customHeight="1" thickBot="1" thickTop="1">
      <c r="B11" s="45"/>
      <c r="C11" s="141" t="s">
        <v>29</v>
      </c>
      <c r="D11" s="142"/>
      <c r="E11" s="46">
        <f aca="true" t="shared" si="2" ref="E11:S11">E76/E10*100</f>
        <v>19.146005509641874</v>
      </c>
      <c r="F11" s="46">
        <f t="shared" si="2"/>
        <v>17.955112219451372</v>
      </c>
      <c r="G11" s="46">
        <f t="shared" si="2"/>
        <v>20.892857142857142</v>
      </c>
      <c r="H11" s="46">
        <f t="shared" si="2"/>
        <v>30.10948905109489</v>
      </c>
      <c r="I11" s="46">
        <f t="shared" si="2"/>
        <v>20.79701120797011</v>
      </c>
      <c r="J11" s="46">
        <f t="shared" si="2"/>
        <v>19.849246231155778</v>
      </c>
      <c r="K11" s="46">
        <f t="shared" si="2"/>
        <v>14.722753346080305</v>
      </c>
      <c r="L11" s="46">
        <f t="shared" si="2"/>
        <v>19.142857142857142</v>
      </c>
      <c r="M11" s="46">
        <f t="shared" si="2"/>
        <v>12.423625254582484</v>
      </c>
      <c r="N11" s="46">
        <f t="shared" si="2"/>
        <v>21.611721611721613</v>
      </c>
      <c r="O11" s="46">
        <f t="shared" si="2"/>
        <v>18.050541516245488</v>
      </c>
      <c r="P11" s="46">
        <f t="shared" si="2"/>
        <v>21.15677321156773</v>
      </c>
      <c r="Q11" s="46">
        <f t="shared" si="2"/>
        <v>17.45810055865922</v>
      </c>
      <c r="R11" s="47">
        <f t="shared" si="2"/>
        <v>9.620670698185817</v>
      </c>
      <c r="S11" s="48">
        <f t="shared" si="2"/>
        <v>17.502198768689535</v>
      </c>
      <c r="T11" s="34"/>
    </row>
    <row r="12" spans="2:20" ht="24.75" customHeight="1" thickBot="1" thickTop="1">
      <c r="B12" s="49" t="s">
        <v>30</v>
      </c>
      <c r="C12" s="143" t="s">
        <v>31</v>
      </c>
      <c r="D12" s="144"/>
      <c r="E12" s="40">
        <v>760</v>
      </c>
      <c r="F12" s="42">
        <v>465</v>
      </c>
      <c r="G12" s="42">
        <v>652</v>
      </c>
      <c r="H12" s="42">
        <v>507</v>
      </c>
      <c r="I12" s="42">
        <v>1036</v>
      </c>
      <c r="J12" s="42">
        <v>552</v>
      </c>
      <c r="K12" s="42">
        <v>648</v>
      </c>
      <c r="L12" s="42">
        <v>432</v>
      </c>
      <c r="M12" s="43">
        <v>493</v>
      </c>
      <c r="N12" s="43">
        <v>345</v>
      </c>
      <c r="O12" s="43">
        <v>929</v>
      </c>
      <c r="P12" s="43">
        <v>774</v>
      </c>
      <c r="Q12" s="43">
        <v>949</v>
      </c>
      <c r="R12" s="43">
        <v>1997</v>
      </c>
      <c r="S12" s="44">
        <f>SUM(E12:R12)</f>
        <v>10539</v>
      </c>
      <c r="T12" s="34"/>
    </row>
    <row r="13" spans="2:20" ht="24" customHeight="1" thickBot="1" thickTop="1">
      <c r="B13" s="45" t="s">
        <v>32</v>
      </c>
      <c r="C13" s="154" t="s">
        <v>33</v>
      </c>
      <c r="D13" s="155"/>
      <c r="E13" s="50">
        <v>231</v>
      </c>
      <c r="F13" s="51">
        <v>177</v>
      </c>
      <c r="G13" s="51">
        <v>264</v>
      </c>
      <c r="H13" s="51">
        <v>232</v>
      </c>
      <c r="I13" s="51">
        <v>438</v>
      </c>
      <c r="J13" s="51">
        <v>162</v>
      </c>
      <c r="K13" s="51">
        <v>243</v>
      </c>
      <c r="L13" s="51">
        <v>147</v>
      </c>
      <c r="M13" s="52">
        <v>129</v>
      </c>
      <c r="N13" s="52">
        <v>114</v>
      </c>
      <c r="O13" s="52">
        <v>396</v>
      </c>
      <c r="P13" s="52">
        <v>285</v>
      </c>
      <c r="Q13" s="52">
        <v>472</v>
      </c>
      <c r="R13" s="52">
        <v>401</v>
      </c>
      <c r="S13" s="53">
        <f>SUM(E13:R13)</f>
        <v>3691</v>
      </c>
      <c r="T13" s="34"/>
    </row>
    <row r="14" spans="2:20" s="6" customFormat="1" ht="24" customHeight="1" thickBot="1" thickTop="1">
      <c r="B14" s="19" t="s">
        <v>32</v>
      </c>
      <c r="C14" s="156" t="s">
        <v>34</v>
      </c>
      <c r="D14" s="157"/>
      <c r="E14" s="50">
        <v>194</v>
      </c>
      <c r="F14" s="51">
        <v>124</v>
      </c>
      <c r="G14" s="51">
        <v>248</v>
      </c>
      <c r="H14" s="51">
        <v>217</v>
      </c>
      <c r="I14" s="51">
        <v>360</v>
      </c>
      <c r="J14" s="51">
        <v>147</v>
      </c>
      <c r="K14" s="51">
        <v>217</v>
      </c>
      <c r="L14" s="51">
        <v>126</v>
      </c>
      <c r="M14" s="52">
        <v>101</v>
      </c>
      <c r="N14" s="52">
        <v>104</v>
      </c>
      <c r="O14" s="52">
        <v>230</v>
      </c>
      <c r="P14" s="52">
        <v>259</v>
      </c>
      <c r="Q14" s="52">
        <v>300</v>
      </c>
      <c r="R14" s="52">
        <v>298</v>
      </c>
      <c r="S14" s="53">
        <f>SUM(E14:R14)</f>
        <v>2925</v>
      </c>
      <c r="T14" s="29"/>
    </row>
    <row r="15" spans="2:20" s="6" customFormat="1" ht="24" customHeight="1" thickBot="1" thickTop="1">
      <c r="B15" s="54" t="s">
        <v>32</v>
      </c>
      <c r="C15" s="158" t="s">
        <v>35</v>
      </c>
      <c r="D15" s="159"/>
      <c r="E15" s="55">
        <v>320</v>
      </c>
      <c r="F15" s="56">
        <v>159</v>
      </c>
      <c r="G15" s="56">
        <v>183</v>
      </c>
      <c r="H15" s="56">
        <v>130</v>
      </c>
      <c r="I15" s="56">
        <v>296</v>
      </c>
      <c r="J15" s="56">
        <v>281</v>
      </c>
      <c r="K15" s="56">
        <v>256</v>
      </c>
      <c r="L15" s="56">
        <v>120</v>
      </c>
      <c r="M15" s="57">
        <v>59</v>
      </c>
      <c r="N15" s="57">
        <v>142</v>
      </c>
      <c r="O15" s="57">
        <v>323</v>
      </c>
      <c r="P15" s="57">
        <v>318</v>
      </c>
      <c r="Q15" s="57">
        <v>200</v>
      </c>
      <c r="R15" s="57">
        <v>334</v>
      </c>
      <c r="S15" s="53">
        <f>SUM(E15:R15)</f>
        <v>3121</v>
      </c>
      <c r="T15" s="29"/>
    </row>
    <row r="16" spans="2:19" ht="30" customHeight="1" thickBot="1">
      <c r="B16" s="131" t="s">
        <v>36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4"/>
    </row>
    <row r="17" spans="2:19" ht="24" customHeight="1" thickBot="1" thickTop="1">
      <c r="B17" s="165" t="s">
        <v>20</v>
      </c>
      <c r="C17" s="145" t="s">
        <v>37</v>
      </c>
      <c r="D17" s="146"/>
      <c r="E17" s="58">
        <v>2253</v>
      </c>
      <c r="F17" s="59">
        <v>1598</v>
      </c>
      <c r="G17" s="59">
        <v>2976</v>
      </c>
      <c r="H17" s="59">
        <v>2339</v>
      </c>
      <c r="I17" s="59">
        <v>3678</v>
      </c>
      <c r="J17" s="59">
        <v>1719</v>
      </c>
      <c r="K17" s="59">
        <v>2207</v>
      </c>
      <c r="L17" s="59">
        <v>1027</v>
      </c>
      <c r="M17" s="60">
        <v>1103</v>
      </c>
      <c r="N17" s="60">
        <v>1061</v>
      </c>
      <c r="O17" s="60">
        <v>2811</v>
      </c>
      <c r="P17" s="60">
        <v>2914</v>
      </c>
      <c r="Q17" s="60">
        <v>3608</v>
      </c>
      <c r="R17" s="60">
        <v>3941</v>
      </c>
      <c r="S17" s="53">
        <f>SUM(E17:R17)</f>
        <v>33235</v>
      </c>
    </row>
    <row r="18" spans="2:19" ht="24" customHeight="1" thickBot="1" thickTop="1">
      <c r="B18" s="162"/>
      <c r="C18" s="112" t="s">
        <v>38</v>
      </c>
      <c r="D18" s="113"/>
      <c r="E18" s="61">
        <f aca="true" t="shared" si="3" ref="E18:S18">E17/E6*100</f>
        <v>54.472920696324955</v>
      </c>
      <c r="F18" s="61">
        <f t="shared" si="3"/>
        <v>63.16205533596838</v>
      </c>
      <c r="G18" s="61">
        <f t="shared" si="3"/>
        <v>59.48430941435139</v>
      </c>
      <c r="H18" s="61">
        <f t="shared" si="3"/>
        <v>59.245187436676794</v>
      </c>
      <c r="I18" s="61">
        <f t="shared" si="3"/>
        <v>57.26296123306865</v>
      </c>
      <c r="J18" s="61">
        <f t="shared" si="3"/>
        <v>54.536802030456855</v>
      </c>
      <c r="K18" s="61">
        <f t="shared" si="3"/>
        <v>56.77900694623103</v>
      </c>
      <c r="L18" s="61">
        <f t="shared" si="3"/>
        <v>52.211489578037614</v>
      </c>
      <c r="M18" s="61">
        <f t="shared" si="3"/>
        <v>57.15025906735751</v>
      </c>
      <c r="N18" s="61">
        <f t="shared" si="3"/>
        <v>60.11331444759207</v>
      </c>
      <c r="O18" s="61">
        <f t="shared" si="3"/>
        <v>59.70688190314358</v>
      </c>
      <c r="P18" s="61">
        <f t="shared" si="3"/>
        <v>65.14643416051867</v>
      </c>
      <c r="Q18" s="61">
        <f t="shared" si="3"/>
        <v>57.106679328901556</v>
      </c>
      <c r="R18" s="62">
        <f t="shared" si="3"/>
        <v>61.281293733478456</v>
      </c>
      <c r="S18" s="63">
        <f t="shared" si="3"/>
        <v>58.645515342944364</v>
      </c>
    </row>
    <row r="19" spans="2:19" ht="24" customHeight="1" thickBot="1" thickTop="1">
      <c r="B19" s="163" t="s">
        <v>22</v>
      </c>
      <c r="C19" s="147" t="s">
        <v>39</v>
      </c>
      <c r="D19" s="142"/>
      <c r="E19" s="50">
        <v>0</v>
      </c>
      <c r="F19" s="51">
        <v>1655</v>
      </c>
      <c r="G19" s="51">
        <v>2438</v>
      </c>
      <c r="H19" s="51">
        <v>2597</v>
      </c>
      <c r="I19" s="51">
        <v>2502</v>
      </c>
      <c r="J19" s="51">
        <v>1059</v>
      </c>
      <c r="K19" s="51">
        <v>2112</v>
      </c>
      <c r="L19" s="51">
        <v>1259</v>
      </c>
      <c r="M19" s="52">
        <v>1177</v>
      </c>
      <c r="N19" s="52">
        <v>851</v>
      </c>
      <c r="O19" s="52">
        <v>0</v>
      </c>
      <c r="P19" s="52">
        <v>2993</v>
      </c>
      <c r="Q19" s="52">
        <v>2650</v>
      </c>
      <c r="R19" s="52">
        <v>2918</v>
      </c>
      <c r="S19" s="64">
        <f>SUM(E19:R19)</f>
        <v>24211</v>
      </c>
    </row>
    <row r="20" spans="2:19" ht="24" customHeight="1" thickBot="1" thickTop="1">
      <c r="B20" s="162"/>
      <c r="C20" s="112" t="s">
        <v>38</v>
      </c>
      <c r="D20" s="113"/>
      <c r="E20" s="61">
        <f aca="true" t="shared" si="4" ref="E20:S20">E19/E6*100</f>
        <v>0</v>
      </c>
      <c r="F20" s="61">
        <f t="shared" si="4"/>
        <v>65.41501976284584</v>
      </c>
      <c r="G20" s="61">
        <f t="shared" si="4"/>
        <v>48.73076154307416</v>
      </c>
      <c r="H20" s="61">
        <f t="shared" si="4"/>
        <v>65.78014184397163</v>
      </c>
      <c r="I20" s="61">
        <f t="shared" si="4"/>
        <v>38.953759925268564</v>
      </c>
      <c r="J20" s="61">
        <f t="shared" si="4"/>
        <v>33.597715736040605</v>
      </c>
      <c r="K20" s="61">
        <f t="shared" si="4"/>
        <v>54.33496269616671</v>
      </c>
      <c r="L20" s="61">
        <f t="shared" si="4"/>
        <v>64.00610066090493</v>
      </c>
      <c r="M20" s="61">
        <f t="shared" si="4"/>
        <v>60.98445595854922</v>
      </c>
      <c r="N20" s="61">
        <f t="shared" si="4"/>
        <v>48.21529745042493</v>
      </c>
      <c r="O20" s="61">
        <f t="shared" si="4"/>
        <v>0</v>
      </c>
      <c r="P20" s="61">
        <f t="shared" si="4"/>
        <v>66.91258663089648</v>
      </c>
      <c r="Q20" s="61">
        <f t="shared" si="4"/>
        <v>41.94365305476417</v>
      </c>
      <c r="R20" s="62">
        <f t="shared" si="4"/>
        <v>45.37396983361841</v>
      </c>
      <c r="S20" s="63">
        <f t="shared" si="4"/>
        <v>42.72202713910113</v>
      </c>
    </row>
    <row r="21" spans="2:19" s="6" customFormat="1" ht="23.25" customHeight="1" thickBot="1" thickTop="1">
      <c r="B21" s="110" t="s">
        <v>27</v>
      </c>
      <c r="C21" s="135" t="s">
        <v>40</v>
      </c>
      <c r="D21" s="136"/>
      <c r="E21" s="50">
        <v>670</v>
      </c>
      <c r="F21" s="51">
        <v>353</v>
      </c>
      <c r="G21" s="51">
        <v>794</v>
      </c>
      <c r="H21" s="51">
        <v>915</v>
      </c>
      <c r="I21" s="51">
        <v>983</v>
      </c>
      <c r="J21" s="51">
        <v>724</v>
      </c>
      <c r="K21" s="51">
        <v>879</v>
      </c>
      <c r="L21" s="51">
        <v>434</v>
      </c>
      <c r="M21" s="52">
        <v>207</v>
      </c>
      <c r="N21" s="52">
        <v>176</v>
      </c>
      <c r="O21" s="52">
        <v>641</v>
      </c>
      <c r="P21" s="52">
        <v>511</v>
      </c>
      <c r="Q21" s="52">
        <v>1012</v>
      </c>
      <c r="R21" s="52">
        <v>1135</v>
      </c>
      <c r="S21" s="53">
        <f>SUM(E21:R21)</f>
        <v>9434</v>
      </c>
    </row>
    <row r="22" spans="2:19" ht="24" customHeight="1" thickBot="1" thickTop="1">
      <c r="B22" s="162"/>
      <c r="C22" s="112" t="s">
        <v>38</v>
      </c>
      <c r="D22" s="113"/>
      <c r="E22" s="61">
        <f aca="true" t="shared" si="5" ref="E22:S22">E21/E6*100</f>
        <v>16.199226305609287</v>
      </c>
      <c r="F22" s="61">
        <f t="shared" si="5"/>
        <v>13.952569169960475</v>
      </c>
      <c r="G22" s="61">
        <f t="shared" si="5"/>
        <v>15.870477713371978</v>
      </c>
      <c r="H22" s="61">
        <f t="shared" si="5"/>
        <v>23.17629179331307</v>
      </c>
      <c r="I22" s="61">
        <f t="shared" si="5"/>
        <v>15.304374902693446</v>
      </c>
      <c r="J22" s="61">
        <f t="shared" si="5"/>
        <v>22.96954314720812</v>
      </c>
      <c r="K22" s="61">
        <f t="shared" si="5"/>
        <v>22.61384100848984</v>
      </c>
      <c r="L22" s="61">
        <f t="shared" si="5"/>
        <v>22.064056939501782</v>
      </c>
      <c r="M22" s="61">
        <f t="shared" si="5"/>
        <v>10.725388601036268</v>
      </c>
      <c r="N22" s="61">
        <f t="shared" si="5"/>
        <v>9.971671388101983</v>
      </c>
      <c r="O22" s="61">
        <f t="shared" si="5"/>
        <v>13.615123194562448</v>
      </c>
      <c r="P22" s="61">
        <f t="shared" si="5"/>
        <v>11.424100156494523</v>
      </c>
      <c r="Q22" s="61">
        <f t="shared" si="5"/>
        <v>16.017727128838242</v>
      </c>
      <c r="R22" s="62">
        <f t="shared" si="5"/>
        <v>17.648888197791944</v>
      </c>
      <c r="S22" s="63">
        <f t="shared" si="5"/>
        <v>16.646962291118914</v>
      </c>
    </row>
    <row r="23" spans="2:19" s="6" customFormat="1" ht="24" customHeight="1" thickBot="1" thickTop="1">
      <c r="B23" s="110" t="s">
        <v>30</v>
      </c>
      <c r="C23" s="137" t="s">
        <v>41</v>
      </c>
      <c r="D23" s="138"/>
      <c r="E23" s="50">
        <v>55</v>
      </c>
      <c r="F23" s="51">
        <v>52</v>
      </c>
      <c r="G23" s="51">
        <v>106</v>
      </c>
      <c r="H23" s="51">
        <v>194</v>
      </c>
      <c r="I23" s="51">
        <v>131</v>
      </c>
      <c r="J23" s="51">
        <v>31</v>
      </c>
      <c r="K23" s="51">
        <v>54</v>
      </c>
      <c r="L23" s="51">
        <v>11</v>
      </c>
      <c r="M23" s="52">
        <v>13</v>
      </c>
      <c r="N23" s="52">
        <v>12</v>
      </c>
      <c r="O23" s="52">
        <v>144</v>
      </c>
      <c r="P23" s="52">
        <v>61</v>
      </c>
      <c r="Q23" s="52">
        <v>234</v>
      </c>
      <c r="R23" s="52">
        <v>157</v>
      </c>
      <c r="S23" s="53">
        <f>SUM(E23:R23)</f>
        <v>1255</v>
      </c>
    </row>
    <row r="24" spans="2:19" ht="24" customHeight="1" thickBot="1" thickTop="1">
      <c r="B24" s="162"/>
      <c r="C24" s="112" t="s">
        <v>38</v>
      </c>
      <c r="D24" s="113"/>
      <c r="E24" s="61">
        <f aca="true" t="shared" si="6" ref="E24:S24">E23/E6*100</f>
        <v>1.3297872340425532</v>
      </c>
      <c r="F24" s="61">
        <f t="shared" si="6"/>
        <v>2.0553359683794468</v>
      </c>
      <c r="G24" s="61">
        <f t="shared" si="6"/>
        <v>2.1187287627423546</v>
      </c>
      <c r="H24" s="61">
        <f t="shared" si="6"/>
        <v>4.913880445795339</v>
      </c>
      <c r="I24" s="61">
        <f t="shared" si="6"/>
        <v>2.0395453837770514</v>
      </c>
      <c r="J24" s="61">
        <f t="shared" si="6"/>
        <v>0.983502538071066</v>
      </c>
      <c r="K24" s="61">
        <f t="shared" si="6"/>
        <v>1.389246205299717</v>
      </c>
      <c r="L24" s="61">
        <f t="shared" si="6"/>
        <v>0.5592272496187087</v>
      </c>
      <c r="M24" s="61">
        <f t="shared" si="6"/>
        <v>0.6735751295336788</v>
      </c>
      <c r="N24" s="61">
        <f t="shared" si="6"/>
        <v>0.6798866855524079</v>
      </c>
      <c r="O24" s="61">
        <f t="shared" si="6"/>
        <v>3.058623619371283</v>
      </c>
      <c r="P24" s="61">
        <f t="shared" si="6"/>
        <v>1.3637379834562933</v>
      </c>
      <c r="Q24" s="61">
        <f t="shared" si="6"/>
        <v>3.7037037037037033</v>
      </c>
      <c r="R24" s="62">
        <f t="shared" si="6"/>
        <v>2.4412999533509563</v>
      </c>
      <c r="S24" s="63">
        <f t="shared" si="6"/>
        <v>2.2145365354414075</v>
      </c>
    </row>
    <row r="25" spans="2:19" s="6" customFormat="1" ht="24" customHeight="1" thickBot="1" thickTop="1">
      <c r="B25" s="110" t="s">
        <v>42</v>
      </c>
      <c r="C25" s="135" t="s">
        <v>43</v>
      </c>
      <c r="D25" s="136"/>
      <c r="E25" s="65">
        <v>130</v>
      </c>
      <c r="F25" s="52">
        <v>68</v>
      </c>
      <c r="G25" s="52">
        <v>123</v>
      </c>
      <c r="H25" s="52">
        <v>112</v>
      </c>
      <c r="I25" s="52">
        <v>163</v>
      </c>
      <c r="J25" s="52">
        <v>82</v>
      </c>
      <c r="K25" s="52">
        <v>89</v>
      </c>
      <c r="L25" s="52">
        <v>67</v>
      </c>
      <c r="M25" s="52">
        <v>29</v>
      </c>
      <c r="N25" s="52">
        <v>64</v>
      </c>
      <c r="O25" s="52">
        <v>132</v>
      </c>
      <c r="P25" s="52">
        <v>112</v>
      </c>
      <c r="Q25" s="52">
        <v>137</v>
      </c>
      <c r="R25" s="52">
        <v>139</v>
      </c>
      <c r="S25" s="53">
        <f>SUM(E25:R25)</f>
        <v>1447</v>
      </c>
    </row>
    <row r="26" spans="2:19" ht="24" customHeight="1" thickBot="1" thickTop="1">
      <c r="B26" s="162"/>
      <c r="C26" s="112" t="s">
        <v>38</v>
      </c>
      <c r="D26" s="113"/>
      <c r="E26" s="61">
        <f aca="true" t="shared" si="7" ref="E26:S26">E25/E6*100</f>
        <v>3.1431334622823983</v>
      </c>
      <c r="F26" s="61">
        <f t="shared" si="7"/>
        <v>2.6877470355731226</v>
      </c>
      <c r="G26" s="61">
        <f t="shared" si="7"/>
        <v>2.4585248850689587</v>
      </c>
      <c r="H26" s="61">
        <f t="shared" si="7"/>
        <v>2.8368794326241136</v>
      </c>
      <c r="I26" s="61">
        <f t="shared" si="7"/>
        <v>2.5377549431729722</v>
      </c>
      <c r="J26" s="61">
        <f t="shared" si="7"/>
        <v>2.601522842639594</v>
      </c>
      <c r="K26" s="61">
        <f t="shared" si="7"/>
        <v>2.2896835605865706</v>
      </c>
      <c r="L26" s="61">
        <f t="shared" si="7"/>
        <v>3.40620233858668</v>
      </c>
      <c r="M26" s="61">
        <f t="shared" si="7"/>
        <v>1.5025906735751295</v>
      </c>
      <c r="N26" s="61">
        <f t="shared" si="7"/>
        <v>3.6260623229461753</v>
      </c>
      <c r="O26" s="61">
        <f t="shared" si="7"/>
        <v>2.803738317757009</v>
      </c>
      <c r="P26" s="61">
        <f t="shared" si="7"/>
        <v>2.503912363067293</v>
      </c>
      <c r="Q26" s="61">
        <f t="shared" si="7"/>
        <v>2.1684077239632797</v>
      </c>
      <c r="R26" s="62">
        <f t="shared" si="7"/>
        <v>2.161405691183331</v>
      </c>
      <c r="S26" s="63">
        <f t="shared" si="7"/>
        <v>2.553334156799774</v>
      </c>
    </row>
    <row r="27" spans="2:19" ht="30" customHeight="1" thickBot="1" thickTop="1">
      <c r="B27" s="131" t="s">
        <v>44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64"/>
    </row>
    <row r="28" spans="2:19" ht="24" customHeight="1" thickBot="1" thickTop="1">
      <c r="B28" s="163" t="s">
        <v>20</v>
      </c>
      <c r="C28" s="147" t="s">
        <v>45</v>
      </c>
      <c r="D28" s="142"/>
      <c r="E28" s="50">
        <v>617</v>
      </c>
      <c r="F28" s="51">
        <v>456</v>
      </c>
      <c r="G28" s="51">
        <v>974</v>
      </c>
      <c r="H28" s="51">
        <v>807</v>
      </c>
      <c r="I28" s="51">
        <v>1151</v>
      </c>
      <c r="J28" s="51">
        <v>578</v>
      </c>
      <c r="K28" s="51">
        <v>704</v>
      </c>
      <c r="L28" s="51">
        <v>408</v>
      </c>
      <c r="M28" s="52">
        <v>337</v>
      </c>
      <c r="N28" s="52">
        <v>416</v>
      </c>
      <c r="O28" s="52">
        <v>529</v>
      </c>
      <c r="P28" s="52">
        <v>803</v>
      </c>
      <c r="Q28" s="52">
        <v>1281</v>
      </c>
      <c r="R28" s="52">
        <v>1179</v>
      </c>
      <c r="S28" s="53">
        <f>SUM(E28:R28)</f>
        <v>10240</v>
      </c>
    </row>
    <row r="29" spans="2:19" ht="24" customHeight="1" thickBot="1" thickTop="1">
      <c r="B29" s="162"/>
      <c r="C29" s="112" t="s">
        <v>38</v>
      </c>
      <c r="D29" s="113"/>
      <c r="E29" s="61">
        <f aca="true" t="shared" si="8" ref="E29:S29">E28/E6*100</f>
        <v>14.917794970986462</v>
      </c>
      <c r="F29" s="61">
        <f t="shared" si="8"/>
        <v>18.023715415019762</v>
      </c>
      <c r="G29" s="61">
        <f t="shared" si="8"/>
        <v>19.468319008594843</v>
      </c>
      <c r="H29" s="61">
        <f t="shared" si="8"/>
        <v>20.440729483282674</v>
      </c>
      <c r="I29" s="61">
        <f t="shared" si="8"/>
        <v>17.91997508952203</v>
      </c>
      <c r="J29" s="61">
        <f t="shared" si="8"/>
        <v>18.33756345177665</v>
      </c>
      <c r="K29" s="61">
        <f t="shared" si="8"/>
        <v>18.11165423205557</v>
      </c>
      <c r="L29" s="61">
        <f t="shared" si="8"/>
        <v>20.74224707676665</v>
      </c>
      <c r="M29" s="61">
        <f t="shared" si="8"/>
        <v>17.461139896373055</v>
      </c>
      <c r="N29" s="61">
        <f t="shared" si="8"/>
        <v>23.569405099150142</v>
      </c>
      <c r="O29" s="61">
        <f t="shared" si="8"/>
        <v>11.236193712829227</v>
      </c>
      <c r="P29" s="61">
        <f t="shared" si="8"/>
        <v>17.952157388777106</v>
      </c>
      <c r="Q29" s="61">
        <f t="shared" si="8"/>
        <v>20.27540360873694</v>
      </c>
      <c r="R29" s="62">
        <f t="shared" si="8"/>
        <v>18.333074171979476</v>
      </c>
      <c r="S29" s="63">
        <f t="shared" si="8"/>
        <v>18.069206472446226</v>
      </c>
    </row>
    <row r="30" spans="2:19" ht="24" customHeight="1" thickBot="1" thickTop="1">
      <c r="B30" s="110" t="s">
        <v>22</v>
      </c>
      <c r="C30" s="135" t="s">
        <v>46</v>
      </c>
      <c r="D30" s="136"/>
      <c r="E30" s="50">
        <v>1269</v>
      </c>
      <c r="F30" s="51">
        <v>639</v>
      </c>
      <c r="G30" s="51">
        <v>954</v>
      </c>
      <c r="H30" s="51">
        <v>864</v>
      </c>
      <c r="I30" s="51">
        <v>1337</v>
      </c>
      <c r="J30" s="51">
        <v>720</v>
      </c>
      <c r="K30" s="51">
        <v>850</v>
      </c>
      <c r="L30" s="51">
        <v>445</v>
      </c>
      <c r="M30" s="52">
        <v>486</v>
      </c>
      <c r="N30" s="52">
        <v>367</v>
      </c>
      <c r="O30" s="52">
        <v>1279</v>
      </c>
      <c r="P30" s="52">
        <v>967</v>
      </c>
      <c r="Q30" s="52">
        <v>1194</v>
      </c>
      <c r="R30" s="52">
        <v>1319</v>
      </c>
      <c r="S30" s="53">
        <f>SUM(E30:R30)</f>
        <v>12690</v>
      </c>
    </row>
    <row r="31" spans="2:19" ht="24" customHeight="1" thickBot="1" thickTop="1">
      <c r="B31" s="162"/>
      <c r="C31" s="112" t="s">
        <v>38</v>
      </c>
      <c r="D31" s="113"/>
      <c r="E31" s="61">
        <f aca="true" t="shared" si="9" ref="E31:S31">E30/E6*100</f>
        <v>30.681818181818183</v>
      </c>
      <c r="F31" s="61">
        <f t="shared" si="9"/>
        <v>25.25691699604743</v>
      </c>
      <c r="G31" s="61">
        <f t="shared" si="9"/>
        <v>19.068558864681194</v>
      </c>
      <c r="H31" s="61">
        <f t="shared" si="9"/>
        <v>21.88449848024316</v>
      </c>
      <c r="I31" s="61">
        <f t="shared" si="9"/>
        <v>20.815818153510822</v>
      </c>
      <c r="J31" s="61">
        <f t="shared" si="9"/>
        <v>22.84263959390863</v>
      </c>
      <c r="K31" s="61">
        <f t="shared" si="9"/>
        <v>21.867764342680733</v>
      </c>
      <c r="L31" s="61">
        <f t="shared" si="9"/>
        <v>22.623284189120486</v>
      </c>
      <c r="M31" s="61">
        <f t="shared" si="9"/>
        <v>25.181347150259064</v>
      </c>
      <c r="N31" s="61">
        <f t="shared" si="9"/>
        <v>20.793201133144475</v>
      </c>
      <c r="O31" s="61">
        <f t="shared" si="9"/>
        <v>27.166525063721323</v>
      </c>
      <c r="P31" s="61">
        <f t="shared" si="9"/>
        <v>21.618600491839928</v>
      </c>
      <c r="Q31" s="61">
        <f t="shared" si="9"/>
        <v>18.89838556505223</v>
      </c>
      <c r="R31" s="62">
        <f t="shared" si="9"/>
        <v>20.51002954439434</v>
      </c>
      <c r="S31" s="63">
        <f t="shared" si="9"/>
        <v>22.392405286654547</v>
      </c>
    </row>
    <row r="32" spans="2:19" ht="24" customHeight="1" thickBot="1" thickTop="1">
      <c r="B32" s="110" t="s">
        <v>27</v>
      </c>
      <c r="C32" s="135" t="s">
        <v>47</v>
      </c>
      <c r="D32" s="136"/>
      <c r="E32" s="50">
        <v>1827</v>
      </c>
      <c r="F32" s="51">
        <v>1346</v>
      </c>
      <c r="G32" s="51">
        <v>3361</v>
      </c>
      <c r="H32" s="51">
        <v>2314</v>
      </c>
      <c r="I32" s="51">
        <v>4409</v>
      </c>
      <c r="J32" s="51">
        <v>1770</v>
      </c>
      <c r="K32" s="51">
        <v>2513</v>
      </c>
      <c r="L32" s="51">
        <v>1055</v>
      </c>
      <c r="M32" s="52">
        <v>1240</v>
      </c>
      <c r="N32" s="52">
        <v>1025</v>
      </c>
      <c r="O32" s="52">
        <v>2767</v>
      </c>
      <c r="P32" s="52">
        <v>2790</v>
      </c>
      <c r="Q32" s="52">
        <v>4171</v>
      </c>
      <c r="R32" s="52">
        <v>4199</v>
      </c>
      <c r="S32" s="53">
        <f>SUM(E32:R32)</f>
        <v>34787</v>
      </c>
    </row>
    <row r="33" spans="2:19" ht="24" customHeight="1" thickBot="1" thickTop="1">
      <c r="B33" s="162"/>
      <c r="C33" s="112" t="s">
        <v>38</v>
      </c>
      <c r="D33" s="113"/>
      <c r="E33" s="66">
        <f aca="true" t="shared" si="10" ref="E33:S33">E32/E6*100</f>
        <v>44.17311411992263</v>
      </c>
      <c r="F33" s="66">
        <f t="shared" si="10"/>
        <v>53.201581027667984</v>
      </c>
      <c r="G33" s="66">
        <f t="shared" si="10"/>
        <v>67.17969218468919</v>
      </c>
      <c r="H33" s="66">
        <f t="shared" si="10"/>
        <v>58.61195542046605</v>
      </c>
      <c r="I33" s="66">
        <f t="shared" si="10"/>
        <v>68.64393585551922</v>
      </c>
      <c r="J33" s="66">
        <f t="shared" si="10"/>
        <v>56.15482233502538</v>
      </c>
      <c r="K33" s="66">
        <f t="shared" si="10"/>
        <v>64.65140210959609</v>
      </c>
      <c r="L33" s="66">
        <f t="shared" si="10"/>
        <v>53.63497712252161</v>
      </c>
      <c r="M33" s="66">
        <f t="shared" si="10"/>
        <v>64.24870466321244</v>
      </c>
      <c r="N33" s="66">
        <f t="shared" si="10"/>
        <v>58.07365439093485</v>
      </c>
      <c r="O33" s="66">
        <f t="shared" si="10"/>
        <v>58.77230246389124</v>
      </c>
      <c r="P33" s="66">
        <f t="shared" si="10"/>
        <v>62.37424547283702</v>
      </c>
      <c r="Q33" s="66">
        <f t="shared" si="10"/>
        <v>66.01772712883825</v>
      </c>
      <c r="R33" s="67">
        <f t="shared" si="10"/>
        <v>65.29311149121443</v>
      </c>
      <c r="S33" s="68">
        <f t="shared" si="10"/>
        <v>61.3841294489245</v>
      </c>
    </row>
    <row r="34" spans="2:19" ht="24" customHeight="1" thickBot="1" thickTop="1">
      <c r="B34" s="110" t="s">
        <v>30</v>
      </c>
      <c r="C34" s="135" t="s">
        <v>48</v>
      </c>
      <c r="D34" s="136"/>
      <c r="E34" s="65">
        <v>1481</v>
      </c>
      <c r="F34" s="52">
        <v>1103</v>
      </c>
      <c r="G34" s="52">
        <v>1566</v>
      </c>
      <c r="H34" s="52">
        <v>1189</v>
      </c>
      <c r="I34" s="52">
        <v>1815</v>
      </c>
      <c r="J34" s="52">
        <v>1063</v>
      </c>
      <c r="K34" s="52">
        <v>1563</v>
      </c>
      <c r="L34" s="52">
        <v>629</v>
      </c>
      <c r="M34" s="52">
        <v>676</v>
      </c>
      <c r="N34" s="52">
        <v>408</v>
      </c>
      <c r="O34" s="52">
        <v>1451</v>
      </c>
      <c r="P34" s="52">
        <v>1551</v>
      </c>
      <c r="Q34" s="52">
        <v>1918</v>
      </c>
      <c r="R34" s="52">
        <v>1877</v>
      </c>
      <c r="S34" s="53">
        <f>SUM(E34:R34)</f>
        <v>18290</v>
      </c>
    </row>
    <row r="35" spans="2:19" ht="24" customHeight="1" thickBot="1" thickTop="1">
      <c r="B35" s="111"/>
      <c r="C35" s="112" t="s">
        <v>38</v>
      </c>
      <c r="D35" s="113"/>
      <c r="E35" s="66">
        <f aca="true" t="shared" si="11" ref="E35:S35">E34/E6*100</f>
        <v>35.80754352030947</v>
      </c>
      <c r="F35" s="66">
        <f t="shared" si="11"/>
        <v>43.59683794466403</v>
      </c>
      <c r="G35" s="66">
        <f t="shared" si="11"/>
        <v>31.301219268438935</v>
      </c>
      <c r="H35" s="66">
        <f t="shared" si="11"/>
        <v>30.116514690982775</v>
      </c>
      <c r="I35" s="66">
        <f t="shared" si="11"/>
        <v>28.25782344698739</v>
      </c>
      <c r="J35" s="66">
        <f t="shared" si="11"/>
        <v>33.724619289340104</v>
      </c>
      <c r="K35" s="66">
        <f t="shared" si="11"/>
        <v>40.21095960895292</v>
      </c>
      <c r="L35" s="66">
        <f t="shared" si="11"/>
        <v>31.977630910015254</v>
      </c>
      <c r="M35" s="66">
        <f t="shared" si="11"/>
        <v>35.02590673575129</v>
      </c>
      <c r="N35" s="66">
        <f t="shared" si="11"/>
        <v>23.11614730878187</v>
      </c>
      <c r="O35" s="66">
        <f t="shared" si="11"/>
        <v>30.819881053525915</v>
      </c>
      <c r="P35" s="66">
        <f t="shared" si="11"/>
        <v>34.6747149564051</v>
      </c>
      <c r="Q35" s="66">
        <f t="shared" si="11"/>
        <v>30.35770813548591</v>
      </c>
      <c r="R35" s="67">
        <f t="shared" si="11"/>
        <v>29.186751671590734</v>
      </c>
      <c r="S35" s="68">
        <f t="shared" si="11"/>
        <v>32.27400257627358</v>
      </c>
    </row>
    <row r="36" spans="2:19" ht="24" customHeight="1" thickBot="1" thickTop="1">
      <c r="B36" s="110" t="s">
        <v>42</v>
      </c>
      <c r="C36" s="114" t="s">
        <v>49</v>
      </c>
      <c r="D36" s="115"/>
      <c r="E36" s="65">
        <v>287</v>
      </c>
      <c r="F36" s="52">
        <v>234</v>
      </c>
      <c r="G36" s="52">
        <v>410</v>
      </c>
      <c r="H36" s="52">
        <v>227</v>
      </c>
      <c r="I36" s="52">
        <v>451</v>
      </c>
      <c r="J36" s="52">
        <v>253</v>
      </c>
      <c r="K36" s="52">
        <v>239</v>
      </c>
      <c r="L36" s="52">
        <v>159</v>
      </c>
      <c r="M36" s="52">
        <v>150</v>
      </c>
      <c r="N36" s="52">
        <v>106</v>
      </c>
      <c r="O36" s="52">
        <v>219</v>
      </c>
      <c r="P36" s="52">
        <v>292</v>
      </c>
      <c r="Q36" s="52">
        <v>470</v>
      </c>
      <c r="R36" s="52">
        <v>482</v>
      </c>
      <c r="S36" s="53">
        <f>SUM(E36:R36)</f>
        <v>3979</v>
      </c>
    </row>
    <row r="37" spans="2:19" ht="24" customHeight="1" thickBot="1" thickTop="1">
      <c r="B37" s="111"/>
      <c r="C37" s="112" t="s">
        <v>38</v>
      </c>
      <c r="D37" s="113"/>
      <c r="E37" s="66">
        <f aca="true" t="shared" si="12" ref="E37:S37">E36/E6*100</f>
        <v>6.9390715667311405</v>
      </c>
      <c r="F37" s="66">
        <f t="shared" si="12"/>
        <v>9.24901185770751</v>
      </c>
      <c r="G37" s="66">
        <f t="shared" si="12"/>
        <v>8.195082950229862</v>
      </c>
      <c r="H37" s="66">
        <f t="shared" si="12"/>
        <v>5.749746707193515</v>
      </c>
      <c r="I37" s="66">
        <f t="shared" si="12"/>
        <v>7.02164097773626</v>
      </c>
      <c r="J37" s="66">
        <f t="shared" si="12"/>
        <v>8.026649746192893</v>
      </c>
      <c r="K37" s="66">
        <f t="shared" si="12"/>
        <v>6.148700797530228</v>
      </c>
      <c r="L37" s="66">
        <f t="shared" si="12"/>
        <v>8.083375699034063</v>
      </c>
      <c r="M37" s="66">
        <f t="shared" si="12"/>
        <v>7.772020725388601</v>
      </c>
      <c r="N37" s="66">
        <f t="shared" si="12"/>
        <v>6.005665722379604</v>
      </c>
      <c r="O37" s="66">
        <f t="shared" si="12"/>
        <v>4.651656754460492</v>
      </c>
      <c r="P37" s="66">
        <f t="shared" si="12"/>
        <v>6.528057232282585</v>
      </c>
      <c r="Q37" s="66">
        <f t="shared" si="12"/>
        <v>7.439062994618551</v>
      </c>
      <c r="R37" s="67">
        <f t="shared" si="12"/>
        <v>7.494946353599752</v>
      </c>
      <c r="S37" s="68">
        <f t="shared" si="12"/>
        <v>7.021227788463236</v>
      </c>
    </row>
    <row r="38" spans="2:19" s="72" customFormat="1" ht="24" customHeight="1" thickBot="1" thickTop="1">
      <c r="B38" s="116" t="s">
        <v>50</v>
      </c>
      <c r="C38" s="195" t="s">
        <v>51</v>
      </c>
      <c r="D38" s="196"/>
      <c r="E38" s="69">
        <v>515</v>
      </c>
      <c r="F38" s="70">
        <v>159</v>
      </c>
      <c r="G38" s="70">
        <v>70</v>
      </c>
      <c r="H38" s="70">
        <v>104</v>
      </c>
      <c r="I38" s="70">
        <v>273</v>
      </c>
      <c r="J38" s="70">
        <v>120</v>
      </c>
      <c r="K38" s="70">
        <v>105</v>
      </c>
      <c r="L38" s="70">
        <v>78</v>
      </c>
      <c r="M38" s="70">
        <v>115</v>
      </c>
      <c r="N38" s="70">
        <v>95</v>
      </c>
      <c r="O38" s="70">
        <v>302</v>
      </c>
      <c r="P38" s="70">
        <v>226</v>
      </c>
      <c r="Q38" s="70">
        <v>160</v>
      </c>
      <c r="R38" s="70">
        <v>275</v>
      </c>
      <c r="S38" s="71">
        <f>SUM(E38:R38)</f>
        <v>2597</v>
      </c>
    </row>
    <row r="39" spans="2:19" s="6" customFormat="1" ht="24" customHeight="1" thickBot="1" thickTop="1">
      <c r="B39" s="117"/>
      <c r="C39" s="174" t="s">
        <v>38</v>
      </c>
      <c r="D39" s="175"/>
      <c r="E39" s="73">
        <f aca="true" t="shared" si="13" ref="E39:S39">E38/E6*100</f>
        <v>12.451644100580271</v>
      </c>
      <c r="F39" s="74">
        <f t="shared" si="13"/>
        <v>6.284584980237154</v>
      </c>
      <c r="G39" s="74">
        <f t="shared" si="13"/>
        <v>1.3991605036977814</v>
      </c>
      <c r="H39" s="74">
        <f t="shared" si="13"/>
        <v>2.634245187436677</v>
      </c>
      <c r="I39" s="74">
        <f t="shared" si="13"/>
        <v>4.25035030359645</v>
      </c>
      <c r="J39" s="74">
        <f t="shared" si="13"/>
        <v>3.807106598984772</v>
      </c>
      <c r="K39" s="74">
        <f t="shared" si="13"/>
        <v>2.7013120658605607</v>
      </c>
      <c r="L39" s="74">
        <f t="shared" si="13"/>
        <v>3.9654295882053887</v>
      </c>
      <c r="M39" s="74">
        <f t="shared" si="13"/>
        <v>5.958549222797927</v>
      </c>
      <c r="N39" s="74">
        <f t="shared" si="13"/>
        <v>5.382436260623229</v>
      </c>
      <c r="O39" s="73">
        <f t="shared" si="13"/>
        <v>6.414613423959219</v>
      </c>
      <c r="P39" s="74">
        <f t="shared" si="13"/>
        <v>5.052537446903644</v>
      </c>
      <c r="Q39" s="74">
        <f t="shared" si="13"/>
        <v>2.5324469768914213</v>
      </c>
      <c r="R39" s="75">
        <f t="shared" si="13"/>
        <v>4.276162338672057</v>
      </c>
      <c r="S39" s="68">
        <f t="shared" si="13"/>
        <v>4.582590743060825</v>
      </c>
    </row>
    <row r="40" spans="2:19" s="6" customFormat="1" ht="24" customHeight="1">
      <c r="B40" s="76"/>
      <c r="C40" s="77"/>
      <c r="D40" s="77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9"/>
    </row>
    <row r="41" spans="2:19" s="6" customFormat="1" ht="48.75" customHeight="1" thickBot="1">
      <c r="B41" s="193" t="s">
        <v>52</v>
      </c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</row>
    <row r="42" spans="2:19" s="6" customFormat="1" ht="35.25" customHeight="1" thickBot="1" thickTop="1">
      <c r="B42" s="7" t="s">
        <v>1</v>
      </c>
      <c r="C42" s="80" t="s">
        <v>2</v>
      </c>
      <c r="D42" s="81" t="s">
        <v>3</v>
      </c>
      <c r="E42" s="11" t="s">
        <v>53</v>
      </c>
      <c r="F42" s="10" t="s">
        <v>54</v>
      </c>
      <c r="G42" s="12" t="s">
        <v>6</v>
      </c>
      <c r="H42" s="12" t="s">
        <v>7</v>
      </c>
      <c r="I42" s="12" t="s">
        <v>8</v>
      </c>
      <c r="J42" s="12" t="s">
        <v>9</v>
      </c>
      <c r="K42" s="12" t="s">
        <v>10</v>
      </c>
      <c r="L42" s="12" t="s">
        <v>11</v>
      </c>
      <c r="M42" s="12" t="s">
        <v>12</v>
      </c>
      <c r="N42" s="12" t="s">
        <v>13</v>
      </c>
      <c r="O42" s="12" t="s">
        <v>14</v>
      </c>
      <c r="P42" s="12" t="s">
        <v>15</v>
      </c>
      <c r="Q42" s="12" t="s">
        <v>16</v>
      </c>
      <c r="R42" s="13" t="s">
        <v>17</v>
      </c>
      <c r="S42" s="14" t="s">
        <v>18</v>
      </c>
    </row>
    <row r="43" spans="2:19" s="6" customFormat="1" ht="36" customHeight="1" thickBot="1">
      <c r="B43" s="131" t="s">
        <v>55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70"/>
    </row>
    <row r="44" spans="2:19" s="6" customFormat="1" ht="36" customHeight="1" thickBot="1" thickTop="1">
      <c r="B44" s="82" t="s">
        <v>20</v>
      </c>
      <c r="C44" s="124" t="s">
        <v>56</v>
      </c>
      <c r="D44" s="125"/>
      <c r="E44" s="58">
        <v>442</v>
      </c>
      <c r="F44" s="58">
        <v>191</v>
      </c>
      <c r="G44" s="58">
        <v>199</v>
      </c>
      <c r="H44" s="58">
        <v>120</v>
      </c>
      <c r="I44" s="58">
        <v>375</v>
      </c>
      <c r="J44" s="58">
        <v>101</v>
      </c>
      <c r="K44" s="58">
        <v>203</v>
      </c>
      <c r="L44" s="58">
        <v>146</v>
      </c>
      <c r="M44" s="58">
        <v>326</v>
      </c>
      <c r="N44" s="58">
        <v>67</v>
      </c>
      <c r="O44" s="58">
        <v>569</v>
      </c>
      <c r="P44" s="58">
        <v>311</v>
      </c>
      <c r="Q44" s="58">
        <v>456</v>
      </c>
      <c r="R44" s="83">
        <v>1286</v>
      </c>
      <c r="S44" s="84">
        <f>SUM(E44:R44)</f>
        <v>4792</v>
      </c>
    </row>
    <row r="45" spans="2:19" s="6" customFormat="1" ht="36.75" customHeight="1" thickBot="1" thickTop="1">
      <c r="B45" s="85"/>
      <c r="C45" s="126" t="s">
        <v>57</v>
      </c>
      <c r="D45" s="127"/>
      <c r="E45" s="86">
        <v>128</v>
      </c>
      <c r="F45" s="51">
        <v>79</v>
      </c>
      <c r="G45" s="51">
        <v>90</v>
      </c>
      <c r="H45" s="51">
        <v>76</v>
      </c>
      <c r="I45" s="51">
        <v>161</v>
      </c>
      <c r="J45" s="51">
        <v>49</v>
      </c>
      <c r="K45" s="51">
        <v>76</v>
      </c>
      <c r="L45" s="51">
        <v>65</v>
      </c>
      <c r="M45" s="52">
        <v>284</v>
      </c>
      <c r="N45" s="52">
        <v>28</v>
      </c>
      <c r="O45" s="52">
        <v>258</v>
      </c>
      <c r="P45" s="52">
        <v>77</v>
      </c>
      <c r="Q45" s="52">
        <v>319</v>
      </c>
      <c r="R45" s="52">
        <v>1086</v>
      </c>
      <c r="S45" s="84">
        <f>SUM(E45:R45)</f>
        <v>2776</v>
      </c>
    </row>
    <row r="46" spans="2:22" s="6" customFormat="1" ht="36" customHeight="1" thickBot="1" thickTop="1">
      <c r="B46" s="87" t="s">
        <v>22</v>
      </c>
      <c r="C46" s="122" t="s">
        <v>58</v>
      </c>
      <c r="D46" s="123"/>
      <c r="E46" s="88">
        <f>E44+'[1]Stan i struktura VI 07'!E46</f>
        <v>3196</v>
      </c>
      <c r="F46" s="88">
        <f>F44+'[1]Stan i struktura VI 07'!F46</f>
        <v>1354</v>
      </c>
      <c r="G46" s="88">
        <f>G44+'[1]Stan i struktura VI 07'!G46</f>
        <v>2391</v>
      </c>
      <c r="H46" s="88">
        <f>H44+'[1]Stan i struktura VI 07'!H46</f>
        <v>1122</v>
      </c>
      <c r="I46" s="88">
        <f>I44+'[1]Stan i struktura VI 07'!I46</f>
        <v>2301</v>
      </c>
      <c r="J46" s="88">
        <f>J44+'[1]Stan i struktura VI 07'!J46</f>
        <v>1230</v>
      </c>
      <c r="K46" s="88">
        <f>K44+'[1]Stan i struktura VI 07'!K46</f>
        <v>1832</v>
      </c>
      <c r="L46" s="88">
        <f>L44+'[1]Stan i struktura VI 07'!L46</f>
        <v>755</v>
      </c>
      <c r="M46" s="88">
        <f>M44+'[1]Stan i struktura VI 07'!M46</f>
        <v>2183</v>
      </c>
      <c r="N46" s="88">
        <f>N44+'[1]Stan i struktura VI 07'!N46</f>
        <v>796</v>
      </c>
      <c r="O46" s="88">
        <f>O44+'[1]Stan i struktura VI 07'!O46</f>
        <v>3203</v>
      </c>
      <c r="P46" s="88">
        <f>P44+'[1]Stan i struktura VI 07'!P46</f>
        <v>1609</v>
      </c>
      <c r="Q46" s="88">
        <f>Q44+'[1]Stan i struktura VI 07'!Q46</f>
        <v>2507</v>
      </c>
      <c r="R46" s="89">
        <f>R44+'[1]Stan i struktura VI 07'!R46</f>
        <v>9064</v>
      </c>
      <c r="S46" s="90">
        <f>S44+'[1]Stan i struktura VI 07'!S46</f>
        <v>33543</v>
      </c>
      <c r="V46" s="6">
        <f>SUM(E46:R46)</f>
        <v>33543</v>
      </c>
    </row>
    <row r="47" spans="2:19" s="6" customFormat="1" ht="34.5" customHeight="1" thickBot="1">
      <c r="B47" s="168" t="s">
        <v>59</v>
      </c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70"/>
    </row>
    <row r="48" spans="2:19" s="6" customFormat="1" ht="32.25" customHeight="1" thickBot="1" thickTop="1">
      <c r="B48" s="171" t="s">
        <v>20</v>
      </c>
      <c r="C48" s="172" t="s">
        <v>60</v>
      </c>
      <c r="D48" s="173"/>
      <c r="E48" s="59">
        <v>4</v>
      </c>
      <c r="F48" s="59">
        <v>38</v>
      </c>
      <c r="G48" s="59">
        <v>3</v>
      </c>
      <c r="H48" s="59">
        <v>0</v>
      </c>
      <c r="I48" s="59">
        <v>18</v>
      </c>
      <c r="J48" s="59">
        <v>5</v>
      </c>
      <c r="K48" s="59">
        <v>9</v>
      </c>
      <c r="L48" s="59">
        <v>6</v>
      </c>
      <c r="M48" s="59">
        <v>11</v>
      </c>
      <c r="N48" s="59">
        <v>2</v>
      </c>
      <c r="O48" s="59">
        <v>136</v>
      </c>
      <c r="P48" s="59">
        <v>11</v>
      </c>
      <c r="Q48" s="59">
        <v>116</v>
      </c>
      <c r="R48" s="60">
        <v>43</v>
      </c>
      <c r="S48" s="91">
        <f>SUM(E48:R48)</f>
        <v>402</v>
      </c>
    </row>
    <row r="49" spans="2:22" ht="32.25" customHeight="1" thickBot="1" thickTop="1">
      <c r="B49" s="162"/>
      <c r="C49" s="166" t="s">
        <v>61</v>
      </c>
      <c r="D49" s="167"/>
      <c r="E49" s="92">
        <f>E48+'[1]Stan i struktura VI 07'!E49</f>
        <v>83</v>
      </c>
      <c r="F49" s="92">
        <f>F48+'[1]Stan i struktura VI 07'!F49</f>
        <v>161</v>
      </c>
      <c r="G49" s="92">
        <f>G48+'[1]Stan i struktura VI 07'!G49</f>
        <v>54</v>
      </c>
      <c r="H49" s="92">
        <f>H48+'[1]Stan i struktura VI 07'!H49</f>
        <v>21</v>
      </c>
      <c r="I49" s="92">
        <f>I48+'[1]Stan i struktura VI 07'!I49</f>
        <v>125</v>
      </c>
      <c r="J49" s="92">
        <f>J48+'[1]Stan i struktura VI 07'!J49</f>
        <v>49</v>
      </c>
      <c r="K49" s="92">
        <f>K48+'[1]Stan i struktura VI 07'!K49</f>
        <v>155</v>
      </c>
      <c r="L49" s="92">
        <f>L48+'[1]Stan i struktura VI 07'!L49</f>
        <v>74</v>
      </c>
      <c r="M49" s="92">
        <f>M48+'[1]Stan i struktura VI 07'!M49</f>
        <v>72</v>
      </c>
      <c r="N49" s="92">
        <f>N48+'[1]Stan i struktura VI 07'!N49</f>
        <v>15</v>
      </c>
      <c r="O49" s="92">
        <f>O48+'[1]Stan i struktura VI 07'!O49</f>
        <v>339</v>
      </c>
      <c r="P49" s="92">
        <f>P48+'[1]Stan i struktura VI 07'!P49</f>
        <v>74</v>
      </c>
      <c r="Q49" s="92">
        <f>Q48+'[1]Stan i struktura VI 07'!Q49</f>
        <v>628</v>
      </c>
      <c r="R49" s="93">
        <f>R48+'[1]Stan i struktura VI 07'!R49</f>
        <v>324</v>
      </c>
      <c r="S49" s="90">
        <f>S48+'[1]Stan i struktura VI 07'!S49</f>
        <v>2174</v>
      </c>
      <c r="V49" s="6">
        <f>SUM(E49:R49)</f>
        <v>2174</v>
      </c>
    </row>
    <row r="50" spans="2:19" s="6" customFormat="1" ht="32.25" customHeight="1" thickBot="1" thickTop="1">
      <c r="B50" s="182" t="s">
        <v>22</v>
      </c>
      <c r="C50" s="185" t="s">
        <v>62</v>
      </c>
      <c r="D50" s="186"/>
      <c r="E50" s="94">
        <v>0</v>
      </c>
      <c r="F50" s="94">
        <v>4</v>
      </c>
      <c r="G50" s="94">
        <v>2</v>
      </c>
      <c r="H50" s="94">
        <v>5</v>
      </c>
      <c r="I50" s="94">
        <v>52</v>
      </c>
      <c r="J50" s="94">
        <v>0</v>
      </c>
      <c r="K50" s="94">
        <v>7</v>
      </c>
      <c r="L50" s="94">
        <v>0</v>
      </c>
      <c r="M50" s="94">
        <v>6</v>
      </c>
      <c r="N50" s="94">
        <v>0</v>
      </c>
      <c r="O50" s="94">
        <v>3</v>
      </c>
      <c r="P50" s="94">
        <v>4</v>
      </c>
      <c r="Q50" s="94">
        <v>8</v>
      </c>
      <c r="R50" s="95">
        <v>11</v>
      </c>
      <c r="S50" s="91">
        <f>SUM(E50:R50)</f>
        <v>102</v>
      </c>
    </row>
    <row r="51" spans="2:22" ht="32.25" customHeight="1" thickBot="1" thickTop="1">
      <c r="B51" s="162"/>
      <c r="C51" s="166" t="s">
        <v>63</v>
      </c>
      <c r="D51" s="167"/>
      <c r="E51" s="92">
        <f>E50+'[1]Stan i struktura VI 07'!E51</f>
        <v>0</v>
      </c>
      <c r="F51" s="92">
        <f>F50+'[1]Stan i struktura VI 07'!F51</f>
        <v>19</v>
      </c>
      <c r="G51" s="92">
        <f>G50+'[1]Stan i struktura VI 07'!G51</f>
        <v>155</v>
      </c>
      <c r="H51" s="92">
        <f>H50+'[1]Stan i struktura VI 07'!H51</f>
        <v>40</v>
      </c>
      <c r="I51" s="92">
        <f>I50+'[1]Stan i struktura VI 07'!I51</f>
        <v>195</v>
      </c>
      <c r="J51" s="92">
        <f>J50+'[1]Stan i struktura VI 07'!J51</f>
        <v>120</v>
      </c>
      <c r="K51" s="92">
        <f>K50+'[1]Stan i struktura VI 07'!K51</f>
        <v>123</v>
      </c>
      <c r="L51" s="92">
        <f>L50+'[1]Stan i struktura VI 07'!L51</f>
        <v>33</v>
      </c>
      <c r="M51" s="92">
        <f>M50+'[1]Stan i struktura VI 07'!M51</f>
        <v>19</v>
      </c>
      <c r="N51" s="92">
        <f>N50+'[1]Stan i struktura VI 07'!N51</f>
        <v>0</v>
      </c>
      <c r="O51" s="92">
        <f>O50+'[1]Stan i struktura VI 07'!O51</f>
        <v>3</v>
      </c>
      <c r="P51" s="92">
        <f>P50+'[1]Stan i struktura VI 07'!P51</f>
        <v>130</v>
      </c>
      <c r="Q51" s="92">
        <f>Q50+'[1]Stan i struktura VI 07'!Q51</f>
        <v>86</v>
      </c>
      <c r="R51" s="93">
        <f>R50+'[1]Stan i struktura VI 07'!R51</f>
        <v>11</v>
      </c>
      <c r="S51" s="90">
        <f>S50+'[1]Stan i struktura VI 07'!S51</f>
        <v>934</v>
      </c>
      <c r="V51" s="6">
        <f>SUM(E51:R51)</f>
        <v>934</v>
      </c>
    </row>
    <row r="52" spans="2:19" s="6" customFormat="1" ht="31.5" customHeight="1" thickBot="1" thickTop="1">
      <c r="B52" s="120" t="s">
        <v>27</v>
      </c>
      <c r="C52" s="191" t="s">
        <v>64</v>
      </c>
      <c r="D52" s="192"/>
      <c r="E52" s="50">
        <v>8</v>
      </c>
      <c r="F52" s="51">
        <v>4</v>
      </c>
      <c r="G52" s="51">
        <v>3</v>
      </c>
      <c r="H52" s="51">
        <v>9</v>
      </c>
      <c r="I52" s="52">
        <v>1</v>
      </c>
      <c r="J52" s="51">
        <v>6</v>
      </c>
      <c r="K52" s="52">
        <v>10</v>
      </c>
      <c r="L52" s="51">
        <v>3</v>
      </c>
      <c r="M52" s="52">
        <v>8</v>
      </c>
      <c r="N52" s="52">
        <v>3</v>
      </c>
      <c r="O52" s="52">
        <v>14</v>
      </c>
      <c r="P52" s="51">
        <v>10</v>
      </c>
      <c r="Q52" s="96">
        <v>10</v>
      </c>
      <c r="R52" s="52">
        <v>12</v>
      </c>
      <c r="S52" s="91">
        <f>SUM(E52:R52)</f>
        <v>101</v>
      </c>
    </row>
    <row r="53" spans="2:22" ht="32.25" customHeight="1" thickBot="1" thickTop="1">
      <c r="B53" s="162"/>
      <c r="C53" s="166" t="s">
        <v>65</v>
      </c>
      <c r="D53" s="167"/>
      <c r="E53" s="92">
        <f>E52+'[1]Stan i struktura VI 07'!E53</f>
        <v>47</v>
      </c>
      <c r="F53" s="92">
        <f>F52+'[1]Stan i struktura VI 07'!F53</f>
        <v>32</v>
      </c>
      <c r="G53" s="92">
        <f>G52+'[1]Stan i struktura VI 07'!G53</f>
        <v>64</v>
      </c>
      <c r="H53" s="92">
        <f>H52+'[1]Stan i struktura VI 07'!H53</f>
        <v>65</v>
      </c>
      <c r="I53" s="92">
        <f>I52+'[1]Stan i struktura VI 07'!I53</f>
        <v>13</v>
      </c>
      <c r="J53" s="92">
        <f>J52+'[1]Stan i struktura VI 07'!J53</f>
        <v>36</v>
      </c>
      <c r="K53" s="92">
        <f>K52+'[1]Stan i struktura VI 07'!K53</f>
        <v>44</v>
      </c>
      <c r="L53" s="92">
        <f>L52+'[1]Stan i struktura VI 07'!L53</f>
        <v>34</v>
      </c>
      <c r="M53" s="92">
        <f>M52+'[1]Stan i struktura VI 07'!M53</f>
        <v>30</v>
      </c>
      <c r="N53" s="92">
        <f>N52+'[1]Stan i struktura VI 07'!N53</f>
        <v>46</v>
      </c>
      <c r="O53" s="92">
        <f>O52+'[1]Stan i struktura VI 07'!O53</f>
        <v>36</v>
      </c>
      <c r="P53" s="92">
        <f>P52+'[1]Stan i struktura VI 07'!P53</f>
        <v>35</v>
      </c>
      <c r="Q53" s="92">
        <f>Q52+'[1]Stan i struktura VI 07'!Q53</f>
        <v>50</v>
      </c>
      <c r="R53" s="93">
        <f>R52+'[1]Stan i struktura VI 07'!R53</f>
        <v>109</v>
      </c>
      <c r="S53" s="90">
        <f>S52+'[1]Stan i struktura VI 07'!S53</f>
        <v>641</v>
      </c>
      <c r="V53" s="6">
        <f>SUM(E53:R53)</f>
        <v>641</v>
      </c>
    </row>
    <row r="54" spans="2:19" s="6" customFormat="1" ht="32.25" customHeight="1" thickBot="1" thickTop="1">
      <c r="B54" s="120" t="s">
        <v>30</v>
      </c>
      <c r="C54" s="191" t="s">
        <v>66</v>
      </c>
      <c r="D54" s="192"/>
      <c r="E54" s="50">
        <v>25</v>
      </c>
      <c r="F54" s="51">
        <v>7</v>
      </c>
      <c r="G54" s="51">
        <v>8</v>
      </c>
      <c r="H54" s="51">
        <v>1</v>
      </c>
      <c r="I54" s="52">
        <v>7</v>
      </c>
      <c r="J54" s="51">
        <v>4</v>
      </c>
      <c r="K54" s="52">
        <v>0</v>
      </c>
      <c r="L54" s="51">
        <v>12</v>
      </c>
      <c r="M54" s="52">
        <v>1</v>
      </c>
      <c r="N54" s="52">
        <v>5</v>
      </c>
      <c r="O54" s="52">
        <v>13</v>
      </c>
      <c r="P54" s="51">
        <v>1</v>
      </c>
      <c r="Q54" s="96">
        <v>34</v>
      </c>
      <c r="R54" s="52">
        <v>34</v>
      </c>
      <c r="S54" s="91">
        <f>SUM(E54:R54)</f>
        <v>152</v>
      </c>
    </row>
    <row r="55" spans="2:22" s="6" customFormat="1" ht="32.25" customHeight="1" thickBot="1" thickTop="1">
      <c r="B55" s="162"/>
      <c r="C55" s="183" t="s">
        <v>67</v>
      </c>
      <c r="D55" s="184"/>
      <c r="E55" s="92">
        <f>E54+'[1]Stan i struktura VI 07'!E55</f>
        <v>96</v>
      </c>
      <c r="F55" s="92">
        <f>F54+'[1]Stan i struktura VI 07'!F55</f>
        <v>36</v>
      </c>
      <c r="G55" s="92">
        <f>G54+'[1]Stan i struktura VI 07'!G55</f>
        <v>57</v>
      </c>
      <c r="H55" s="92">
        <f>H54+'[1]Stan i struktura VI 07'!H55</f>
        <v>4</v>
      </c>
      <c r="I55" s="92">
        <f>I54+'[1]Stan i struktura VI 07'!I55</f>
        <v>16</v>
      </c>
      <c r="J55" s="92">
        <f>J54+'[1]Stan i struktura VI 07'!J55</f>
        <v>76</v>
      </c>
      <c r="K55" s="92">
        <f>K54+'[1]Stan i struktura VI 07'!K55</f>
        <v>13</v>
      </c>
      <c r="L55" s="92">
        <f>L54+'[1]Stan i struktura VI 07'!L55</f>
        <v>85</v>
      </c>
      <c r="M55" s="92">
        <f>M54+'[1]Stan i struktura VI 07'!M55</f>
        <v>30</v>
      </c>
      <c r="N55" s="92">
        <f>N54+'[1]Stan i struktura VI 07'!N55</f>
        <v>37</v>
      </c>
      <c r="O55" s="92">
        <f>O54+'[1]Stan i struktura VI 07'!O55</f>
        <v>27</v>
      </c>
      <c r="P55" s="92">
        <f>P54+'[1]Stan i struktura VI 07'!P55</f>
        <v>13</v>
      </c>
      <c r="Q55" s="92">
        <f>Q54+'[1]Stan i struktura VI 07'!Q55</f>
        <v>102</v>
      </c>
      <c r="R55" s="93">
        <f>R54+'[1]Stan i struktura VI 07'!R55</f>
        <v>104</v>
      </c>
      <c r="S55" s="90">
        <f>S54+'[1]Stan i struktura VI 07'!S55</f>
        <v>696</v>
      </c>
      <c r="V55" s="6">
        <f>SUM(E55:R55)</f>
        <v>696</v>
      </c>
    </row>
    <row r="56" spans="2:19" s="6" customFormat="1" ht="32.25" customHeight="1" thickBot="1" thickTop="1">
      <c r="B56" s="120" t="s">
        <v>42</v>
      </c>
      <c r="C56" s="118" t="s">
        <v>68</v>
      </c>
      <c r="D56" s="119"/>
      <c r="E56" s="97">
        <v>0</v>
      </c>
      <c r="F56" s="97">
        <v>0</v>
      </c>
      <c r="G56" s="97">
        <v>0</v>
      </c>
      <c r="H56" s="97">
        <v>0</v>
      </c>
      <c r="I56" s="97">
        <v>0</v>
      </c>
      <c r="J56" s="97">
        <v>0</v>
      </c>
      <c r="K56" s="97">
        <v>0</v>
      </c>
      <c r="L56" s="97">
        <v>0</v>
      </c>
      <c r="M56" s="97">
        <v>2</v>
      </c>
      <c r="N56" s="97">
        <v>0</v>
      </c>
      <c r="O56" s="97">
        <v>0</v>
      </c>
      <c r="P56" s="97">
        <v>0</v>
      </c>
      <c r="Q56" s="97">
        <v>4</v>
      </c>
      <c r="R56" s="98">
        <v>3</v>
      </c>
      <c r="S56" s="91">
        <f>SUM(E56:R56)</f>
        <v>9</v>
      </c>
    </row>
    <row r="57" spans="2:22" s="6" customFormat="1" ht="32.25" customHeight="1" thickBot="1" thickTop="1">
      <c r="B57" s="121"/>
      <c r="C57" s="187" t="s">
        <v>69</v>
      </c>
      <c r="D57" s="188"/>
      <c r="E57" s="92">
        <f>E56+'[1]Stan i struktura VI 07'!E57</f>
        <v>2</v>
      </c>
      <c r="F57" s="92">
        <f>F56+'[1]Stan i struktura VI 07'!F57</f>
        <v>2</v>
      </c>
      <c r="G57" s="92">
        <f>G56+'[1]Stan i struktura VI 07'!G57</f>
        <v>0</v>
      </c>
      <c r="H57" s="92">
        <f>H56+'[1]Stan i struktura VI 07'!H57</f>
        <v>0</v>
      </c>
      <c r="I57" s="92">
        <f>I56+'[1]Stan i struktura VI 07'!I57</f>
        <v>3</v>
      </c>
      <c r="J57" s="92">
        <f>J56+'[1]Stan i struktura VI 07'!J57</f>
        <v>0</v>
      </c>
      <c r="K57" s="92">
        <f>K56+'[1]Stan i struktura VI 07'!K57</f>
        <v>0</v>
      </c>
      <c r="L57" s="92">
        <f>L56+'[1]Stan i struktura VI 07'!L57</f>
        <v>0</v>
      </c>
      <c r="M57" s="92">
        <f>M56+'[1]Stan i struktura VI 07'!M57</f>
        <v>18</v>
      </c>
      <c r="N57" s="92">
        <f>N56+'[1]Stan i struktura VI 07'!N57</f>
        <v>0</v>
      </c>
      <c r="O57" s="92">
        <f>O56+'[1]Stan i struktura VI 07'!O57</f>
        <v>0</v>
      </c>
      <c r="P57" s="92">
        <f>P56+'[1]Stan i struktura VI 07'!P57</f>
        <v>12</v>
      </c>
      <c r="Q57" s="92">
        <f>Q56+'[1]Stan i struktura VI 07'!Q57</f>
        <v>28</v>
      </c>
      <c r="R57" s="93">
        <f>R56+'[1]Stan i struktura VI 07'!R57</f>
        <v>8</v>
      </c>
      <c r="S57" s="90">
        <f>S56+'[1]Stan i struktura VI 07'!S57</f>
        <v>73</v>
      </c>
      <c r="V57" s="6">
        <f>SUM(E57:R57)</f>
        <v>73</v>
      </c>
    </row>
    <row r="58" spans="2:19" s="6" customFormat="1" ht="32.25" customHeight="1" thickBot="1" thickTop="1">
      <c r="B58" s="120" t="s">
        <v>50</v>
      </c>
      <c r="C58" s="118" t="s">
        <v>70</v>
      </c>
      <c r="D58" s="119"/>
      <c r="E58" s="97">
        <v>31</v>
      </c>
      <c r="F58" s="97">
        <v>6</v>
      </c>
      <c r="G58" s="97">
        <v>56</v>
      </c>
      <c r="H58" s="97">
        <v>27</v>
      </c>
      <c r="I58" s="97">
        <v>119</v>
      </c>
      <c r="J58" s="97">
        <v>23</v>
      </c>
      <c r="K58" s="97">
        <v>14</v>
      </c>
      <c r="L58" s="97">
        <v>35</v>
      </c>
      <c r="M58" s="97">
        <v>24</v>
      </c>
      <c r="N58" s="97">
        <v>19</v>
      </c>
      <c r="O58" s="97">
        <v>12</v>
      </c>
      <c r="P58" s="97">
        <v>14</v>
      </c>
      <c r="Q58" s="97">
        <v>18</v>
      </c>
      <c r="R58" s="98">
        <v>110</v>
      </c>
      <c r="S58" s="91">
        <f>SUM(E58:R58)</f>
        <v>508</v>
      </c>
    </row>
    <row r="59" spans="2:22" s="6" customFormat="1" ht="32.25" customHeight="1" thickBot="1" thickTop="1">
      <c r="B59" s="182"/>
      <c r="C59" s="189" t="s">
        <v>71</v>
      </c>
      <c r="D59" s="190"/>
      <c r="E59" s="92">
        <f>E58+'[1]Stan i struktura VI 07'!E59</f>
        <v>226</v>
      </c>
      <c r="F59" s="92">
        <f>F58+'[1]Stan i struktura VI 07'!F59</f>
        <v>68</v>
      </c>
      <c r="G59" s="92">
        <f>G58+'[1]Stan i struktura VI 07'!G59</f>
        <v>309</v>
      </c>
      <c r="H59" s="92">
        <f>H58+'[1]Stan i struktura VI 07'!H59</f>
        <v>175</v>
      </c>
      <c r="I59" s="92">
        <f>I58+'[1]Stan i struktura VI 07'!I59</f>
        <v>207</v>
      </c>
      <c r="J59" s="92">
        <f>J58+'[1]Stan i struktura VI 07'!J59</f>
        <v>166</v>
      </c>
      <c r="K59" s="92">
        <f>K58+'[1]Stan i struktura VI 07'!K59</f>
        <v>194</v>
      </c>
      <c r="L59" s="92">
        <f>L58+'[1]Stan i struktura VI 07'!L59</f>
        <v>112</v>
      </c>
      <c r="M59" s="92">
        <f>M58+'[1]Stan i struktura VI 07'!M59</f>
        <v>113</v>
      </c>
      <c r="N59" s="92">
        <f>N58+'[1]Stan i struktura VI 07'!N59</f>
        <v>119</v>
      </c>
      <c r="O59" s="92">
        <f>O58+'[1]Stan i struktura VI 07'!O59</f>
        <v>86</v>
      </c>
      <c r="P59" s="92">
        <f>P58+'[1]Stan i struktura VI 07'!P59</f>
        <v>99</v>
      </c>
      <c r="Q59" s="92">
        <f>Q58+'[1]Stan i struktura VI 07'!Q59</f>
        <v>154</v>
      </c>
      <c r="R59" s="93">
        <f>R58+'[1]Stan i struktura VI 07'!R59</f>
        <v>234</v>
      </c>
      <c r="S59" s="90">
        <f>S58+'[1]Stan i struktura VI 07'!S59</f>
        <v>2262</v>
      </c>
      <c r="V59" s="6">
        <f>SUM(E59:R59)</f>
        <v>2262</v>
      </c>
    </row>
    <row r="60" spans="2:19" s="6" customFormat="1" ht="32.25" customHeight="1" thickBot="1" thickTop="1">
      <c r="B60" s="108" t="s">
        <v>72</v>
      </c>
      <c r="C60" s="118" t="s">
        <v>73</v>
      </c>
      <c r="D60" s="119"/>
      <c r="E60" s="97">
        <v>46</v>
      </c>
      <c r="F60" s="97">
        <v>25</v>
      </c>
      <c r="G60" s="97">
        <v>36</v>
      </c>
      <c r="H60" s="97">
        <v>54</v>
      </c>
      <c r="I60" s="97">
        <v>39</v>
      </c>
      <c r="J60" s="97">
        <v>37</v>
      </c>
      <c r="K60" s="97">
        <v>43</v>
      </c>
      <c r="L60" s="97">
        <v>34</v>
      </c>
      <c r="M60" s="97">
        <v>25</v>
      </c>
      <c r="N60" s="97">
        <v>13</v>
      </c>
      <c r="O60" s="97">
        <v>31</v>
      </c>
      <c r="P60" s="97">
        <v>32</v>
      </c>
      <c r="Q60" s="97">
        <v>19</v>
      </c>
      <c r="R60" s="98">
        <v>69</v>
      </c>
      <c r="S60" s="91">
        <f>SUM(E60:R60)</f>
        <v>503</v>
      </c>
    </row>
    <row r="61" spans="2:22" s="6" customFormat="1" ht="32.25" customHeight="1" thickBot="1" thickTop="1">
      <c r="B61" s="108"/>
      <c r="C61" s="198" t="s">
        <v>74</v>
      </c>
      <c r="D61" s="199"/>
      <c r="E61" s="99">
        <f>E60+'[1]Stan i struktura VI 07'!E61</f>
        <v>323</v>
      </c>
      <c r="F61" s="99">
        <f>F60+'[1]Stan i struktura VI 07'!F61</f>
        <v>172</v>
      </c>
      <c r="G61" s="99">
        <f>G60+'[1]Stan i struktura VI 07'!G61</f>
        <v>308</v>
      </c>
      <c r="H61" s="99">
        <f>H60+'[1]Stan i struktura VI 07'!H61</f>
        <v>224</v>
      </c>
      <c r="I61" s="99">
        <f>I60+'[1]Stan i struktura VI 07'!I61</f>
        <v>227</v>
      </c>
      <c r="J61" s="99">
        <f>J60+'[1]Stan i struktura VI 07'!J61</f>
        <v>202</v>
      </c>
      <c r="K61" s="99">
        <f>K60+'[1]Stan i struktura VI 07'!K61</f>
        <v>260</v>
      </c>
      <c r="L61" s="99">
        <f>L60+'[1]Stan i struktura VI 07'!L61</f>
        <v>164</v>
      </c>
      <c r="M61" s="99">
        <f>M60+'[1]Stan i struktura VI 07'!M61</f>
        <v>147</v>
      </c>
      <c r="N61" s="99">
        <f>N60+'[1]Stan i struktura VI 07'!N61</f>
        <v>57</v>
      </c>
      <c r="O61" s="99">
        <f>O60+'[1]Stan i struktura VI 07'!O61</f>
        <v>217</v>
      </c>
      <c r="P61" s="99">
        <f>P60+'[1]Stan i struktura VI 07'!P61</f>
        <v>201</v>
      </c>
      <c r="Q61" s="99">
        <f>Q60+'[1]Stan i struktura VI 07'!Q61</f>
        <v>200</v>
      </c>
      <c r="R61" s="100">
        <f>R60+'[1]Stan i struktura VI 07'!R61</f>
        <v>432</v>
      </c>
      <c r="S61" s="90">
        <f>S60+'[1]Stan i struktura VI 07'!S61</f>
        <v>3134</v>
      </c>
      <c r="V61" s="6">
        <f>SUM(E61:R61)</f>
        <v>3134</v>
      </c>
    </row>
    <row r="62" spans="2:19" s="6" customFormat="1" ht="32.25" customHeight="1" thickBot="1" thickTop="1">
      <c r="B62" s="108" t="s">
        <v>75</v>
      </c>
      <c r="C62" s="118" t="s">
        <v>76</v>
      </c>
      <c r="D62" s="119"/>
      <c r="E62" s="97">
        <v>19</v>
      </c>
      <c r="F62" s="97">
        <v>10</v>
      </c>
      <c r="G62" s="97">
        <v>10</v>
      </c>
      <c r="H62" s="97">
        <v>14</v>
      </c>
      <c r="I62" s="97">
        <v>13</v>
      </c>
      <c r="J62" s="97">
        <v>5</v>
      </c>
      <c r="K62" s="97">
        <v>24</v>
      </c>
      <c r="L62" s="97">
        <v>9</v>
      </c>
      <c r="M62" s="97">
        <v>0</v>
      </c>
      <c r="N62" s="97">
        <v>2</v>
      </c>
      <c r="O62" s="97">
        <v>12</v>
      </c>
      <c r="P62" s="97">
        <v>11</v>
      </c>
      <c r="Q62" s="97">
        <v>24</v>
      </c>
      <c r="R62" s="98">
        <v>20</v>
      </c>
      <c r="S62" s="91">
        <f>SUM(E62:R62)</f>
        <v>173</v>
      </c>
    </row>
    <row r="63" spans="2:22" s="6" customFormat="1" ht="32.25" customHeight="1" thickBot="1" thickTop="1">
      <c r="B63" s="108"/>
      <c r="C63" s="202" t="s">
        <v>77</v>
      </c>
      <c r="D63" s="203"/>
      <c r="E63" s="92">
        <f>E62+'[1]Stan i struktura VI 07'!E63</f>
        <v>175</v>
      </c>
      <c r="F63" s="92">
        <f>F62+'[1]Stan i struktura VI 07'!F63</f>
        <v>73</v>
      </c>
      <c r="G63" s="92">
        <f>G62+'[1]Stan i struktura VI 07'!G63</f>
        <v>130</v>
      </c>
      <c r="H63" s="92">
        <f>H62+'[1]Stan i struktura VI 07'!H63</f>
        <v>134</v>
      </c>
      <c r="I63" s="92">
        <f>I62+'[1]Stan i struktura VI 07'!I63</f>
        <v>205</v>
      </c>
      <c r="J63" s="92">
        <f>J62+'[1]Stan i struktura VI 07'!J63</f>
        <v>97</v>
      </c>
      <c r="K63" s="92">
        <f>K62+'[1]Stan i struktura VI 07'!K63</f>
        <v>153</v>
      </c>
      <c r="L63" s="92">
        <f>L62+'[1]Stan i struktura VI 07'!L63</f>
        <v>58</v>
      </c>
      <c r="M63" s="92">
        <f>M62+'[1]Stan i struktura VI 07'!M63</f>
        <v>4</v>
      </c>
      <c r="N63" s="92">
        <f>N62+'[1]Stan i struktura VI 07'!N63</f>
        <v>17</v>
      </c>
      <c r="O63" s="92">
        <f>O62+'[1]Stan i struktura VI 07'!O63</f>
        <v>46</v>
      </c>
      <c r="P63" s="92">
        <f>P62+'[1]Stan i struktura VI 07'!P63</f>
        <v>49</v>
      </c>
      <c r="Q63" s="92">
        <f>Q62+'[1]Stan i struktura VI 07'!Q63</f>
        <v>153</v>
      </c>
      <c r="R63" s="93">
        <f>R62+'[1]Stan i struktura VI 07'!R63</f>
        <v>188</v>
      </c>
      <c r="S63" s="90">
        <f>S62+'[1]Stan i struktura VI 07'!S63</f>
        <v>1482</v>
      </c>
      <c r="V63" s="6">
        <f>SUM(E63:R63)</f>
        <v>1482</v>
      </c>
    </row>
    <row r="64" spans="2:19" s="6" customFormat="1" ht="32.25" customHeight="1" thickBot="1" thickTop="1">
      <c r="B64" s="108" t="s">
        <v>78</v>
      </c>
      <c r="C64" s="118" t="s">
        <v>79</v>
      </c>
      <c r="D64" s="119"/>
      <c r="E64" s="97">
        <v>3</v>
      </c>
      <c r="F64" s="97">
        <v>6</v>
      </c>
      <c r="G64" s="97">
        <v>28</v>
      </c>
      <c r="H64" s="97">
        <v>3</v>
      </c>
      <c r="I64" s="97">
        <v>32</v>
      </c>
      <c r="J64" s="97">
        <v>1</v>
      </c>
      <c r="K64" s="97">
        <v>0</v>
      </c>
      <c r="L64" s="97">
        <v>1</v>
      </c>
      <c r="M64" s="97">
        <v>215</v>
      </c>
      <c r="N64" s="97">
        <v>6</v>
      </c>
      <c r="O64" s="97">
        <v>67</v>
      </c>
      <c r="P64" s="97">
        <v>16</v>
      </c>
      <c r="Q64" s="97">
        <v>122</v>
      </c>
      <c r="R64" s="98">
        <v>891</v>
      </c>
      <c r="S64" s="91">
        <f>SUM(E64:R64)</f>
        <v>1391</v>
      </c>
    </row>
    <row r="65" spans="2:22" ht="31.5" customHeight="1" thickBot="1" thickTop="1">
      <c r="B65" s="197"/>
      <c r="C65" s="200" t="s">
        <v>80</v>
      </c>
      <c r="D65" s="201"/>
      <c r="E65" s="92">
        <f>E64+'[1]Stan i struktura VI 07'!E65</f>
        <v>68</v>
      </c>
      <c r="F65" s="92">
        <f>F64+'[1]Stan i struktura VI 07'!F65</f>
        <v>256</v>
      </c>
      <c r="G65" s="92">
        <f>G64+'[1]Stan i struktura VI 07'!G65</f>
        <v>47</v>
      </c>
      <c r="H65" s="92">
        <f>H64+'[1]Stan i struktura VI 07'!H65</f>
        <v>128</v>
      </c>
      <c r="I65" s="92">
        <f>I64+'[1]Stan i struktura VI 07'!I65</f>
        <v>243</v>
      </c>
      <c r="J65" s="92">
        <f>J64+'[1]Stan i struktura VI 07'!J65</f>
        <v>70</v>
      </c>
      <c r="K65" s="92">
        <f>K64+'[1]Stan i struktura VI 07'!K65</f>
        <v>40</v>
      </c>
      <c r="L65" s="92">
        <f>L64+'[1]Stan i struktura VI 07'!L65</f>
        <v>27</v>
      </c>
      <c r="M65" s="92">
        <f>M64+'[1]Stan i struktura VI 07'!M65</f>
        <v>1142</v>
      </c>
      <c r="N65" s="92">
        <f>N64+'[1]Stan i struktura VI 07'!N65</f>
        <v>92</v>
      </c>
      <c r="O65" s="92">
        <f>O64+'[1]Stan i struktura VI 07'!O65</f>
        <v>403</v>
      </c>
      <c r="P65" s="92">
        <f>P64+'[1]Stan i struktura VI 07'!P65</f>
        <v>99</v>
      </c>
      <c r="Q65" s="92">
        <f>Q64+'[1]Stan i struktura VI 07'!Q65</f>
        <v>414</v>
      </c>
      <c r="R65" s="93">
        <f>R64+'[1]Stan i struktura VI 07'!R65</f>
        <v>6191</v>
      </c>
      <c r="S65" s="90">
        <f>S64+'[1]Stan i struktura VI 07'!S65</f>
        <v>9220</v>
      </c>
      <c r="V65" s="6">
        <f>SUM(E65:R65)</f>
        <v>9220</v>
      </c>
    </row>
    <row r="66" spans="2:22" ht="45" customHeight="1" thickBot="1" thickTop="1">
      <c r="B66" s="180" t="s">
        <v>81</v>
      </c>
      <c r="C66" s="178" t="s">
        <v>82</v>
      </c>
      <c r="D66" s="179"/>
      <c r="E66" s="101">
        <f aca="true" t="shared" si="14" ref="E66:R66">E48+E50+E52+E54+E56+E58+E60+E62+E64</f>
        <v>136</v>
      </c>
      <c r="F66" s="101">
        <f t="shared" si="14"/>
        <v>100</v>
      </c>
      <c r="G66" s="101">
        <f t="shared" si="14"/>
        <v>146</v>
      </c>
      <c r="H66" s="101">
        <f t="shared" si="14"/>
        <v>113</v>
      </c>
      <c r="I66" s="101">
        <f t="shared" si="14"/>
        <v>281</v>
      </c>
      <c r="J66" s="101">
        <f t="shared" si="14"/>
        <v>81</v>
      </c>
      <c r="K66" s="101">
        <f t="shared" si="14"/>
        <v>107</v>
      </c>
      <c r="L66" s="101">
        <f t="shared" si="14"/>
        <v>100</v>
      </c>
      <c r="M66" s="101">
        <f t="shared" si="14"/>
        <v>292</v>
      </c>
      <c r="N66" s="101">
        <f t="shared" si="14"/>
        <v>50</v>
      </c>
      <c r="O66" s="101">
        <f t="shared" si="14"/>
        <v>288</v>
      </c>
      <c r="P66" s="101">
        <f t="shared" si="14"/>
        <v>99</v>
      </c>
      <c r="Q66" s="101">
        <f t="shared" si="14"/>
        <v>355</v>
      </c>
      <c r="R66" s="102">
        <f t="shared" si="14"/>
        <v>1193</v>
      </c>
      <c r="S66" s="84">
        <f>SUM(E66:R66)</f>
        <v>3341</v>
      </c>
      <c r="V66" s="6"/>
    </row>
    <row r="67" spans="2:22" ht="45" customHeight="1" thickBot="1" thickTop="1">
      <c r="B67" s="181"/>
      <c r="C67" s="178" t="s">
        <v>83</v>
      </c>
      <c r="D67" s="179"/>
      <c r="E67" s="103">
        <f aca="true" t="shared" si="15" ref="E67:R67">E49+E51+E53+E55+E57+E59+E61+E63+E65</f>
        <v>1020</v>
      </c>
      <c r="F67" s="103">
        <f t="shared" si="15"/>
        <v>819</v>
      </c>
      <c r="G67" s="103">
        <f t="shared" si="15"/>
        <v>1124</v>
      </c>
      <c r="H67" s="103">
        <f t="shared" si="15"/>
        <v>791</v>
      </c>
      <c r="I67" s="103">
        <f t="shared" si="15"/>
        <v>1234</v>
      </c>
      <c r="J67" s="103">
        <f t="shared" si="15"/>
        <v>816</v>
      </c>
      <c r="K67" s="103">
        <f t="shared" si="15"/>
        <v>982</v>
      </c>
      <c r="L67" s="103">
        <f t="shared" si="15"/>
        <v>587</v>
      </c>
      <c r="M67" s="103">
        <f t="shared" si="15"/>
        <v>1575</v>
      </c>
      <c r="N67" s="103">
        <f t="shared" si="15"/>
        <v>383</v>
      </c>
      <c r="O67" s="103">
        <f t="shared" si="15"/>
        <v>1157</v>
      </c>
      <c r="P67" s="103">
        <f t="shared" si="15"/>
        <v>712</v>
      </c>
      <c r="Q67" s="103">
        <f t="shared" si="15"/>
        <v>1815</v>
      </c>
      <c r="R67" s="104">
        <f t="shared" si="15"/>
        <v>7601</v>
      </c>
      <c r="S67" s="84">
        <f>SUM(E67:R67)</f>
        <v>20616</v>
      </c>
      <c r="V67" s="6"/>
    </row>
    <row r="68" spans="2:19" ht="14.25" customHeight="1">
      <c r="B68" s="109" t="s">
        <v>84</v>
      </c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</row>
    <row r="69" spans="2:19" ht="14.25" customHeight="1">
      <c r="B69" s="176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</row>
    <row r="75" ht="13.5" thickBot="1"/>
    <row r="76" spans="5:19" ht="26.25" customHeight="1" thickBot="1" thickTop="1">
      <c r="E76" s="106">
        <v>139</v>
      </c>
      <c r="F76" s="106">
        <v>72</v>
      </c>
      <c r="G76" s="106">
        <v>117</v>
      </c>
      <c r="H76" s="106">
        <v>165</v>
      </c>
      <c r="I76" s="106">
        <v>167</v>
      </c>
      <c r="J76" s="106">
        <v>79</v>
      </c>
      <c r="K76" s="107">
        <v>77</v>
      </c>
      <c r="L76" s="106">
        <v>67</v>
      </c>
      <c r="M76" s="107">
        <v>61</v>
      </c>
      <c r="N76" s="106">
        <v>59</v>
      </c>
      <c r="O76" s="106">
        <v>150</v>
      </c>
      <c r="P76" s="107">
        <v>139</v>
      </c>
      <c r="Q76" s="106">
        <v>125</v>
      </c>
      <c r="R76" s="106">
        <v>175</v>
      </c>
      <c r="S76" s="84">
        <f>SUM(E76:R76)</f>
        <v>1592</v>
      </c>
    </row>
  </sheetData>
  <mergeCells count="86">
    <mergeCell ref="B58:B59"/>
    <mergeCell ref="B60:B61"/>
    <mergeCell ref="B64:B65"/>
    <mergeCell ref="C66:D66"/>
    <mergeCell ref="C60:D60"/>
    <mergeCell ref="C61:D61"/>
    <mergeCell ref="C64:D64"/>
    <mergeCell ref="C65:D65"/>
    <mergeCell ref="C62:D62"/>
    <mergeCell ref="C63:D63"/>
    <mergeCell ref="B32:B33"/>
    <mergeCell ref="C52:D52"/>
    <mergeCell ref="C53:D53"/>
    <mergeCell ref="C54:D54"/>
    <mergeCell ref="B52:B53"/>
    <mergeCell ref="B41:S41"/>
    <mergeCell ref="B43:S43"/>
    <mergeCell ref="C35:D35"/>
    <mergeCell ref="C38:D38"/>
    <mergeCell ref="B34:B35"/>
    <mergeCell ref="B69:S69"/>
    <mergeCell ref="C67:D67"/>
    <mergeCell ref="B66:B67"/>
    <mergeCell ref="B50:B51"/>
    <mergeCell ref="C55:D55"/>
    <mergeCell ref="B54:B55"/>
    <mergeCell ref="C50:D50"/>
    <mergeCell ref="C57:D57"/>
    <mergeCell ref="C58:D58"/>
    <mergeCell ref="C59:D59"/>
    <mergeCell ref="B17:B18"/>
    <mergeCell ref="C51:D51"/>
    <mergeCell ref="B47:S47"/>
    <mergeCell ref="B48:B49"/>
    <mergeCell ref="C49:D49"/>
    <mergeCell ref="B19:B20"/>
    <mergeCell ref="B21:B22"/>
    <mergeCell ref="B23:B24"/>
    <mergeCell ref="C48:D48"/>
    <mergeCell ref="C39:D39"/>
    <mergeCell ref="B25:B26"/>
    <mergeCell ref="C29:D29"/>
    <mergeCell ref="C30:D30"/>
    <mergeCell ref="C26:D26"/>
    <mergeCell ref="B28:B29"/>
    <mergeCell ref="C28:D28"/>
    <mergeCell ref="B30:B31"/>
    <mergeCell ref="C31:D31"/>
    <mergeCell ref="B27:S27"/>
    <mergeCell ref="C34:D34"/>
    <mergeCell ref="C5:D5"/>
    <mergeCell ref="C6:D6"/>
    <mergeCell ref="C7:D7"/>
    <mergeCell ref="C8:D8"/>
    <mergeCell ref="C13:D13"/>
    <mergeCell ref="C14:D14"/>
    <mergeCell ref="C18:D18"/>
    <mergeCell ref="C15:D15"/>
    <mergeCell ref="C10:D10"/>
    <mergeCell ref="C11:D11"/>
    <mergeCell ref="C12:D12"/>
    <mergeCell ref="C33:D33"/>
    <mergeCell ref="C17:D17"/>
    <mergeCell ref="C32:D32"/>
    <mergeCell ref="C19:D19"/>
    <mergeCell ref="C20:D20"/>
    <mergeCell ref="C45:D45"/>
    <mergeCell ref="B2:S2"/>
    <mergeCell ref="B4:S4"/>
    <mergeCell ref="B16:S16"/>
    <mergeCell ref="C25:D25"/>
    <mergeCell ref="C21:D21"/>
    <mergeCell ref="C22:D22"/>
    <mergeCell ref="C23:D23"/>
    <mergeCell ref="C9:D9"/>
    <mergeCell ref="C24:D24"/>
    <mergeCell ref="B62:B63"/>
    <mergeCell ref="B68:S68"/>
    <mergeCell ref="B36:B37"/>
    <mergeCell ref="C37:D37"/>
    <mergeCell ref="C36:D36"/>
    <mergeCell ref="B38:B39"/>
    <mergeCell ref="C56:D56"/>
    <mergeCell ref="B56:B57"/>
    <mergeCell ref="C46:D46"/>
    <mergeCell ref="C44:D44"/>
  </mergeCells>
  <printOptions horizontalCentered="1" verticalCentered="1"/>
  <pageMargins left="0" right="0" top="0.15748031496062992" bottom="0" header="0" footer="0"/>
  <pageSetup horizontalDpi="300" verticalDpi="3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2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0.75390625" style="0" customWidth="1"/>
    <col min="4" max="4" width="12.00390625" style="0" customWidth="1"/>
    <col min="5" max="5" width="13.75390625" style="0" customWidth="1"/>
    <col min="6" max="6" width="4.75390625" style="0" customWidth="1"/>
    <col min="7" max="7" width="8.625" style="0" customWidth="1"/>
    <col min="8" max="8" width="20.75390625" style="0" customWidth="1"/>
    <col min="9" max="9" width="11.75390625" style="0" customWidth="1"/>
    <col min="10" max="10" width="13.75390625" style="0" customWidth="1"/>
    <col min="11" max="11" width="4.625" style="0" customWidth="1"/>
    <col min="12" max="12" width="8.75390625" style="0" customWidth="1"/>
    <col min="13" max="13" width="24.875" style="0" customWidth="1"/>
    <col min="14" max="14" width="11.875" style="0" customWidth="1"/>
    <col min="15" max="15" width="13.75390625" style="0" customWidth="1"/>
  </cols>
  <sheetData>
    <row r="2" spans="2:15" ht="18" customHeight="1">
      <c r="B2" s="204" t="s">
        <v>85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2:15" ht="18" customHeight="1">
      <c r="B3" s="206" t="s">
        <v>86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spans="3:13" ht="18.75" thickBot="1">
      <c r="C4" s="207"/>
      <c r="D4" s="207"/>
      <c r="E4" s="207"/>
      <c r="F4" s="207"/>
      <c r="G4" s="207"/>
      <c r="H4" s="34"/>
      <c r="I4" s="34"/>
      <c r="J4" s="34"/>
      <c r="K4" s="34"/>
      <c r="L4" s="34"/>
      <c r="M4" s="34"/>
    </row>
    <row r="5" spans="2:15" ht="15" customHeight="1" thickBot="1">
      <c r="B5" s="208" t="s">
        <v>87</v>
      </c>
      <c r="C5" s="209" t="s">
        <v>88</v>
      </c>
      <c r="D5" s="210" t="s">
        <v>89</v>
      </c>
      <c r="E5" s="211" t="s">
        <v>90</v>
      </c>
      <c r="F5" s="207"/>
      <c r="G5" s="208" t="s">
        <v>87</v>
      </c>
      <c r="H5" s="212" t="s">
        <v>91</v>
      </c>
      <c r="I5" s="210" t="s">
        <v>89</v>
      </c>
      <c r="J5" s="211" t="s">
        <v>90</v>
      </c>
      <c r="K5" s="34"/>
      <c r="L5" s="208" t="s">
        <v>87</v>
      </c>
      <c r="M5" s="213" t="s">
        <v>88</v>
      </c>
      <c r="N5" s="210" t="s">
        <v>89</v>
      </c>
      <c r="O5" s="214" t="s">
        <v>90</v>
      </c>
    </row>
    <row r="6" spans="2:15" ht="15" customHeight="1" thickBot="1" thickTop="1">
      <c r="B6" s="215"/>
      <c r="C6" s="216"/>
      <c r="D6" s="217"/>
      <c r="E6" s="218"/>
      <c r="F6" s="207"/>
      <c r="G6" s="215"/>
      <c r="H6" s="219"/>
      <c r="I6" s="217"/>
      <c r="J6" s="218"/>
      <c r="K6" s="34"/>
      <c r="L6" s="215"/>
      <c r="M6" s="220"/>
      <c r="N6" s="217"/>
      <c r="O6" s="221"/>
    </row>
    <row r="7" spans="2:15" ht="15" customHeight="1" thickTop="1">
      <c r="B7" s="222" t="s">
        <v>92</v>
      </c>
      <c r="C7" s="223"/>
      <c r="D7" s="223"/>
      <c r="E7" s="224">
        <f>SUM(E9+E20+E28+E35+E42)</f>
        <v>19620</v>
      </c>
      <c r="F7" s="207"/>
      <c r="G7" s="225">
        <v>4</v>
      </c>
      <c r="H7" s="226" t="s">
        <v>93</v>
      </c>
      <c r="I7" s="227" t="s">
        <v>94</v>
      </c>
      <c r="J7" s="228">
        <v>726</v>
      </c>
      <c r="K7" s="34"/>
      <c r="L7" s="229" t="s">
        <v>95</v>
      </c>
      <c r="M7" s="230" t="s">
        <v>96</v>
      </c>
      <c r="N7" s="230" t="s">
        <v>97</v>
      </c>
      <c r="O7" s="231">
        <f>SUM(O8:O19)</f>
        <v>9181</v>
      </c>
    </row>
    <row r="8" spans="2:15" ht="15" customHeight="1" thickBot="1">
      <c r="B8" s="232"/>
      <c r="C8" s="233"/>
      <c r="D8" s="233"/>
      <c r="E8" s="234"/>
      <c r="G8" s="235">
        <v>5</v>
      </c>
      <c r="H8" s="236" t="s">
        <v>98</v>
      </c>
      <c r="I8" s="237" t="s">
        <v>94</v>
      </c>
      <c r="J8" s="238">
        <v>333</v>
      </c>
      <c r="L8" s="235">
        <v>1</v>
      </c>
      <c r="M8" s="236" t="s">
        <v>99</v>
      </c>
      <c r="N8" s="237" t="s">
        <v>94</v>
      </c>
      <c r="O8" s="238">
        <v>162</v>
      </c>
    </row>
    <row r="9" spans="2:15" ht="15" customHeight="1" thickBot="1" thickTop="1">
      <c r="B9" s="229" t="s">
        <v>100</v>
      </c>
      <c r="C9" s="230" t="s">
        <v>101</v>
      </c>
      <c r="D9" s="239" t="s">
        <v>97</v>
      </c>
      <c r="E9" s="231">
        <f>SUM(E10:E18)</f>
        <v>6666</v>
      </c>
      <c r="G9" s="240"/>
      <c r="H9" s="241"/>
      <c r="I9" s="242"/>
      <c r="J9" s="243"/>
      <c r="L9" s="235">
        <v>2</v>
      </c>
      <c r="M9" s="236" t="s">
        <v>102</v>
      </c>
      <c r="N9" s="237" t="s">
        <v>103</v>
      </c>
      <c r="O9" s="238">
        <v>201</v>
      </c>
    </row>
    <row r="10" spans="2:15" ht="15" customHeight="1" thickBot="1">
      <c r="B10" s="235">
        <v>1</v>
      </c>
      <c r="C10" s="236" t="s">
        <v>104</v>
      </c>
      <c r="D10" s="237" t="s">
        <v>103</v>
      </c>
      <c r="E10" s="238">
        <v>238</v>
      </c>
      <c r="G10" s="244"/>
      <c r="H10" s="245"/>
      <c r="I10" s="246"/>
      <c r="J10" s="246"/>
      <c r="L10" s="235">
        <v>3</v>
      </c>
      <c r="M10" s="236" t="s">
        <v>105</v>
      </c>
      <c r="N10" s="237" t="s">
        <v>94</v>
      </c>
      <c r="O10" s="238">
        <v>630</v>
      </c>
    </row>
    <row r="11" spans="2:15" ht="15" customHeight="1">
      <c r="B11" s="235">
        <v>2</v>
      </c>
      <c r="C11" s="236" t="s">
        <v>106</v>
      </c>
      <c r="D11" s="237" t="s">
        <v>103</v>
      </c>
      <c r="E11" s="238">
        <v>283</v>
      </c>
      <c r="G11" s="208" t="s">
        <v>87</v>
      </c>
      <c r="H11" s="212" t="s">
        <v>91</v>
      </c>
      <c r="I11" s="210" t="s">
        <v>89</v>
      </c>
      <c r="J11" s="211" t="s">
        <v>90</v>
      </c>
      <c r="L11" s="235">
        <v>4</v>
      </c>
      <c r="M11" s="236" t="s">
        <v>107</v>
      </c>
      <c r="N11" s="237" t="s">
        <v>94</v>
      </c>
      <c r="O11" s="238">
        <v>270</v>
      </c>
    </row>
    <row r="12" spans="2:15" ht="15" customHeight="1" thickBot="1">
      <c r="B12" s="235">
        <v>3</v>
      </c>
      <c r="C12" s="236" t="s">
        <v>108</v>
      </c>
      <c r="D12" s="237" t="s">
        <v>103</v>
      </c>
      <c r="E12" s="238">
        <v>246</v>
      </c>
      <c r="G12" s="215"/>
      <c r="H12" s="219"/>
      <c r="I12" s="217"/>
      <c r="J12" s="218"/>
      <c r="L12" s="235">
        <v>5</v>
      </c>
      <c r="M12" s="236" t="s">
        <v>109</v>
      </c>
      <c r="N12" s="237" t="s">
        <v>94</v>
      </c>
      <c r="O12" s="238">
        <v>599</v>
      </c>
    </row>
    <row r="13" spans="2:15" ht="15" customHeight="1" thickTop="1">
      <c r="B13" s="235">
        <v>4</v>
      </c>
      <c r="C13" s="236" t="s">
        <v>110</v>
      </c>
      <c r="D13" s="237" t="s">
        <v>111</v>
      </c>
      <c r="E13" s="238">
        <v>457</v>
      </c>
      <c r="G13" s="222" t="s">
        <v>112</v>
      </c>
      <c r="H13" s="223"/>
      <c r="I13" s="223"/>
      <c r="J13" s="224">
        <f>SUM(J15+J24+J34+J42+O7+O21+O32)</f>
        <v>37051</v>
      </c>
      <c r="L13" s="235" t="s">
        <v>50</v>
      </c>
      <c r="M13" s="236" t="s">
        <v>113</v>
      </c>
      <c r="N13" s="237" t="s">
        <v>94</v>
      </c>
      <c r="O13" s="238">
        <v>1096</v>
      </c>
    </row>
    <row r="14" spans="2:15" ht="15" customHeight="1" thickBot="1">
      <c r="B14" s="235">
        <v>5</v>
      </c>
      <c r="C14" s="236" t="s">
        <v>114</v>
      </c>
      <c r="D14" s="237" t="s">
        <v>103</v>
      </c>
      <c r="E14" s="238">
        <v>272</v>
      </c>
      <c r="F14" s="247"/>
      <c r="G14" s="232"/>
      <c r="H14" s="233"/>
      <c r="I14" s="233"/>
      <c r="J14" s="248"/>
      <c r="K14" s="247"/>
      <c r="L14" s="235">
        <v>7</v>
      </c>
      <c r="M14" s="236" t="s">
        <v>115</v>
      </c>
      <c r="N14" s="237" t="s">
        <v>103</v>
      </c>
      <c r="O14" s="238">
        <v>334</v>
      </c>
    </row>
    <row r="15" spans="2:15" ht="15" customHeight="1" thickTop="1">
      <c r="B15" s="235">
        <v>6</v>
      </c>
      <c r="C15" s="236" t="s">
        <v>116</v>
      </c>
      <c r="D15" s="237" t="s">
        <v>103</v>
      </c>
      <c r="E15" s="238">
        <v>302</v>
      </c>
      <c r="F15" s="249"/>
      <c r="G15" s="229" t="s">
        <v>100</v>
      </c>
      <c r="H15" s="230" t="s">
        <v>117</v>
      </c>
      <c r="I15" s="250" t="s">
        <v>97</v>
      </c>
      <c r="J15" s="251">
        <f>SUM(J16:J22)</f>
        <v>5003</v>
      </c>
      <c r="L15" s="235">
        <v>8</v>
      </c>
      <c r="M15" s="236" t="s">
        <v>118</v>
      </c>
      <c r="N15" s="237" t="s">
        <v>103</v>
      </c>
      <c r="O15" s="238">
        <v>172</v>
      </c>
    </row>
    <row r="16" spans="2:15" ht="15" customHeight="1">
      <c r="B16" s="235">
        <v>7</v>
      </c>
      <c r="C16" s="236" t="s">
        <v>119</v>
      </c>
      <c r="D16" s="237" t="s">
        <v>94</v>
      </c>
      <c r="E16" s="238">
        <v>732</v>
      </c>
      <c r="F16" s="249"/>
      <c r="G16" s="235">
        <v>1</v>
      </c>
      <c r="H16" s="236" t="s">
        <v>120</v>
      </c>
      <c r="I16" s="237" t="s">
        <v>103</v>
      </c>
      <c r="J16" s="238">
        <v>255</v>
      </c>
      <c r="L16" s="235">
        <v>9</v>
      </c>
      <c r="M16" s="236" t="s">
        <v>121</v>
      </c>
      <c r="N16" s="237" t="s">
        <v>103</v>
      </c>
      <c r="O16" s="238">
        <v>203</v>
      </c>
    </row>
    <row r="17" spans="2:15" ht="15" customHeight="1" thickBot="1">
      <c r="B17" s="252"/>
      <c r="C17" s="253"/>
      <c r="D17" s="254"/>
      <c r="E17" s="255"/>
      <c r="F17" s="249"/>
      <c r="G17" s="235">
        <v>2</v>
      </c>
      <c r="H17" s="236" t="s">
        <v>122</v>
      </c>
      <c r="I17" s="237" t="s">
        <v>103</v>
      </c>
      <c r="J17" s="238">
        <v>120</v>
      </c>
      <c r="L17" s="235">
        <v>10</v>
      </c>
      <c r="M17" s="236" t="s">
        <v>123</v>
      </c>
      <c r="N17" s="237" t="s">
        <v>103</v>
      </c>
      <c r="O17" s="238">
        <v>806</v>
      </c>
    </row>
    <row r="18" spans="2:15" ht="15" customHeight="1" thickBot="1" thickTop="1">
      <c r="B18" s="256">
        <v>8</v>
      </c>
      <c r="C18" s="257" t="s">
        <v>124</v>
      </c>
      <c r="D18" s="258" t="s">
        <v>125</v>
      </c>
      <c r="E18" s="259">
        <v>4136</v>
      </c>
      <c r="F18" s="249"/>
      <c r="G18" s="235">
        <v>3</v>
      </c>
      <c r="H18" s="236" t="s">
        <v>126</v>
      </c>
      <c r="I18" s="237" t="s">
        <v>103</v>
      </c>
      <c r="J18" s="238">
        <v>440</v>
      </c>
      <c r="L18" s="252"/>
      <c r="M18" s="253"/>
      <c r="N18" s="254"/>
      <c r="O18" s="255"/>
    </row>
    <row r="19" spans="2:15" ht="15" customHeight="1" thickBot="1" thickTop="1">
      <c r="B19" s="225"/>
      <c r="C19" s="226"/>
      <c r="D19" s="227"/>
      <c r="E19" s="228"/>
      <c r="F19" s="260"/>
      <c r="G19" s="235">
        <v>4</v>
      </c>
      <c r="H19" s="236" t="s">
        <v>127</v>
      </c>
      <c r="I19" s="237" t="s">
        <v>103</v>
      </c>
      <c r="J19" s="238">
        <v>808</v>
      </c>
      <c r="L19" s="256">
        <v>11</v>
      </c>
      <c r="M19" s="257" t="s">
        <v>123</v>
      </c>
      <c r="N19" s="258" t="s">
        <v>125</v>
      </c>
      <c r="O19" s="259">
        <v>4708</v>
      </c>
    </row>
    <row r="20" spans="2:15" ht="15" customHeight="1" thickTop="1">
      <c r="B20" s="261" t="s">
        <v>128</v>
      </c>
      <c r="C20" s="262" t="s">
        <v>7</v>
      </c>
      <c r="D20" s="263" t="s">
        <v>97</v>
      </c>
      <c r="E20" s="264">
        <f>SUM(E21:E26)</f>
        <v>3948</v>
      </c>
      <c r="F20" s="249"/>
      <c r="G20" s="235">
        <v>5</v>
      </c>
      <c r="H20" s="236" t="s">
        <v>127</v>
      </c>
      <c r="I20" s="237" t="s">
        <v>111</v>
      </c>
      <c r="J20" s="238">
        <v>1805</v>
      </c>
      <c r="L20" s="225"/>
      <c r="M20" s="226"/>
      <c r="N20" s="227"/>
      <c r="O20" s="228"/>
    </row>
    <row r="21" spans="2:15" ht="15" customHeight="1">
      <c r="B21" s="235">
        <v>1</v>
      </c>
      <c r="C21" s="236" t="s">
        <v>129</v>
      </c>
      <c r="D21" s="237" t="s">
        <v>103</v>
      </c>
      <c r="E21" s="238">
        <v>373</v>
      </c>
      <c r="F21" s="249"/>
      <c r="G21" s="235">
        <v>6</v>
      </c>
      <c r="H21" s="236" t="s">
        <v>130</v>
      </c>
      <c r="I21" s="237" t="s">
        <v>94</v>
      </c>
      <c r="J21" s="238">
        <v>1305</v>
      </c>
      <c r="L21" s="261" t="s">
        <v>131</v>
      </c>
      <c r="M21" s="262" t="s">
        <v>16</v>
      </c>
      <c r="N21" s="263" t="s">
        <v>97</v>
      </c>
      <c r="O21" s="264">
        <f>SUM(O22:O30)</f>
        <v>6318</v>
      </c>
    </row>
    <row r="22" spans="2:15" ht="15" customHeight="1">
      <c r="B22" s="235">
        <v>2</v>
      </c>
      <c r="C22" s="236" t="s">
        <v>132</v>
      </c>
      <c r="D22" s="237" t="s">
        <v>94</v>
      </c>
      <c r="E22" s="238">
        <v>1585</v>
      </c>
      <c r="F22" s="249"/>
      <c r="G22" s="235">
        <v>7</v>
      </c>
      <c r="H22" s="236" t="s">
        <v>133</v>
      </c>
      <c r="I22" s="237" t="s">
        <v>103</v>
      </c>
      <c r="J22" s="238">
        <v>270</v>
      </c>
      <c r="L22" s="235">
        <v>1</v>
      </c>
      <c r="M22" s="236" t="s">
        <v>134</v>
      </c>
      <c r="N22" s="237" t="s">
        <v>103</v>
      </c>
      <c r="O22" s="238">
        <v>335</v>
      </c>
    </row>
    <row r="23" spans="2:15" ht="15" customHeight="1">
      <c r="B23" s="235">
        <v>3</v>
      </c>
      <c r="C23" s="236" t="s">
        <v>135</v>
      </c>
      <c r="D23" s="237" t="s">
        <v>103</v>
      </c>
      <c r="E23" s="238">
        <v>412</v>
      </c>
      <c r="F23" s="249"/>
      <c r="G23" s="235"/>
      <c r="H23" s="236"/>
      <c r="I23" s="237"/>
      <c r="J23" s="238"/>
      <c r="L23" s="235">
        <v>2</v>
      </c>
      <c r="M23" s="236" t="s">
        <v>136</v>
      </c>
      <c r="N23" s="237" t="s">
        <v>111</v>
      </c>
      <c r="O23" s="238">
        <v>397</v>
      </c>
    </row>
    <row r="24" spans="2:15" ht="15" customHeight="1">
      <c r="B24" s="235">
        <v>4</v>
      </c>
      <c r="C24" s="236" t="s">
        <v>137</v>
      </c>
      <c r="D24" s="237" t="s">
        <v>103</v>
      </c>
      <c r="E24" s="238">
        <v>332</v>
      </c>
      <c r="F24" s="249"/>
      <c r="G24" s="261" t="s">
        <v>128</v>
      </c>
      <c r="H24" s="262" t="s">
        <v>138</v>
      </c>
      <c r="I24" s="263" t="s">
        <v>97</v>
      </c>
      <c r="J24" s="264">
        <f>SUM(J25:J32)</f>
        <v>6423</v>
      </c>
      <c r="L24" s="235">
        <v>3</v>
      </c>
      <c r="M24" s="236" t="s">
        <v>139</v>
      </c>
      <c r="N24" s="237" t="s">
        <v>94</v>
      </c>
      <c r="O24" s="238">
        <v>611</v>
      </c>
    </row>
    <row r="25" spans="2:15" ht="15" customHeight="1">
      <c r="B25" s="235">
        <v>5</v>
      </c>
      <c r="C25" s="236" t="s">
        <v>140</v>
      </c>
      <c r="D25" s="237" t="s">
        <v>94</v>
      </c>
      <c r="E25" s="238">
        <v>832</v>
      </c>
      <c r="F25" s="249"/>
      <c r="G25" s="235">
        <v>1</v>
      </c>
      <c r="H25" s="236" t="s">
        <v>141</v>
      </c>
      <c r="I25" s="237" t="s">
        <v>94</v>
      </c>
      <c r="J25" s="238">
        <v>421</v>
      </c>
      <c r="L25" s="235">
        <v>4</v>
      </c>
      <c r="M25" s="236" t="s">
        <v>142</v>
      </c>
      <c r="N25" s="237" t="s">
        <v>94</v>
      </c>
      <c r="O25" s="238">
        <v>456</v>
      </c>
    </row>
    <row r="26" spans="2:15" ht="15" customHeight="1">
      <c r="B26" s="235">
        <v>6</v>
      </c>
      <c r="C26" s="236" t="s">
        <v>143</v>
      </c>
      <c r="D26" s="237" t="s">
        <v>94</v>
      </c>
      <c r="E26" s="238">
        <v>414</v>
      </c>
      <c r="F26" s="249"/>
      <c r="G26" s="235">
        <v>2</v>
      </c>
      <c r="H26" s="236" t="s">
        <v>144</v>
      </c>
      <c r="I26" s="237" t="s">
        <v>103</v>
      </c>
      <c r="J26" s="238">
        <v>245</v>
      </c>
      <c r="L26" s="235">
        <v>5</v>
      </c>
      <c r="M26" s="236" t="s">
        <v>145</v>
      </c>
      <c r="N26" s="237" t="s">
        <v>103</v>
      </c>
      <c r="O26" s="238">
        <v>450</v>
      </c>
    </row>
    <row r="27" spans="2:15" ht="15" customHeight="1">
      <c r="B27" s="235"/>
      <c r="C27" s="236"/>
      <c r="D27" s="237"/>
      <c r="E27" s="238"/>
      <c r="F27" s="260"/>
      <c r="G27" s="235" t="s">
        <v>27</v>
      </c>
      <c r="H27" s="236" t="s">
        <v>146</v>
      </c>
      <c r="I27" s="237" t="s">
        <v>94</v>
      </c>
      <c r="J27" s="238">
        <v>1400</v>
      </c>
      <c r="L27" s="235">
        <v>6</v>
      </c>
      <c r="M27" s="236" t="s">
        <v>147</v>
      </c>
      <c r="N27" s="237" t="s">
        <v>94</v>
      </c>
      <c r="O27" s="238">
        <v>1499</v>
      </c>
    </row>
    <row r="28" spans="2:15" ht="15" customHeight="1">
      <c r="B28" s="261" t="s">
        <v>148</v>
      </c>
      <c r="C28" s="262" t="s">
        <v>9</v>
      </c>
      <c r="D28" s="263" t="s">
        <v>97</v>
      </c>
      <c r="E28" s="264">
        <f>SUM(E29:E33)</f>
        <v>3152</v>
      </c>
      <c r="F28" s="249"/>
      <c r="G28" s="235">
        <v>4</v>
      </c>
      <c r="H28" s="236" t="s">
        <v>149</v>
      </c>
      <c r="I28" s="237" t="s">
        <v>103</v>
      </c>
      <c r="J28" s="238">
        <v>533</v>
      </c>
      <c r="L28" s="235">
        <v>7</v>
      </c>
      <c r="M28" s="236" t="s">
        <v>150</v>
      </c>
      <c r="N28" s="237" t="s">
        <v>103</v>
      </c>
      <c r="O28" s="238">
        <v>239</v>
      </c>
    </row>
    <row r="29" spans="2:15" ht="15" customHeight="1">
      <c r="B29" s="235">
        <v>1</v>
      </c>
      <c r="C29" s="236" t="s">
        <v>151</v>
      </c>
      <c r="D29" s="237" t="s">
        <v>94</v>
      </c>
      <c r="E29" s="238">
        <v>471</v>
      </c>
      <c r="F29" s="249"/>
      <c r="G29" s="235">
        <v>5</v>
      </c>
      <c r="H29" s="236" t="s">
        <v>149</v>
      </c>
      <c r="I29" s="237" t="s">
        <v>111</v>
      </c>
      <c r="J29" s="238">
        <v>2630</v>
      </c>
      <c r="L29" s="235">
        <v>8</v>
      </c>
      <c r="M29" s="236" t="s">
        <v>152</v>
      </c>
      <c r="N29" s="237" t="s">
        <v>103</v>
      </c>
      <c r="O29" s="238">
        <v>578</v>
      </c>
    </row>
    <row r="30" spans="2:15" ht="15" customHeight="1">
      <c r="B30" s="235">
        <v>2</v>
      </c>
      <c r="C30" s="236" t="s">
        <v>153</v>
      </c>
      <c r="D30" s="237" t="s">
        <v>103</v>
      </c>
      <c r="E30" s="238">
        <v>238</v>
      </c>
      <c r="F30" s="249"/>
      <c r="G30" s="235">
        <v>6</v>
      </c>
      <c r="H30" s="236" t="s">
        <v>154</v>
      </c>
      <c r="I30" s="237" t="s">
        <v>94</v>
      </c>
      <c r="J30" s="238">
        <v>396</v>
      </c>
      <c r="L30" s="235">
        <v>9</v>
      </c>
      <c r="M30" s="236" t="s">
        <v>152</v>
      </c>
      <c r="N30" s="237" t="s">
        <v>111</v>
      </c>
      <c r="O30" s="238">
        <v>1753</v>
      </c>
    </row>
    <row r="31" spans="2:15" ht="15" customHeight="1">
      <c r="B31" s="235">
        <v>3</v>
      </c>
      <c r="C31" s="236" t="s">
        <v>155</v>
      </c>
      <c r="D31" s="237" t="s">
        <v>94</v>
      </c>
      <c r="E31" s="238">
        <v>303</v>
      </c>
      <c r="F31" s="249"/>
      <c r="G31" s="235">
        <v>7</v>
      </c>
      <c r="H31" s="236" t="s">
        <v>156</v>
      </c>
      <c r="I31" s="237" t="s">
        <v>103</v>
      </c>
      <c r="J31" s="238">
        <v>476</v>
      </c>
      <c r="L31" s="235"/>
      <c r="M31" s="236"/>
      <c r="N31" s="237"/>
      <c r="O31" s="238"/>
    </row>
    <row r="32" spans="2:15" ht="15" customHeight="1">
      <c r="B32" s="235">
        <v>4</v>
      </c>
      <c r="C32" s="236" t="s">
        <v>157</v>
      </c>
      <c r="D32" s="237" t="s">
        <v>94</v>
      </c>
      <c r="E32" s="238">
        <v>603</v>
      </c>
      <c r="F32" s="249"/>
      <c r="G32" s="235">
        <v>8</v>
      </c>
      <c r="H32" s="236" t="s">
        <v>158</v>
      </c>
      <c r="I32" s="237" t="s">
        <v>103</v>
      </c>
      <c r="J32" s="238">
        <v>322</v>
      </c>
      <c r="L32" s="261" t="s">
        <v>159</v>
      </c>
      <c r="M32" s="262" t="s">
        <v>17</v>
      </c>
      <c r="N32" s="263" t="s">
        <v>97</v>
      </c>
      <c r="O32" s="264">
        <f>SUM(O33:O42)</f>
        <v>6431</v>
      </c>
    </row>
    <row r="33" spans="2:15" ht="15" customHeight="1">
      <c r="B33" s="235">
        <v>5</v>
      </c>
      <c r="C33" s="236" t="s">
        <v>160</v>
      </c>
      <c r="D33" s="237" t="s">
        <v>94</v>
      </c>
      <c r="E33" s="238">
        <v>1537</v>
      </c>
      <c r="F33" s="260"/>
      <c r="G33" s="235"/>
      <c r="H33" s="236"/>
      <c r="I33" s="237"/>
      <c r="J33" s="238"/>
      <c r="L33" s="235">
        <v>1</v>
      </c>
      <c r="M33" s="236" t="s">
        <v>161</v>
      </c>
      <c r="N33" s="237" t="s">
        <v>103</v>
      </c>
      <c r="O33" s="238">
        <v>435</v>
      </c>
    </row>
    <row r="34" spans="2:15" ht="15" customHeight="1">
      <c r="B34" s="235"/>
      <c r="C34" s="236"/>
      <c r="D34" s="237"/>
      <c r="E34" s="238"/>
      <c r="F34" s="249"/>
      <c r="G34" s="261" t="s">
        <v>148</v>
      </c>
      <c r="H34" s="262" t="s">
        <v>12</v>
      </c>
      <c r="I34" s="263" t="s">
        <v>97</v>
      </c>
      <c r="J34" s="264">
        <f>SUM(J35:J40)</f>
        <v>1930</v>
      </c>
      <c r="L34" s="235">
        <v>2</v>
      </c>
      <c r="M34" s="236" t="s">
        <v>162</v>
      </c>
      <c r="N34" s="237" t="s">
        <v>94</v>
      </c>
      <c r="O34" s="238">
        <v>768</v>
      </c>
    </row>
    <row r="35" spans="2:15" ht="15" customHeight="1">
      <c r="B35" s="261" t="s">
        <v>163</v>
      </c>
      <c r="C35" s="262" t="s">
        <v>164</v>
      </c>
      <c r="D35" s="263" t="s">
        <v>97</v>
      </c>
      <c r="E35" s="264">
        <f>SUM(E36:E40)</f>
        <v>3887</v>
      </c>
      <c r="F35" s="249"/>
      <c r="G35" s="235">
        <v>1</v>
      </c>
      <c r="H35" s="236" t="s">
        <v>165</v>
      </c>
      <c r="I35" s="237" t="s">
        <v>103</v>
      </c>
      <c r="J35" s="238">
        <v>136</v>
      </c>
      <c r="L35" s="235">
        <v>3</v>
      </c>
      <c r="M35" s="236" t="s">
        <v>166</v>
      </c>
      <c r="N35" s="237" t="s">
        <v>103</v>
      </c>
      <c r="O35" s="238">
        <v>178</v>
      </c>
    </row>
    <row r="36" spans="2:15" ht="15" customHeight="1">
      <c r="B36" s="235">
        <v>1</v>
      </c>
      <c r="C36" s="236" t="s">
        <v>167</v>
      </c>
      <c r="D36" s="237" t="s">
        <v>94</v>
      </c>
      <c r="E36" s="238">
        <v>713</v>
      </c>
      <c r="F36" s="249"/>
      <c r="G36" s="235">
        <v>2</v>
      </c>
      <c r="H36" s="236" t="s">
        <v>168</v>
      </c>
      <c r="I36" s="237" t="s">
        <v>103</v>
      </c>
      <c r="J36" s="238">
        <v>254</v>
      </c>
      <c r="L36" s="235">
        <v>4</v>
      </c>
      <c r="M36" s="236" t="s">
        <v>169</v>
      </c>
      <c r="N36" s="237" t="s">
        <v>94</v>
      </c>
      <c r="O36" s="238">
        <v>1949</v>
      </c>
    </row>
    <row r="37" spans="2:15" ht="15" customHeight="1">
      <c r="B37" s="235">
        <v>2</v>
      </c>
      <c r="C37" s="236" t="s">
        <v>170</v>
      </c>
      <c r="D37" s="237" t="s">
        <v>94</v>
      </c>
      <c r="E37" s="238">
        <v>1268</v>
      </c>
      <c r="F37" s="249"/>
      <c r="G37" s="235">
        <v>3</v>
      </c>
      <c r="H37" s="236" t="s">
        <v>171</v>
      </c>
      <c r="I37" s="237" t="s">
        <v>103</v>
      </c>
      <c r="J37" s="238">
        <v>230</v>
      </c>
      <c r="L37" s="235">
        <v>5</v>
      </c>
      <c r="M37" s="236" t="s">
        <v>172</v>
      </c>
      <c r="N37" s="237" t="s">
        <v>111</v>
      </c>
      <c r="O37" s="238">
        <v>179</v>
      </c>
    </row>
    <row r="38" spans="2:15" ht="15" customHeight="1">
      <c r="B38" s="235">
        <v>3</v>
      </c>
      <c r="C38" s="236" t="s">
        <v>173</v>
      </c>
      <c r="D38" s="237" t="s">
        <v>103</v>
      </c>
      <c r="E38" s="238">
        <v>241</v>
      </c>
      <c r="F38" s="249"/>
      <c r="G38" s="235">
        <v>4</v>
      </c>
      <c r="H38" s="236" t="s">
        <v>174</v>
      </c>
      <c r="I38" s="237" t="s">
        <v>103</v>
      </c>
      <c r="J38" s="238">
        <v>145</v>
      </c>
      <c r="L38" s="235">
        <v>6</v>
      </c>
      <c r="M38" s="236" t="s">
        <v>175</v>
      </c>
      <c r="N38" s="237" t="s">
        <v>103</v>
      </c>
      <c r="O38" s="238">
        <v>211</v>
      </c>
    </row>
    <row r="39" spans="2:15" ht="15" customHeight="1">
      <c r="B39" s="235">
        <v>4</v>
      </c>
      <c r="C39" s="236" t="s">
        <v>176</v>
      </c>
      <c r="D39" s="237" t="s">
        <v>94</v>
      </c>
      <c r="E39" s="238">
        <v>1332</v>
      </c>
      <c r="F39" s="249"/>
      <c r="G39" s="235">
        <v>5</v>
      </c>
      <c r="H39" s="236" t="s">
        <v>177</v>
      </c>
      <c r="I39" s="237" t="s">
        <v>94</v>
      </c>
      <c r="J39" s="238">
        <v>971</v>
      </c>
      <c r="L39" s="235">
        <v>7</v>
      </c>
      <c r="M39" s="236" t="s">
        <v>178</v>
      </c>
      <c r="N39" s="237" t="s">
        <v>103</v>
      </c>
      <c r="O39" s="238">
        <v>405</v>
      </c>
    </row>
    <row r="40" spans="2:15" ht="15" customHeight="1">
      <c r="B40" s="235">
        <v>5</v>
      </c>
      <c r="C40" s="236" t="s">
        <v>179</v>
      </c>
      <c r="D40" s="237" t="s">
        <v>103</v>
      </c>
      <c r="E40" s="238">
        <v>333</v>
      </c>
      <c r="F40" s="249"/>
      <c r="G40" s="235">
        <v>6</v>
      </c>
      <c r="H40" s="236" t="s">
        <v>180</v>
      </c>
      <c r="I40" s="237" t="s">
        <v>94</v>
      </c>
      <c r="J40" s="238">
        <v>194</v>
      </c>
      <c r="L40" s="235">
        <v>8</v>
      </c>
      <c r="M40" s="236" t="s">
        <v>181</v>
      </c>
      <c r="N40" s="237" t="s">
        <v>103</v>
      </c>
      <c r="O40" s="238">
        <v>395</v>
      </c>
    </row>
    <row r="41" spans="2:15" ht="15" customHeight="1">
      <c r="B41" s="235"/>
      <c r="C41" s="236"/>
      <c r="D41" s="237"/>
      <c r="E41" s="238"/>
      <c r="F41" s="249"/>
      <c r="G41" s="235"/>
      <c r="H41" s="236"/>
      <c r="I41" s="237"/>
      <c r="J41" s="238"/>
      <c r="L41" s="235">
        <v>9</v>
      </c>
      <c r="M41" s="236" t="s">
        <v>182</v>
      </c>
      <c r="N41" s="237" t="s">
        <v>103</v>
      </c>
      <c r="O41" s="238">
        <v>465</v>
      </c>
    </row>
    <row r="42" spans="2:15" ht="15" customHeight="1">
      <c r="B42" s="261" t="s">
        <v>95</v>
      </c>
      <c r="C42" s="262" t="s">
        <v>11</v>
      </c>
      <c r="D42" s="263" t="s">
        <v>97</v>
      </c>
      <c r="E42" s="264">
        <f>SUM(E43+E44+E45+J7+J8)</f>
        <v>1967</v>
      </c>
      <c r="F42" s="249"/>
      <c r="G42" s="229" t="s">
        <v>163</v>
      </c>
      <c r="H42" s="230" t="s">
        <v>13</v>
      </c>
      <c r="I42" s="250" t="s">
        <v>97</v>
      </c>
      <c r="J42" s="264">
        <f>SUM(J43:J45)</f>
        <v>1765</v>
      </c>
      <c r="L42" s="265">
        <v>10</v>
      </c>
      <c r="M42" s="254" t="s">
        <v>182</v>
      </c>
      <c r="N42" s="266" t="s">
        <v>111</v>
      </c>
      <c r="O42" s="255">
        <v>1446</v>
      </c>
    </row>
    <row r="43" spans="2:15" ht="15" customHeight="1" thickBot="1">
      <c r="B43" s="235">
        <v>1</v>
      </c>
      <c r="C43" s="236" t="s">
        <v>183</v>
      </c>
      <c r="D43" s="237" t="s">
        <v>103</v>
      </c>
      <c r="E43" s="238">
        <v>269</v>
      </c>
      <c r="F43" s="249"/>
      <c r="G43" s="235">
        <v>1</v>
      </c>
      <c r="H43" s="236" t="s">
        <v>184</v>
      </c>
      <c r="I43" s="237" t="s">
        <v>94</v>
      </c>
      <c r="J43" s="238">
        <v>414</v>
      </c>
      <c r="L43" s="267"/>
      <c r="M43" s="268"/>
      <c r="N43" s="269"/>
      <c r="O43" s="270"/>
    </row>
    <row r="44" spans="2:15" ht="15" customHeight="1" thickBot="1" thickTop="1">
      <c r="B44" s="235">
        <v>2</v>
      </c>
      <c r="C44" s="236" t="s">
        <v>185</v>
      </c>
      <c r="D44" s="237" t="s">
        <v>94</v>
      </c>
      <c r="E44" s="238">
        <v>220</v>
      </c>
      <c r="F44" s="249"/>
      <c r="G44" s="235">
        <v>2</v>
      </c>
      <c r="H44" s="236" t="s">
        <v>186</v>
      </c>
      <c r="I44" s="237" t="s">
        <v>94</v>
      </c>
      <c r="J44" s="238">
        <v>270</v>
      </c>
      <c r="L44" s="271" t="s">
        <v>187</v>
      </c>
      <c r="M44" s="272"/>
      <c r="N44" s="273" t="s">
        <v>188</v>
      </c>
      <c r="O44" s="274">
        <f>SUM(E9+E20+E28+E35+E42+J15+J24+J34+J42+O7+O21+O32)</f>
        <v>56671</v>
      </c>
    </row>
    <row r="45" spans="2:15" ht="15" customHeight="1" thickBot="1" thickTop="1">
      <c r="B45" s="240">
        <v>3</v>
      </c>
      <c r="C45" s="241" t="s">
        <v>189</v>
      </c>
      <c r="D45" s="242" t="s">
        <v>103</v>
      </c>
      <c r="E45" s="243">
        <v>419</v>
      </c>
      <c r="F45" s="249"/>
      <c r="G45" s="275">
        <v>3</v>
      </c>
      <c r="H45" s="276" t="s">
        <v>190</v>
      </c>
      <c r="I45" s="277" t="s">
        <v>94</v>
      </c>
      <c r="J45" s="278">
        <v>1081</v>
      </c>
      <c r="L45" s="279"/>
      <c r="M45" s="280"/>
      <c r="N45" s="281"/>
      <c r="O45" s="282"/>
    </row>
    <row r="46" spans="2:15" ht="15" customHeight="1">
      <c r="B46" s="249"/>
      <c r="C46" s="283"/>
      <c r="D46" s="284"/>
      <c r="E46" s="285"/>
      <c r="F46" s="286"/>
      <c r="G46" s="283"/>
      <c r="H46" s="286"/>
      <c r="I46" s="287"/>
      <c r="L46" s="288"/>
      <c r="M46" s="288"/>
      <c r="N46" s="288"/>
      <c r="O46" s="288"/>
    </row>
    <row r="47" spans="2:9" ht="15" customHeight="1">
      <c r="B47" s="249"/>
      <c r="C47" s="283" t="s">
        <v>191</v>
      </c>
      <c r="D47" s="284"/>
      <c r="E47" s="285"/>
      <c r="F47" s="286"/>
      <c r="G47" s="283"/>
      <c r="H47" s="286"/>
      <c r="I47" s="287"/>
    </row>
    <row r="48" ht="15" customHeight="1"/>
    <row r="49" ht="15" customHeight="1"/>
    <row r="50" ht="15" customHeight="1"/>
    <row r="51" spans="2:15" ht="15" customHeight="1"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86"/>
      <c r="M51" s="289"/>
      <c r="N51" s="284"/>
      <c r="O51" s="284"/>
    </row>
    <row r="52" spans="2:15" ht="15" customHeight="1"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86"/>
      <c r="M52" s="289"/>
      <c r="N52" s="284"/>
      <c r="O52" s="284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mergeCells count="25">
    <mergeCell ref="E7:E8"/>
    <mergeCell ref="L5:L6"/>
    <mergeCell ref="O44:O45"/>
    <mergeCell ref="J13:J14"/>
    <mergeCell ref="L44:M45"/>
    <mergeCell ref="N44:N45"/>
    <mergeCell ref="I5:I6"/>
    <mergeCell ref="M5:M6"/>
    <mergeCell ref="N5:N6"/>
    <mergeCell ref="O5:O6"/>
    <mergeCell ref="B2:O2"/>
    <mergeCell ref="B3:O3"/>
    <mergeCell ref="J11:J12"/>
    <mergeCell ref="G13:I14"/>
    <mergeCell ref="B7:D8"/>
    <mergeCell ref="G11:G12"/>
    <mergeCell ref="H11:H12"/>
    <mergeCell ref="I11:I12"/>
    <mergeCell ref="G5:G6"/>
    <mergeCell ref="H5:H6"/>
    <mergeCell ref="J5:J6"/>
    <mergeCell ref="B5:B6"/>
    <mergeCell ref="C5:C6"/>
    <mergeCell ref="D5:D6"/>
    <mergeCell ref="E5:E6"/>
  </mergeCells>
  <printOptions horizontalCentered="1" verticalCentered="1"/>
  <pageMargins left="0.31496062992125984" right="0" top="0" bottom="0" header="0" footer="0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D58"/>
  <sheetViews>
    <sheetView zoomScale="75" zoomScaleNormal="75" workbookViewId="0" topLeftCell="M3">
      <selection activeCell="U3" sqref="U3"/>
    </sheetView>
  </sheetViews>
  <sheetFormatPr defaultColWidth="9.00390625" defaultRowHeight="12.75"/>
  <cols>
    <col min="1" max="1" width="4.625" style="0" customWidth="1"/>
    <col min="21" max="21" width="3.625" style="0" customWidth="1"/>
    <col min="29" max="29" width="8.125" style="0" customWidth="1"/>
  </cols>
  <sheetData>
    <row r="2" spans="2:30" ht="15">
      <c r="B2" t="s">
        <v>192</v>
      </c>
      <c r="C2">
        <v>2001</v>
      </c>
      <c r="D2">
        <v>2002</v>
      </c>
      <c r="E2">
        <v>2003</v>
      </c>
      <c r="F2">
        <v>2004</v>
      </c>
      <c r="G2">
        <v>2005</v>
      </c>
      <c r="H2">
        <v>2006</v>
      </c>
      <c r="I2">
        <v>2007</v>
      </c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</row>
    <row r="3" spans="2:30" ht="15">
      <c r="B3">
        <v>1</v>
      </c>
      <c r="C3">
        <v>94018</v>
      </c>
      <c r="D3">
        <v>108819</v>
      </c>
      <c r="E3">
        <v>113842</v>
      </c>
      <c r="F3">
        <v>111803</v>
      </c>
      <c r="G3">
        <v>103253</v>
      </c>
      <c r="H3">
        <v>93529</v>
      </c>
      <c r="I3">
        <v>74980</v>
      </c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</row>
    <row r="4" spans="2:30" ht="15">
      <c r="B4">
        <v>2</v>
      </c>
      <c r="C4">
        <v>95204</v>
      </c>
      <c r="D4">
        <v>108620</v>
      </c>
      <c r="E4">
        <v>114704</v>
      </c>
      <c r="F4">
        <v>111121</v>
      </c>
      <c r="G4">
        <v>103006</v>
      </c>
      <c r="H4">
        <v>93418</v>
      </c>
      <c r="I4">
        <v>72664</v>
      </c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</row>
    <row r="5" spans="2:30" ht="15">
      <c r="B5">
        <v>3</v>
      </c>
      <c r="C5">
        <v>94958</v>
      </c>
      <c r="D5">
        <v>108027</v>
      </c>
      <c r="E5">
        <v>113113</v>
      </c>
      <c r="F5">
        <v>108456</v>
      </c>
      <c r="G5">
        <v>101475</v>
      </c>
      <c r="H5">
        <v>91993</v>
      </c>
      <c r="I5">
        <v>69938</v>
      </c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</row>
    <row r="6" spans="2:30" ht="15">
      <c r="B6">
        <v>4</v>
      </c>
      <c r="C6">
        <v>94391</v>
      </c>
      <c r="D6">
        <v>107421</v>
      </c>
      <c r="E6">
        <v>110612</v>
      </c>
      <c r="F6">
        <v>105527</v>
      </c>
      <c r="G6">
        <v>97409</v>
      </c>
      <c r="H6">
        <v>87590</v>
      </c>
      <c r="I6">
        <v>65270</v>
      </c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</row>
    <row r="7" spans="2:30" ht="15">
      <c r="B7">
        <v>5</v>
      </c>
      <c r="C7">
        <v>93519</v>
      </c>
      <c r="D7">
        <v>103296</v>
      </c>
      <c r="E7">
        <v>108031</v>
      </c>
      <c r="F7">
        <v>102855</v>
      </c>
      <c r="G7">
        <v>93574</v>
      </c>
      <c r="H7">
        <v>82954</v>
      </c>
      <c r="I7">
        <v>61004</v>
      </c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</row>
    <row r="8" spans="2:30" ht="15">
      <c r="B8">
        <v>6</v>
      </c>
      <c r="C8">
        <v>94647</v>
      </c>
      <c r="D8">
        <v>105313</v>
      </c>
      <c r="E8">
        <v>107774</v>
      </c>
      <c r="F8">
        <v>102825</v>
      </c>
      <c r="G8">
        <v>92857</v>
      </c>
      <c r="H8">
        <v>79162</v>
      </c>
      <c r="I8">
        <v>58114</v>
      </c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</row>
    <row r="9" spans="2:30" ht="15">
      <c r="B9">
        <v>7</v>
      </c>
      <c r="C9">
        <v>95742</v>
      </c>
      <c r="D9">
        <v>106030</v>
      </c>
      <c r="E9">
        <v>107306</v>
      </c>
      <c r="F9">
        <v>101625</v>
      </c>
      <c r="G9">
        <v>93301</v>
      </c>
      <c r="H9">
        <v>78229</v>
      </c>
      <c r="I9">
        <v>56671</v>
      </c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</row>
    <row r="10" spans="2:30" ht="15">
      <c r="B10">
        <v>8</v>
      </c>
      <c r="C10">
        <v>96545</v>
      </c>
      <c r="D10">
        <v>105993</v>
      </c>
      <c r="E10">
        <v>106528</v>
      </c>
      <c r="F10">
        <v>100965</v>
      </c>
      <c r="G10">
        <v>92571</v>
      </c>
      <c r="H10">
        <v>77624</v>
      </c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</row>
    <row r="11" spans="2:30" ht="15">
      <c r="B11">
        <v>9</v>
      </c>
      <c r="C11">
        <v>97931</v>
      </c>
      <c r="D11">
        <v>106830</v>
      </c>
      <c r="E11">
        <v>105998</v>
      </c>
      <c r="F11">
        <v>100429</v>
      </c>
      <c r="G11">
        <v>91137</v>
      </c>
      <c r="H11">
        <v>76057</v>
      </c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</row>
    <row r="12" spans="2:30" ht="15">
      <c r="B12">
        <v>10</v>
      </c>
      <c r="C12">
        <v>98306</v>
      </c>
      <c r="D12">
        <v>106564</v>
      </c>
      <c r="E12">
        <v>104763</v>
      </c>
      <c r="F12">
        <v>99295</v>
      </c>
      <c r="G12">
        <v>88827</v>
      </c>
      <c r="H12">
        <v>73433</v>
      </c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</row>
    <row r="13" spans="2:30" ht="15">
      <c r="B13">
        <v>11</v>
      </c>
      <c r="C13">
        <v>99712</v>
      </c>
      <c r="D13">
        <v>107838</v>
      </c>
      <c r="E13">
        <v>105162</v>
      </c>
      <c r="F13">
        <v>98384</v>
      </c>
      <c r="G13">
        <v>87984</v>
      </c>
      <c r="H13">
        <v>71622</v>
      </c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</row>
    <row r="14" spans="2:30" ht="15">
      <c r="B14">
        <v>12</v>
      </c>
      <c r="C14">
        <v>102187</v>
      </c>
      <c r="D14">
        <v>109551</v>
      </c>
      <c r="E14">
        <v>108026</v>
      </c>
      <c r="F14">
        <v>99389</v>
      </c>
      <c r="G14">
        <v>89151</v>
      </c>
      <c r="H14">
        <v>72816</v>
      </c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</row>
    <row r="15" spans="14:30" ht="15"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</row>
    <row r="16" spans="2:30" ht="15">
      <c r="B16" t="s">
        <v>193</v>
      </c>
      <c r="D16" t="s">
        <v>194</v>
      </c>
      <c r="E16" t="s">
        <v>195</v>
      </c>
      <c r="F16" t="s">
        <v>196</v>
      </c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</row>
    <row r="17" spans="3:30" ht="15">
      <c r="C17" t="s">
        <v>197</v>
      </c>
      <c r="D17">
        <v>3192</v>
      </c>
      <c r="E17">
        <v>816</v>
      </c>
      <c r="F17">
        <v>1222</v>
      </c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</row>
    <row r="18" spans="3:30" ht="15">
      <c r="C18" t="s">
        <v>198</v>
      </c>
      <c r="D18">
        <v>4823</v>
      </c>
      <c r="E18">
        <v>1763</v>
      </c>
      <c r="F18">
        <v>2160</v>
      </c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</row>
    <row r="19" spans="3:30" ht="15">
      <c r="C19" t="s">
        <v>199</v>
      </c>
      <c r="D19">
        <v>4731</v>
      </c>
      <c r="E19">
        <v>1690</v>
      </c>
      <c r="F19">
        <v>2098</v>
      </c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</row>
    <row r="20" spans="3:30" ht="15">
      <c r="C20" t="s">
        <v>200</v>
      </c>
      <c r="D20">
        <v>4926</v>
      </c>
      <c r="E20">
        <v>1750</v>
      </c>
      <c r="F20">
        <v>1934</v>
      </c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</row>
    <row r="21" spans="3:30" ht="15">
      <c r="C21" t="s">
        <v>201</v>
      </c>
      <c r="D21">
        <v>4644</v>
      </c>
      <c r="E21">
        <v>2846</v>
      </c>
      <c r="F21">
        <v>2051</v>
      </c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</row>
    <row r="22" spans="3:30" ht="15">
      <c r="C22" t="s">
        <v>202</v>
      </c>
      <c r="D22">
        <v>4033</v>
      </c>
      <c r="E22">
        <v>2323</v>
      </c>
      <c r="F22">
        <v>1833</v>
      </c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</row>
    <row r="23" spans="3:30" ht="15">
      <c r="C23" t="s">
        <v>203</v>
      </c>
      <c r="D23">
        <v>3677</v>
      </c>
      <c r="E23">
        <v>2070</v>
      </c>
      <c r="F23">
        <v>1657</v>
      </c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</row>
    <row r="24" spans="3:30" ht="15">
      <c r="C24" t="s">
        <v>204</v>
      </c>
      <c r="D24">
        <v>5356</v>
      </c>
      <c r="E24">
        <v>3252</v>
      </c>
      <c r="F24">
        <v>2406</v>
      </c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</row>
    <row r="25" spans="3:30" ht="15">
      <c r="C25" t="s">
        <v>205</v>
      </c>
      <c r="D25">
        <v>5454</v>
      </c>
      <c r="E25">
        <v>3229</v>
      </c>
      <c r="F25">
        <v>2560</v>
      </c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</row>
    <row r="26" spans="3:30" ht="15">
      <c r="C26" t="s">
        <v>206</v>
      </c>
      <c r="D26">
        <v>5546</v>
      </c>
      <c r="E26">
        <v>2783</v>
      </c>
      <c r="F26">
        <v>2113</v>
      </c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</row>
    <row r="27" spans="3:30" ht="15">
      <c r="C27" t="s">
        <v>207</v>
      </c>
      <c r="D27">
        <v>5130</v>
      </c>
      <c r="E27">
        <v>2913</v>
      </c>
      <c r="F27">
        <v>2214</v>
      </c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</row>
    <row r="28" spans="3:30" ht="15">
      <c r="C28" t="s">
        <v>208</v>
      </c>
      <c r="D28">
        <v>4792</v>
      </c>
      <c r="E28">
        <v>2776</v>
      </c>
      <c r="F28">
        <v>2098</v>
      </c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</row>
    <row r="29" spans="13:30" ht="15"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</row>
    <row r="30" spans="2:30" ht="15">
      <c r="B30" t="s">
        <v>209</v>
      </c>
      <c r="D30" t="s">
        <v>210</v>
      </c>
      <c r="E30" t="s">
        <v>211</v>
      </c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</row>
    <row r="31" spans="3:30" ht="15">
      <c r="C31" t="s">
        <v>202</v>
      </c>
      <c r="D31">
        <f aca="true" t="shared" si="0" ref="D31:D43">G31-E31</f>
        <v>62617</v>
      </c>
      <c r="E31">
        <v>15612</v>
      </c>
      <c r="G31">
        <v>78229</v>
      </c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</row>
    <row r="32" spans="3:30" ht="15">
      <c r="C32" t="s">
        <v>212</v>
      </c>
      <c r="D32">
        <f t="shared" si="0"/>
        <v>61752</v>
      </c>
      <c r="E32">
        <v>15872</v>
      </c>
      <c r="G32">
        <v>77624</v>
      </c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</row>
    <row r="33" spans="3:30" ht="15">
      <c r="C33" t="s">
        <v>213</v>
      </c>
      <c r="D33">
        <f t="shared" si="0"/>
        <v>60381</v>
      </c>
      <c r="E33">
        <v>15676</v>
      </c>
      <c r="G33">
        <v>76057</v>
      </c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</row>
    <row r="34" spans="3:30" ht="15">
      <c r="C34" t="s">
        <v>214</v>
      </c>
      <c r="D34">
        <f t="shared" si="0"/>
        <v>58553</v>
      </c>
      <c r="E34">
        <v>14880</v>
      </c>
      <c r="G34">
        <v>73433</v>
      </c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</row>
    <row r="35" spans="3:30" ht="15">
      <c r="C35" t="s">
        <v>215</v>
      </c>
      <c r="D35">
        <f t="shared" si="0"/>
        <v>57606</v>
      </c>
      <c r="E35">
        <v>14016</v>
      </c>
      <c r="G35">
        <v>71622</v>
      </c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</row>
    <row r="36" spans="3:30" ht="15">
      <c r="C36" t="s">
        <v>216</v>
      </c>
      <c r="D36">
        <f t="shared" si="0"/>
        <v>58683</v>
      </c>
      <c r="E36">
        <v>14133</v>
      </c>
      <c r="G36">
        <v>72816</v>
      </c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</row>
    <row r="37" spans="3:30" ht="15">
      <c r="C37" t="s">
        <v>217</v>
      </c>
      <c r="D37">
        <f t="shared" si="0"/>
        <v>60388</v>
      </c>
      <c r="E37">
        <v>14592</v>
      </c>
      <c r="G37">
        <v>74980</v>
      </c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</row>
    <row r="38" spans="3:30" ht="15">
      <c r="C38" t="s">
        <v>203</v>
      </c>
      <c r="D38">
        <f t="shared" si="0"/>
        <v>58611</v>
      </c>
      <c r="E38">
        <v>14053</v>
      </c>
      <c r="G38">
        <v>72664</v>
      </c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</row>
    <row r="39" spans="3:30" ht="15">
      <c r="C39" t="s">
        <v>204</v>
      </c>
      <c r="D39">
        <f t="shared" si="0"/>
        <v>57076</v>
      </c>
      <c r="E39">
        <v>12862</v>
      </c>
      <c r="G39">
        <v>69938</v>
      </c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</row>
    <row r="40" spans="3:30" ht="15">
      <c r="C40" t="s">
        <v>205</v>
      </c>
      <c r="D40">
        <f t="shared" si="0"/>
        <v>53460</v>
      </c>
      <c r="E40">
        <v>11810</v>
      </c>
      <c r="G40">
        <v>65270</v>
      </c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</row>
    <row r="41" spans="3:30" ht="15">
      <c r="C41" t="s">
        <v>206</v>
      </c>
      <c r="D41">
        <f t="shared" si="0"/>
        <v>49955</v>
      </c>
      <c r="E41">
        <v>11049</v>
      </c>
      <c r="G41">
        <v>61004</v>
      </c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</row>
    <row r="42" spans="3:30" ht="15">
      <c r="C42" t="s">
        <v>218</v>
      </c>
      <c r="D42">
        <f t="shared" si="0"/>
        <v>47815</v>
      </c>
      <c r="E42">
        <v>10299</v>
      </c>
      <c r="G42">
        <v>58114</v>
      </c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</row>
    <row r="43" spans="3:30" ht="15">
      <c r="C43" t="s">
        <v>219</v>
      </c>
      <c r="D43">
        <f t="shared" si="0"/>
        <v>46431</v>
      </c>
      <c r="E43">
        <v>10240</v>
      </c>
      <c r="G43">
        <v>56671</v>
      </c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290"/>
      <c r="AD43" s="290"/>
    </row>
    <row r="44" spans="13:30" ht="15"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</row>
    <row r="45" spans="2:30" ht="15">
      <c r="B45" t="s">
        <v>220</v>
      </c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</row>
    <row r="46" spans="4:30" ht="15">
      <c r="D46" s="291" t="s">
        <v>221</v>
      </c>
      <c r="E46" s="292">
        <v>0.2775</v>
      </c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</row>
    <row r="47" spans="4:29" ht="15">
      <c r="D47" s="291" t="s">
        <v>222</v>
      </c>
      <c r="E47" s="292">
        <v>0.0381</v>
      </c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</row>
    <row r="48" spans="4:29" ht="15">
      <c r="D48" s="291" t="s">
        <v>223</v>
      </c>
      <c r="E48" s="292">
        <v>0.0097</v>
      </c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</row>
    <row r="49" spans="4:29" ht="15">
      <c r="D49" s="291" t="s">
        <v>224</v>
      </c>
      <c r="E49" s="292">
        <v>0.0249</v>
      </c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</row>
    <row r="50" spans="4:29" ht="15">
      <c r="D50" s="293" t="s">
        <v>225</v>
      </c>
      <c r="E50" s="294">
        <v>0.1124</v>
      </c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</row>
    <row r="51" spans="4:29" ht="15">
      <c r="D51" s="293" t="s">
        <v>226</v>
      </c>
      <c r="E51" s="292">
        <v>0.132</v>
      </c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</row>
    <row r="52" spans="4:29" ht="15">
      <c r="D52" s="293" t="s">
        <v>227</v>
      </c>
      <c r="E52" s="292">
        <v>0.2961</v>
      </c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290"/>
    </row>
    <row r="53" spans="4:29" ht="15">
      <c r="D53" s="293" t="s">
        <v>228</v>
      </c>
      <c r="E53" s="292">
        <v>0.0417</v>
      </c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</row>
    <row r="54" spans="4:29" ht="15">
      <c r="D54" s="293" t="s">
        <v>229</v>
      </c>
      <c r="E54" s="292">
        <v>0.007</v>
      </c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</row>
    <row r="55" spans="4:29" ht="15">
      <c r="D55" s="293" t="s">
        <v>230</v>
      </c>
      <c r="E55" s="292">
        <v>0.0606</v>
      </c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</row>
    <row r="56" spans="13:29" ht="15"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</row>
    <row r="57" spans="13:29" ht="15"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  <c r="AC57" s="290"/>
    </row>
    <row r="58" spans="13:29" ht="15"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290"/>
    </row>
  </sheetData>
  <printOptions horizontalCentered="1" verticalCentered="1"/>
  <pageMargins left="0" right="0" top="0.1968503937007874" bottom="0.1968503937007874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ZG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Weber</dc:creator>
  <cp:keywords/>
  <dc:description/>
  <cp:lastModifiedBy>Tadeusz Weber</cp:lastModifiedBy>
  <dcterms:created xsi:type="dcterms:W3CDTF">2007-08-09T06:36:28Z</dcterms:created>
  <dcterms:modified xsi:type="dcterms:W3CDTF">2007-08-09T06:41:47Z</dcterms:modified>
  <cp:category/>
  <cp:version/>
  <cp:contentType/>
  <cp:contentStatus/>
</cp:coreProperties>
</file>