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11100" windowHeight="5835" activeTab="0"/>
  </bookViews>
  <sheets>
    <sheet name="Stan i struktura IV 07" sheetId="1" r:id="rId1"/>
    <sheet name="Gminy IV 07" sheetId="2" r:id="rId2"/>
    <sheet name="Wykresy IV 07" sheetId="3" r:id="rId3"/>
  </sheets>
  <externalReferences>
    <externalReference r:id="rId6"/>
  </externalReferences>
  <definedNames>
    <definedName name="_xlnm.Print_Area" localSheetId="1">'Gminy IV 07'!$B$2:$O$47</definedName>
    <definedName name="_xlnm.Print_Area" localSheetId="0">'Stan i struktura IV 07'!$B$2:$S$68</definedName>
    <definedName name="_xlnm.Print_Area" localSheetId="2">'Wykresy IV 07'!$Y$1:$AO$45</definedName>
  </definedNames>
  <calcPr fullCalcOnLoad="1"/>
</workbook>
</file>

<file path=xl/sharedStrings.xml><?xml version="1.0" encoding="utf-8"?>
<sst xmlns="http://schemas.openxmlformats.org/spreadsheetml/2006/main" count="393" uniqueCount="227">
  <si>
    <t xml:space="preserve">INFORMACJA O STANIE I STRUKTURZE BEZROBOCIA W WOJ. LUBUSKIM W KWIETNIU 2007 r.   </t>
  </si>
  <si>
    <t>Lp.</t>
  </si>
  <si>
    <t>Wyszczególnienie</t>
  </si>
  <si>
    <t>Powiatowy Urząd  Pracy</t>
  </si>
  <si>
    <r>
      <t xml:space="preserve"> </t>
    </r>
    <r>
      <rPr>
        <b/>
        <sz val="7"/>
        <rFont val="Times New Roman CE"/>
        <family val="1"/>
      </rPr>
      <t>GORZÓW WIELKOPOLSKI</t>
    </r>
    <r>
      <rPr>
        <b/>
        <sz val="8"/>
        <rFont val="Times New Roman CE"/>
        <family val="1"/>
      </rPr>
      <t xml:space="preserve"> (grodzki)</t>
    </r>
  </si>
  <si>
    <r>
      <t xml:space="preserve"> GORZÓW WIELKOPOLSKI</t>
    </r>
    <r>
      <rPr>
        <b/>
        <sz val="8"/>
        <rFont val="Times New Roman CE"/>
        <family val="1"/>
      </rPr>
      <t xml:space="preserve"> (ziemski)</t>
    </r>
  </si>
  <si>
    <t>KROSNO ODRZAŃSKIE</t>
  </si>
  <si>
    <t>MIĘDZYRZECZ</t>
  </si>
  <si>
    <t>NOWA  SÓL</t>
  </si>
  <si>
    <t>SŁUBICE</t>
  </si>
  <si>
    <t>STRZELCE KRAJEŃSKIE</t>
  </si>
  <si>
    <t>SULĘCIN</t>
  </si>
  <si>
    <t>ŚWIEBODZIN</t>
  </si>
  <si>
    <t>WSCHOWA</t>
  </si>
  <si>
    <t>ZIELONA  GÓRA (grodzki)</t>
  </si>
  <si>
    <t>ZIELONA  GÓRA (ziemski)</t>
  </si>
  <si>
    <t>ŻAGAŃ</t>
  </si>
  <si>
    <t>ŻARY</t>
  </si>
  <si>
    <t xml:space="preserve">RAZEM </t>
  </si>
  <si>
    <t>I. Bilans bezrobotnych</t>
  </si>
  <si>
    <t>1.</t>
  </si>
  <si>
    <t>Stopa bezrobocia za marzec 2007 r.*</t>
  </si>
  <si>
    <t>2.</t>
  </si>
  <si>
    <t>Bezrobotni zarejestrowani  na koniec miesiąca</t>
  </si>
  <si>
    <t>Bezrobotni zarejestrowani na początku miesiąca</t>
  </si>
  <si>
    <t>Wzrost  lub spadek (-) liczby bezrobotnych</t>
  </si>
  <si>
    <t>Dynamika (początek miesiąca = 100)</t>
  </si>
  <si>
    <t>3.</t>
  </si>
  <si>
    <t>Rejestracje w miesiącu sprawozdawczym (napływ):</t>
  </si>
  <si>
    <t xml:space="preserve">              w tym: - zarejestrowani po raz pierwszy [%]</t>
  </si>
  <si>
    <t>4.</t>
  </si>
  <si>
    <t>Wyrejestrowania w miesiącu sprawozdawczym (odpływ):</t>
  </si>
  <si>
    <t xml:space="preserve"> </t>
  </si>
  <si>
    <t xml:space="preserve"> z tytułu podjęcia pracy</t>
  </si>
  <si>
    <t xml:space="preserve">            w tym: podjęcia pracy niesubsydiowanej</t>
  </si>
  <si>
    <t>z tytułu niepotwierdzenia gotowości do pracy</t>
  </si>
  <si>
    <t>II. Wybrane kategorie struktury bezrobotnych</t>
  </si>
  <si>
    <t>Kobiety [liczba]</t>
  </si>
  <si>
    <t xml:space="preserve">            [%]</t>
  </si>
  <si>
    <t>Zamieszkali na wsi [liczba]</t>
  </si>
  <si>
    <t>Z prawem do zasiłku [liczba]</t>
  </si>
  <si>
    <t>Zwolnieni z przyczyn dotyczących zakładu pracy [liczba]</t>
  </si>
  <si>
    <t>5.</t>
  </si>
  <si>
    <t>Osoby do 12 miesięcy po ukończeniu szkoły [liczba]</t>
  </si>
  <si>
    <t>III Osoby w szczególnej sytuacji na rynku pracy</t>
  </si>
  <si>
    <t>Młodzież do 25 roku życia [liczba]</t>
  </si>
  <si>
    <t>Powyżej 50 roku życia [liczba]</t>
  </si>
  <si>
    <t>Długotrwale bezrobotni [liczba]</t>
  </si>
  <si>
    <t>Bez kwalifikacji zawodowych {liczba}</t>
  </si>
  <si>
    <t>Samotnie wychowujące dziecko/dzieci do 7 lat [liczba]</t>
  </si>
  <si>
    <t>6.</t>
  </si>
  <si>
    <t>Niepełnosprawni [liczba]</t>
  </si>
  <si>
    <t xml:space="preserve"> DZIAŁANIA URZĘDÓW PRACY OGRANICZAJĄCE BEZROBOCIE</t>
  </si>
  <si>
    <r>
      <t xml:space="preserve"> GORZÓW WIELKOPOLSKI</t>
    </r>
    <r>
      <rPr>
        <b/>
        <sz val="8"/>
        <rFont val="Times New Roman CE"/>
        <family val="1"/>
      </rPr>
      <t xml:space="preserve"> (grodzki)</t>
    </r>
  </si>
  <si>
    <r>
      <t xml:space="preserve"> </t>
    </r>
    <r>
      <rPr>
        <b/>
        <sz val="7"/>
        <rFont val="Times New Roman CE"/>
        <family val="1"/>
      </rPr>
      <t>GORZÓW WIELKOPOLSKI</t>
    </r>
    <r>
      <rPr>
        <b/>
        <sz val="8"/>
        <rFont val="Times New Roman CE"/>
        <family val="1"/>
      </rPr>
      <t xml:space="preserve"> (ziemski)</t>
    </r>
  </si>
  <si>
    <t>I. Pośrednictwo pracy</t>
  </si>
  <si>
    <t>Liczba ofert pracy  w miesiącu sprawozdawczym</t>
  </si>
  <si>
    <t xml:space="preserve">            w tym oferty pracy subsydiowanej</t>
  </si>
  <si>
    <t>Liczba ofert pracy - narastająco od poczatku roku</t>
  </si>
  <si>
    <t xml:space="preserve">II. Aktywne formy przeciwdziałania bezrobociu </t>
  </si>
  <si>
    <t xml:space="preserve">Liczba osób bezrobotnych, które w miesiącu sprawozdawczym rozpoczęły prace interwencyjne </t>
  </si>
  <si>
    <t>Liczba osób bezrobotnych, które rozpoczęły prace interwencyjne – narastająco od początku roku</t>
  </si>
  <si>
    <t>Liczba osób bezrobotnych, które w miesiącu sprawozdawczym rozpoczęły roboty publiczne</t>
  </si>
  <si>
    <t>Liczba osób bezrobotnych, które rozpoczęły roboty publiczne – narastająco od początku roku</t>
  </si>
  <si>
    <t xml:space="preserve">Liczba oób bezrobotnych, które w miesiącu sprawozdawczym podjęły działalność gospodarczą  </t>
  </si>
  <si>
    <t>Liczba osób bezrobotnych, które podjęły działalność gospodarczą – narastająco od początku roku</t>
  </si>
  <si>
    <t>Liczba osób bezrobotnych, które w miesiącu sprawozdawczym podjęły pracę w ramach refundacji kosztów zatrudnienia</t>
  </si>
  <si>
    <t>Liczba osób bezrobotnych, które podjęły pracę w ramach refundacji kosztów zatrudnienia – narastająco od początku roku</t>
  </si>
  <si>
    <t xml:space="preserve">Pozostałe podjęcia pracy subsydiowanej w miesiącu sprawozdawczym przez osoby bezrobotne </t>
  </si>
  <si>
    <t>Pozostałe podjęcia pracy subsydiowanej przez osoby bezrobotne - narastająco od poczatku roku</t>
  </si>
  <si>
    <t>Liczba osób bezrobotnych, które w miesiącu sprawozdawczym rozpoczęły szkolenia</t>
  </si>
  <si>
    <t>Liczba osób bezrobotnych, które rozpoczęły szkolenia - narasatająco od początku roku</t>
  </si>
  <si>
    <t>7.</t>
  </si>
  <si>
    <t>Liczba osób bezrobotnych, które w miesiącu sprawozdawczym rozpoczęły staż</t>
  </si>
  <si>
    <t>Liczba osób bezrobotnych, które rozpoczęły staż - narastająco od początku roku</t>
  </si>
  <si>
    <t>8.</t>
  </si>
  <si>
    <t>Liczba osób, które rozpoczęły przygotowanie zawodowe w miejscu pracy</t>
  </si>
  <si>
    <t>Liczba osób, które rozpoczęły przygotowanie zawodowe w miejscu pracy - narastająco od poczatku roku</t>
  </si>
  <si>
    <t>9.</t>
  </si>
  <si>
    <t>Liczba osób, które rozpoczęły prace społecznie użyteczne</t>
  </si>
  <si>
    <t>Liczba osób, które rozpoczęły prace społecznie użyteczne - narastająco od początku roku</t>
  </si>
  <si>
    <t>10.</t>
  </si>
  <si>
    <t>Łączna liczba osób bezrobotnych , które w miesiącu sprawozdawczym objęte zostały aktywnymi formami przeciwdziałania bezrobociu</t>
  </si>
  <si>
    <t>Łączna liczba osób bezrobotnych, które objęte zostały aktywnymi formami przeciwdziałania bezrobociu  – narastająco od początku roku</t>
  </si>
  <si>
    <t>*  wskaźnik stopy bezrobocia za kwiecień jest podawany przez GUS z miesięcznym opóżnieniem</t>
  </si>
  <si>
    <t>Liczba  bezrobotnych w układzie Powiatowych Urzędów Pracy i gmin woj. lubuskiego zarejestrowanych</t>
  </si>
  <si>
    <t>na koniec kwietnia 2007 r.</t>
  </si>
  <si>
    <t>L.p.</t>
  </si>
  <si>
    <t xml:space="preserve"> NAZWA</t>
  </si>
  <si>
    <t>Jednostka organizacyjna</t>
  </si>
  <si>
    <t>Ilość bezrobotnych</t>
  </si>
  <si>
    <t>NAZWA</t>
  </si>
  <si>
    <t>PODREGION GORZOWSKI</t>
  </si>
  <si>
    <t>Sulęcin</t>
  </si>
  <si>
    <t>gm.</t>
  </si>
  <si>
    <t>V.</t>
  </si>
  <si>
    <t>ZIELONA GÓRA</t>
  </si>
  <si>
    <t>PUP</t>
  </si>
  <si>
    <t>Torzym</t>
  </si>
  <si>
    <t>Babimost</t>
  </si>
  <si>
    <t>I.</t>
  </si>
  <si>
    <t>GORZÓW WLKP.</t>
  </si>
  <si>
    <t>Bojadła</t>
  </si>
  <si>
    <t>g.</t>
  </si>
  <si>
    <t>Bogdaniec</t>
  </si>
  <si>
    <t>Czerwieńsk</t>
  </si>
  <si>
    <t>Deszczno</t>
  </si>
  <si>
    <t>Kargowa</t>
  </si>
  <si>
    <t>Kłodawa</t>
  </si>
  <si>
    <t>Nowogród Bobrzański</t>
  </si>
  <si>
    <t>Kostrzyn</t>
  </si>
  <si>
    <t>m.</t>
  </si>
  <si>
    <t>PODREGION ZIELONOGÓRSKI</t>
  </si>
  <si>
    <t>Sulechów</t>
  </si>
  <si>
    <t>Lubiszyn</t>
  </si>
  <si>
    <t>Świdnica</t>
  </si>
  <si>
    <t>Santok</t>
  </si>
  <si>
    <t>KROSNO ODRZ.</t>
  </si>
  <si>
    <t>Trzebiechów</t>
  </si>
  <si>
    <t>Witnica</t>
  </si>
  <si>
    <t>Bobrowice</t>
  </si>
  <si>
    <t>Zabór</t>
  </si>
  <si>
    <t>Bytnica</t>
  </si>
  <si>
    <t>Zielona Góra</t>
  </si>
  <si>
    <t>Gorzów Wlkp.</t>
  </si>
  <si>
    <t>M</t>
  </si>
  <si>
    <t>Dąbie</t>
  </si>
  <si>
    <t>Gubin</t>
  </si>
  <si>
    <t>II.</t>
  </si>
  <si>
    <t>Bledzew</t>
  </si>
  <si>
    <t>Krosno Odrz.</t>
  </si>
  <si>
    <t>VI.</t>
  </si>
  <si>
    <t>Międzyrzecz</t>
  </si>
  <si>
    <t>Maszewo</t>
  </si>
  <si>
    <t>Brzeźnica</t>
  </si>
  <si>
    <t>Przytoczna</t>
  </si>
  <si>
    <t>Gozdnica</t>
  </si>
  <si>
    <t>Pszczew</t>
  </si>
  <si>
    <t>NOWA SÓL</t>
  </si>
  <si>
    <t>Iłowa</t>
  </si>
  <si>
    <t>Skwierzyna</t>
  </si>
  <si>
    <t>Bytom Odrzański</t>
  </si>
  <si>
    <t>Małomice</t>
  </si>
  <si>
    <t>Trzciel</t>
  </si>
  <si>
    <t>Kolsko</t>
  </si>
  <si>
    <t>Niegosławice</t>
  </si>
  <si>
    <t>Kożuchów</t>
  </si>
  <si>
    <t>Szprotawa</t>
  </si>
  <si>
    <t>III.</t>
  </si>
  <si>
    <t>Nowa Sól</t>
  </si>
  <si>
    <t>Wymiarki</t>
  </si>
  <si>
    <t>Cybinka</t>
  </si>
  <si>
    <t>Żagań</t>
  </si>
  <si>
    <t>Górzyca</t>
  </si>
  <si>
    <t>Nowe Miasteczko</t>
  </si>
  <si>
    <t>Ośno Lubuskie</t>
  </si>
  <si>
    <t>Otyń</t>
  </si>
  <si>
    <t>Rzepin</t>
  </si>
  <si>
    <t>Siedlisko</t>
  </si>
  <si>
    <t>VII.</t>
  </si>
  <si>
    <t>Słubice</t>
  </si>
  <si>
    <t>Brody</t>
  </si>
  <si>
    <t>Jasień</t>
  </si>
  <si>
    <t>IV.</t>
  </si>
  <si>
    <t>STRZELCE KRAJ.</t>
  </si>
  <si>
    <t>Lubrza</t>
  </si>
  <si>
    <t>Lipinki Łużyckie</t>
  </si>
  <si>
    <t>Dobiegniew</t>
  </si>
  <si>
    <t>Łagów</t>
  </si>
  <si>
    <t>Lubsko</t>
  </si>
  <si>
    <t>Drezdenko</t>
  </si>
  <si>
    <t>Skąpe</t>
  </si>
  <si>
    <t>Łęknica</t>
  </si>
  <si>
    <t>Stare Kurowo</t>
  </si>
  <si>
    <t>Szczaniec</t>
  </si>
  <si>
    <t>Przewóz</t>
  </si>
  <si>
    <t>Strzelce Krajeńskie</t>
  </si>
  <si>
    <t>Świebodzin</t>
  </si>
  <si>
    <t>Trzebiel</t>
  </si>
  <si>
    <t>Zwierzyn</t>
  </si>
  <si>
    <t>Zbąszynek</t>
  </si>
  <si>
    <t>Tuplice</t>
  </si>
  <si>
    <t>Żary</t>
  </si>
  <si>
    <t>Krzeszyce</t>
  </si>
  <si>
    <t>Sława</t>
  </si>
  <si>
    <t>Lubniewice</t>
  </si>
  <si>
    <t>Szlichtyngowa</t>
  </si>
  <si>
    <t>OGÓŁEM</t>
  </si>
  <si>
    <t>woj.</t>
  </si>
  <si>
    <t>Słońsk</t>
  </si>
  <si>
    <t>Wschowa</t>
  </si>
  <si>
    <t>g. - gmina wiejska, gm. - gmina wiejsko-miejska, m. - miasto, M - miasto na prawach powiatu</t>
  </si>
  <si>
    <t>II 2007</t>
  </si>
  <si>
    <t>III 2007</t>
  </si>
  <si>
    <t>IV 2007</t>
  </si>
  <si>
    <t>napływ</t>
  </si>
  <si>
    <t>Młodzież do 25 r. życia</t>
  </si>
  <si>
    <t>odpływ</t>
  </si>
  <si>
    <t>Powyżej 50 r. życia</t>
  </si>
  <si>
    <t>Długotrwale bezrobotni</t>
  </si>
  <si>
    <t>Bez kwalif. zawodowych</t>
  </si>
  <si>
    <t>Niepełnosprawni</t>
  </si>
  <si>
    <t>Samotnie wychowujące dzieci</t>
  </si>
  <si>
    <t>IV 2006</t>
  </si>
  <si>
    <t>V</t>
  </si>
  <si>
    <t>VI</t>
  </si>
  <si>
    <t>VII</t>
  </si>
  <si>
    <t>VIII</t>
  </si>
  <si>
    <t>IX</t>
  </si>
  <si>
    <t>X</t>
  </si>
  <si>
    <t>XI</t>
  </si>
  <si>
    <t>XII 2006</t>
  </si>
  <si>
    <t>I 2007</t>
  </si>
  <si>
    <t>II</t>
  </si>
  <si>
    <t>III</t>
  </si>
  <si>
    <t>Liczba bezrobotnych</t>
  </si>
  <si>
    <t>Stopa bezrobocia</t>
  </si>
  <si>
    <t>praca niesubsydiowana</t>
  </si>
  <si>
    <t>prace interwencyjne</t>
  </si>
  <si>
    <t>roboty publiczne</t>
  </si>
  <si>
    <t>inna praca</t>
  </si>
  <si>
    <t>szkolenia, staże, przygotowanie zawodowe</t>
  </si>
  <si>
    <t>praca społecznie użyteczna</t>
  </si>
  <si>
    <t>niepotwierdzenie gotowości do pracy</t>
  </si>
  <si>
    <t>dobrowolna rezygnacja ze statusu bezrobotnego</t>
  </si>
  <si>
    <t>nabycie praw emerytalnycu lub rentowych</t>
  </si>
  <si>
    <t>inne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</si>
</sst>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"/>
    <numFmt numFmtId="166" formatCode="0.0000"/>
    <numFmt numFmtId="167" formatCode="0_)"/>
    <numFmt numFmtId="168" formatCode="0.000%"/>
    <numFmt numFmtId="169" formatCode="0.0%"/>
  </numFmts>
  <fonts count="6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imes New Roman CE"/>
      <family val="1"/>
    </font>
    <font>
      <b/>
      <sz val="12"/>
      <name val="Times New Roman CE"/>
      <family val="1"/>
    </font>
    <font>
      <sz val="12"/>
      <name val="Times New Roman CE"/>
      <family val="1"/>
    </font>
    <font>
      <b/>
      <sz val="20"/>
      <name val="Arial Black"/>
      <family val="2"/>
    </font>
    <font>
      <sz val="10"/>
      <name val="Arial Black"/>
      <family val="2"/>
    </font>
    <font>
      <b/>
      <sz val="12"/>
      <name val="Times New Roman"/>
      <family val="1"/>
    </font>
    <font>
      <b/>
      <sz val="13"/>
      <name val="Times New Roman CE"/>
      <family val="1"/>
    </font>
    <font>
      <b/>
      <sz val="7"/>
      <name val="Times New Roman CE"/>
      <family val="1"/>
    </font>
    <font>
      <b/>
      <sz val="8"/>
      <name val="Times New Roman CE"/>
      <family val="1"/>
    </font>
    <font>
      <b/>
      <sz val="14"/>
      <name val="Times New Roman CE"/>
      <family val="1"/>
    </font>
    <font>
      <b/>
      <sz val="18"/>
      <name val="Arial Black"/>
      <family val="2"/>
    </font>
    <font>
      <sz val="18"/>
      <name val="Arial Black"/>
      <family val="2"/>
    </font>
    <font>
      <b/>
      <sz val="12"/>
      <name val="Arial"/>
      <family val="2"/>
    </font>
    <font>
      <sz val="13"/>
      <color indexed="10"/>
      <name val="Arial Black"/>
      <family val="2"/>
    </font>
    <font>
      <b/>
      <i/>
      <sz val="16"/>
      <color indexed="10"/>
      <name val="Arial"/>
      <family val="2"/>
    </font>
    <font>
      <b/>
      <sz val="16"/>
      <name val="Arial Narrow"/>
      <family val="2"/>
    </font>
    <font>
      <b/>
      <sz val="16"/>
      <name val="Arial"/>
      <family val="2"/>
    </font>
    <font>
      <sz val="15"/>
      <name val="Arial Narrow"/>
      <family val="2"/>
    </font>
    <font>
      <sz val="14"/>
      <name val="Arial CE"/>
      <family val="2"/>
    </font>
    <font>
      <sz val="16"/>
      <name val="Arial"/>
      <family val="2"/>
    </font>
    <font>
      <b/>
      <sz val="15"/>
      <color indexed="10"/>
      <name val="Arial Narrow"/>
      <family val="2"/>
    </font>
    <font>
      <sz val="16"/>
      <color indexed="10"/>
      <name val="Arial"/>
      <family val="2"/>
    </font>
    <font>
      <sz val="15"/>
      <color indexed="12"/>
      <name val="Arial Narrow"/>
      <family val="2"/>
    </font>
    <font>
      <sz val="16"/>
      <color indexed="12"/>
      <name val="Arial"/>
      <family val="2"/>
    </font>
    <font>
      <b/>
      <sz val="16"/>
      <color indexed="12"/>
      <name val="Arial"/>
      <family val="2"/>
    </font>
    <font>
      <sz val="14"/>
      <color indexed="12"/>
      <name val="Arial Narrow"/>
      <family val="2"/>
    </font>
    <font>
      <b/>
      <sz val="15"/>
      <name val="Arial"/>
      <family val="2"/>
    </font>
    <font>
      <i/>
      <sz val="16"/>
      <color indexed="12"/>
      <name val="Arial"/>
      <family val="2"/>
    </font>
    <font>
      <sz val="14"/>
      <name val="Arial Narrow"/>
      <family val="2"/>
    </font>
    <font>
      <b/>
      <sz val="15"/>
      <name val="Arial CE"/>
      <family val="2"/>
    </font>
    <font>
      <sz val="10"/>
      <color indexed="12"/>
      <name val="Arial CE"/>
      <family val="0"/>
    </font>
    <font>
      <i/>
      <sz val="16"/>
      <name val="Arial"/>
      <family val="2"/>
    </font>
    <font>
      <b/>
      <i/>
      <sz val="16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14"/>
      <name val="Arial Narrow"/>
      <family val="2"/>
    </font>
    <font>
      <sz val="12"/>
      <name val="Arial Narrow"/>
      <family val="2"/>
    </font>
    <font>
      <sz val="18"/>
      <name val="Arial"/>
      <family val="2"/>
    </font>
    <font>
      <b/>
      <sz val="12"/>
      <name val="Arial Narrow"/>
      <family val="2"/>
    </font>
    <font>
      <b/>
      <i/>
      <sz val="18"/>
      <name val="Arial"/>
      <family val="2"/>
    </font>
    <font>
      <b/>
      <i/>
      <sz val="11"/>
      <color indexed="12"/>
      <name val="Arial CE"/>
      <family val="2"/>
    </font>
    <font>
      <b/>
      <sz val="16"/>
      <name val="Arial CE"/>
      <family val="2"/>
    </font>
    <font>
      <b/>
      <sz val="14"/>
      <name val="Arial CE"/>
      <family val="2"/>
    </font>
    <font>
      <sz val="9"/>
      <name val="Arial CE"/>
      <family val="2"/>
    </font>
    <font>
      <b/>
      <i/>
      <sz val="14"/>
      <name val="Arial CE"/>
      <family val="2"/>
    </font>
    <font>
      <b/>
      <i/>
      <sz val="16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i/>
      <sz val="16"/>
      <name val="Arial CE"/>
      <family val="2"/>
    </font>
    <font>
      <b/>
      <sz val="10"/>
      <name val="Arial CE"/>
      <family val="0"/>
    </font>
    <font>
      <b/>
      <i/>
      <sz val="17"/>
      <name val="Arial CE"/>
      <family val="2"/>
    </font>
    <font>
      <sz val="8"/>
      <name val="Arial CE"/>
      <family val="2"/>
    </font>
    <font>
      <b/>
      <sz val="11.25"/>
      <name val="Arial CE"/>
      <family val="2"/>
    </font>
    <font>
      <b/>
      <i/>
      <sz val="10.25"/>
      <name val="Arial CE"/>
      <family val="2"/>
    </font>
    <font>
      <sz val="6.5"/>
      <name val="Arial CE"/>
      <family val="2"/>
    </font>
    <font>
      <sz val="5.75"/>
      <name val="Arial CE"/>
      <family val="2"/>
    </font>
    <font>
      <sz val="10.25"/>
      <name val="Arial CE"/>
      <family val="2"/>
    </font>
    <font>
      <b/>
      <sz val="9"/>
      <name val="Arial CE"/>
      <family val="2"/>
    </font>
    <font>
      <sz val="9.25"/>
      <name val="Arial"/>
      <family val="2"/>
    </font>
    <font>
      <sz val="8.25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88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uble"/>
      <right style="double"/>
      <top style="double"/>
      <bottom style="double"/>
    </border>
    <border>
      <left style="medium"/>
      <right style="medium"/>
      <top style="medium"/>
      <bottom style="thin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double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double"/>
      <top style="double"/>
      <bottom style="double"/>
    </border>
    <border>
      <left style="double"/>
      <right style="medium"/>
      <top style="double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 style="double"/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medium"/>
      <right style="double"/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double"/>
    </border>
    <border>
      <left style="double"/>
      <right style="medium"/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double"/>
      <right style="double"/>
      <top>
        <color indexed="63"/>
      </top>
      <bottom style="medium"/>
    </border>
    <border>
      <left style="thin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 vertical="center"/>
    </xf>
    <xf numFmtId="0" fontId="0" fillId="0" borderId="0" xfId="0" applyFill="1" applyAlignment="1">
      <alignment/>
    </xf>
    <xf numFmtId="0" fontId="8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/>
    </xf>
    <xf numFmtId="0" fontId="9" fillId="0" borderId="3" xfId="0" applyFont="1" applyBorder="1" applyAlignment="1">
      <alignment horizontal="right" vertical="top" wrapText="1"/>
    </xf>
    <xf numFmtId="0" fontId="11" fillId="0" borderId="3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/>
    </xf>
    <xf numFmtId="164" fontId="17" fillId="0" borderId="8" xfId="0" applyNumberFormat="1" applyFont="1" applyFill="1" applyBorder="1" applyAlignment="1">
      <alignment horizontal="center" vertical="center"/>
    </xf>
    <xf numFmtId="164" fontId="17" fillId="0" borderId="9" xfId="0" applyNumberFormat="1" applyFont="1" applyFill="1" applyBorder="1" applyAlignment="1">
      <alignment horizontal="center" vertical="center"/>
    </xf>
    <xf numFmtId="164" fontId="17" fillId="0" borderId="6" xfId="0" applyNumberFormat="1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/>
    </xf>
    <xf numFmtId="0" fontId="19" fillId="2" borderId="11" xfId="0" applyFont="1" applyFill="1" applyBorder="1" applyAlignment="1">
      <alignment horizontal="center" vertical="center" wrapText="1"/>
    </xf>
    <xf numFmtId="1" fontId="19" fillId="2" borderId="12" xfId="0" applyNumberFormat="1" applyFont="1" applyFill="1" applyBorder="1" applyAlignment="1">
      <alignment horizontal="center" vertical="center"/>
    </xf>
    <xf numFmtId="1" fontId="19" fillId="2" borderId="13" xfId="0" applyNumberFormat="1" applyFont="1" applyFill="1" applyBorder="1" applyAlignment="1">
      <alignment horizontal="center" vertical="center"/>
    </xf>
    <xf numFmtId="0" fontId="19" fillId="2" borderId="6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/>
    </xf>
    <xf numFmtId="0" fontId="19" fillId="3" borderId="14" xfId="0" applyFont="1" applyFill="1" applyBorder="1" applyAlignment="1">
      <alignment horizontal="center" vertical="center" wrapText="1"/>
    </xf>
    <xf numFmtId="0" fontId="19" fillId="3" borderId="15" xfId="0" applyFont="1" applyFill="1" applyBorder="1" applyAlignment="1">
      <alignment horizontal="center" vertical="center" wrapText="1"/>
    </xf>
    <xf numFmtId="0" fontId="19" fillId="3" borderId="6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/>
    </xf>
    <xf numFmtId="0" fontId="15" fillId="0" borderId="10" xfId="0" applyFont="1" applyBorder="1" applyAlignment="1">
      <alignment/>
    </xf>
    <xf numFmtId="0" fontId="22" fillId="0" borderId="16" xfId="0" applyFont="1" applyFill="1" applyBorder="1" applyAlignment="1">
      <alignment horizontal="center" vertical="center" wrapText="1"/>
    </xf>
    <xf numFmtId="0" fontId="22" fillId="0" borderId="17" xfId="0" applyFont="1" applyFill="1" applyBorder="1" applyAlignment="1">
      <alignment horizontal="center" vertical="center" wrapText="1"/>
    </xf>
    <xf numFmtId="0" fontId="22" fillId="0" borderId="6" xfId="0" applyFont="1" applyFill="1" applyBorder="1" applyAlignment="1">
      <alignment horizontal="center" vertical="center" wrapText="1"/>
    </xf>
    <xf numFmtId="0" fontId="21" fillId="0" borderId="0" xfId="0" applyFont="1" applyAlignment="1">
      <alignment/>
    </xf>
    <xf numFmtId="0" fontId="15" fillId="0" borderId="18" xfId="0" applyFont="1" applyBorder="1" applyAlignment="1">
      <alignment/>
    </xf>
    <xf numFmtId="164" fontId="24" fillId="0" borderId="19" xfId="0" applyNumberFormat="1" applyFont="1" applyFill="1" applyBorder="1" applyAlignment="1">
      <alignment horizontal="center" vertical="center" wrapText="1"/>
    </xf>
    <xf numFmtId="164" fontId="24" fillId="0" borderId="20" xfId="0" applyNumberFormat="1" applyFont="1" applyFill="1" applyBorder="1" applyAlignment="1">
      <alignment horizontal="center" vertical="center" wrapText="1"/>
    </xf>
    <xf numFmtId="164" fontId="24" fillId="0" borderId="6" xfId="0" applyNumberFormat="1" applyFont="1" applyFill="1" applyBorder="1" applyAlignment="1">
      <alignment horizontal="center" vertical="center" wrapText="1"/>
    </xf>
    <xf numFmtId="0" fontId="15" fillId="0" borderId="21" xfId="0" applyFont="1" applyFill="1" applyBorder="1" applyAlignment="1">
      <alignment horizontal="center"/>
    </xf>
    <xf numFmtId="0" fontId="26" fillId="0" borderId="19" xfId="0" applyFont="1" applyFill="1" applyBorder="1" applyAlignment="1">
      <alignment horizontal="center" vertical="center" wrapText="1"/>
    </xf>
    <xf numFmtId="1" fontId="26" fillId="0" borderId="19" xfId="0" applyNumberFormat="1" applyFont="1" applyFill="1" applyBorder="1" applyAlignment="1">
      <alignment horizontal="center" vertical="center"/>
    </xf>
    <xf numFmtId="0" fontId="26" fillId="0" borderId="22" xfId="0" applyFont="1" applyFill="1" applyBorder="1" applyAlignment="1">
      <alignment horizontal="center" vertical="center"/>
    </xf>
    <xf numFmtId="0" fontId="26" fillId="0" borderId="23" xfId="0" applyFont="1" applyFill="1" applyBorder="1" applyAlignment="1">
      <alignment horizontal="center" vertical="center"/>
    </xf>
    <xf numFmtId="0" fontId="27" fillId="0" borderId="6" xfId="0" applyFont="1" applyFill="1" applyBorder="1" applyAlignment="1">
      <alignment horizontal="center" vertical="center"/>
    </xf>
    <xf numFmtId="0" fontId="15" fillId="0" borderId="10" xfId="0" applyFont="1" applyBorder="1" applyAlignment="1">
      <alignment horizontal="center"/>
    </xf>
    <xf numFmtId="164" fontId="22" fillId="0" borderId="19" xfId="0" applyNumberFormat="1" applyFont="1" applyFill="1" applyBorder="1" applyAlignment="1">
      <alignment horizontal="center" vertical="center" wrapText="1"/>
    </xf>
    <xf numFmtId="164" fontId="22" fillId="0" borderId="20" xfId="0" applyNumberFormat="1" applyFont="1" applyFill="1" applyBorder="1" applyAlignment="1">
      <alignment horizontal="center" vertical="center" wrapText="1"/>
    </xf>
    <xf numFmtId="164" fontId="22" fillId="0" borderId="6" xfId="0" applyNumberFormat="1" applyFont="1" applyFill="1" applyBorder="1" applyAlignment="1">
      <alignment horizontal="center" vertical="center" wrapText="1"/>
    </xf>
    <xf numFmtId="0" fontId="15" fillId="0" borderId="24" xfId="0" applyFont="1" applyBorder="1" applyAlignment="1">
      <alignment horizontal="center"/>
    </xf>
    <xf numFmtId="0" fontId="22" fillId="0" borderId="19" xfId="0" applyFont="1" applyFill="1" applyBorder="1" applyAlignment="1">
      <alignment horizontal="center" vertical="center" wrapText="1"/>
    </xf>
    <xf numFmtId="0" fontId="22" fillId="0" borderId="22" xfId="0" applyFont="1" applyFill="1" applyBorder="1" applyAlignment="1">
      <alignment horizontal="center" vertical="center"/>
    </xf>
    <xf numFmtId="0" fontId="22" fillId="0" borderId="23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5" fillId="0" borderId="25" xfId="0" applyFont="1" applyFill="1" applyBorder="1" applyAlignment="1">
      <alignment horizontal="center"/>
    </xf>
    <xf numFmtId="0" fontId="22" fillId="0" borderId="26" xfId="0" applyFont="1" applyFill="1" applyBorder="1" applyAlignment="1">
      <alignment horizontal="center" vertical="center" wrapText="1"/>
    </xf>
    <xf numFmtId="0" fontId="22" fillId="0" borderId="27" xfId="0" applyFont="1" applyFill="1" applyBorder="1" applyAlignment="1">
      <alignment horizontal="center" vertical="center"/>
    </xf>
    <xf numFmtId="0" fontId="22" fillId="0" borderId="28" xfId="0" applyFont="1" applyFill="1" applyBorder="1" applyAlignment="1">
      <alignment horizontal="center" vertical="center"/>
    </xf>
    <xf numFmtId="0" fontId="22" fillId="0" borderId="29" xfId="0" applyFont="1" applyFill="1" applyBorder="1" applyAlignment="1">
      <alignment horizontal="center" vertical="center" wrapText="1"/>
    </xf>
    <xf numFmtId="0" fontId="22" fillId="0" borderId="30" xfId="0" applyFont="1" applyFill="1" applyBorder="1" applyAlignment="1">
      <alignment horizontal="center" vertical="center"/>
    </xf>
    <xf numFmtId="0" fontId="22" fillId="0" borderId="31" xfId="0" applyFont="1" applyFill="1" applyBorder="1" applyAlignment="1">
      <alignment horizontal="center" vertical="center"/>
    </xf>
    <xf numFmtId="164" fontId="30" fillId="0" borderId="19" xfId="0" applyNumberFormat="1" applyFont="1" applyFill="1" applyBorder="1" applyAlignment="1">
      <alignment horizontal="center" vertical="center" wrapText="1"/>
    </xf>
    <xf numFmtId="164" fontId="30" fillId="0" borderId="20" xfId="0" applyNumberFormat="1" applyFont="1" applyFill="1" applyBorder="1" applyAlignment="1">
      <alignment horizontal="center" vertical="center" wrapText="1"/>
    </xf>
    <xf numFmtId="164" fontId="30" fillId="0" borderId="6" xfId="0" applyNumberFormat="1" applyFont="1" applyFill="1" applyBorder="1" applyAlignment="1">
      <alignment horizontal="center" vertical="center" wrapText="1"/>
    </xf>
    <xf numFmtId="1" fontId="19" fillId="0" borderId="6" xfId="0" applyNumberFormat="1" applyFont="1" applyFill="1" applyBorder="1" applyAlignment="1">
      <alignment horizontal="center" vertical="center"/>
    </xf>
    <xf numFmtId="0" fontId="22" fillId="0" borderId="20" xfId="0" applyFont="1" applyFill="1" applyBorder="1" applyAlignment="1">
      <alignment horizontal="center" vertical="center" wrapText="1"/>
    </xf>
    <xf numFmtId="164" fontId="30" fillId="0" borderId="19" xfId="0" applyNumberFormat="1" applyFont="1" applyFill="1" applyBorder="1" applyAlignment="1">
      <alignment horizontal="center" vertical="center" wrapText="1"/>
    </xf>
    <xf numFmtId="164" fontId="30" fillId="0" borderId="20" xfId="0" applyNumberFormat="1" applyFont="1" applyFill="1" applyBorder="1" applyAlignment="1">
      <alignment horizontal="center" vertical="center" wrapText="1"/>
    </xf>
    <xf numFmtId="164" fontId="30" fillId="0" borderId="6" xfId="0" applyNumberFormat="1" applyFont="1" applyFill="1" applyBorder="1" applyAlignment="1">
      <alignment horizontal="center" vertical="center" wrapText="1"/>
    </xf>
    <xf numFmtId="0" fontId="22" fillId="0" borderId="20" xfId="0" applyFont="1" applyFill="1" applyBorder="1" applyAlignment="1">
      <alignment horizontal="center" vertical="center" wrapText="1"/>
    </xf>
    <xf numFmtId="0" fontId="22" fillId="0" borderId="23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33" fillId="0" borderId="0" xfId="0" applyFont="1" applyAlignment="1">
      <alignment/>
    </xf>
    <xf numFmtId="164" fontId="30" fillId="0" borderId="27" xfId="0" applyNumberFormat="1" applyFont="1" applyFill="1" applyBorder="1" applyAlignment="1">
      <alignment horizontal="center" vertical="center" wrapText="1"/>
    </xf>
    <xf numFmtId="164" fontId="30" fillId="0" borderId="26" xfId="0" applyNumberFormat="1" applyFont="1" applyFill="1" applyBorder="1" applyAlignment="1">
      <alignment horizontal="center" vertical="center" wrapText="1"/>
    </xf>
    <xf numFmtId="164" fontId="30" fillId="0" borderId="32" xfId="0" applyNumberFormat="1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/>
    </xf>
    <xf numFmtId="0" fontId="25" fillId="0" borderId="0" xfId="0" applyFont="1" applyBorder="1" applyAlignment="1">
      <alignment vertical="center" wrapText="1"/>
    </xf>
    <xf numFmtId="164" fontId="34" fillId="0" borderId="0" xfId="0" applyNumberFormat="1" applyFont="1" applyFill="1" applyBorder="1" applyAlignment="1">
      <alignment horizontal="center" vertical="center" wrapText="1"/>
    </xf>
    <xf numFmtId="164" fontId="35" fillId="0" borderId="0" xfId="0" applyNumberFormat="1" applyFont="1" applyFill="1" applyBorder="1" applyAlignment="1">
      <alignment horizontal="center" vertical="center" wrapText="1"/>
    </xf>
    <xf numFmtId="0" fontId="9" fillId="0" borderId="33" xfId="0" applyFont="1" applyBorder="1" applyAlignment="1">
      <alignment/>
    </xf>
    <xf numFmtId="0" fontId="9" fillId="0" borderId="34" xfId="0" applyFont="1" applyBorder="1" applyAlignment="1">
      <alignment horizontal="right" vertical="top" wrapText="1"/>
    </xf>
    <xf numFmtId="0" fontId="36" fillId="0" borderId="35" xfId="0" applyFont="1" applyBorder="1" applyAlignment="1">
      <alignment horizontal="center" vertical="center" wrapText="1"/>
    </xf>
    <xf numFmtId="0" fontId="22" fillId="0" borderId="36" xfId="0" applyFont="1" applyFill="1" applyBorder="1" applyAlignment="1">
      <alignment horizontal="center" vertical="center" wrapText="1"/>
    </xf>
    <xf numFmtId="0" fontId="37" fillId="0" borderId="6" xfId="0" applyFont="1" applyFill="1" applyBorder="1" applyAlignment="1">
      <alignment horizontal="center" vertical="center"/>
    </xf>
    <xf numFmtId="0" fontId="0" fillId="0" borderId="37" xfId="0" applyBorder="1" applyAlignment="1">
      <alignment horizontal="center" vertical="center" wrapText="1"/>
    </xf>
    <xf numFmtId="0" fontId="22" fillId="0" borderId="19" xfId="0" applyFont="1" applyFill="1" applyBorder="1" applyAlignment="1">
      <alignment horizontal="center" vertical="center"/>
    </xf>
    <xf numFmtId="0" fontId="36" fillId="0" borderId="38" xfId="0" applyFont="1" applyBorder="1" applyAlignment="1">
      <alignment horizontal="center" vertical="center"/>
    </xf>
    <xf numFmtId="0" fontId="35" fillId="0" borderId="26" xfId="0" applyFont="1" applyFill="1" applyBorder="1" applyAlignment="1">
      <alignment horizontal="center" vertical="center" wrapText="1"/>
    </xf>
    <xf numFmtId="0" fontId="35" fillId="0" borderId="39" xfId="0" applyFont="1" applyFill="1" applyBorder="1" applyAlignment="1">
      <alignment horizontal="center" vertical="center" wrapText="1"/>
    </xf>
    <xf numFmtId="0" fontId="35" fillId="0" borderId="6" xfId="0" applyFont="1" applyFill="1" applyBorder="1" applyAlignment="1">
      <alignment horizontal="center" vertical="center" wrapText="1"/>
    </xf>
    <xf numFmtId="0" fontId="40" fillId="0" borderId="6" xfId="0" applyFont="1" applyFill="1" applyBorder="1" applyAlignment="1">
      <alignment horizontal="center" vertical="center"/>
    </xf>
    <xf numFmtId="0" fontId="35" fillId="0" borderId="22" xfId="0" applyFont="1" applyFill="1" applyBorder="1" applyAlignment="1">
      <alignment horizontal="center" vertical="center" wrapText="1"/>
    </xf>
    <xf numFmtId="0" fontId="35" fillId="0" borderId="23" xfId="0" applyFont="1" applyFill="1" applyBorder="1" applyAlignment="1">
      <alignment horizontal="center" vertical="center" wrapText="1"/>
    </xf>
    <xf numFmtId="0" fontId="22" fillId="0" borderId="40" xfId="0" applyFont="1" applyFill="1" applyBorder="1" applyAlignment="1">
      <alignment horizontal="center" vertical="center"/>
    </xf>
    <xf numFmtId="0" fontId="22" fillId="0" borderId="41" xfId="0" applyFont="1" applyFill="1" applyBorder="1" applyAlignment="1">
      <alignment horizontal="center" vertical="center"/>
    </xf>
    <xf numFmtId="0" fontId="22" fillId="0" borderId="20" xfId="0" applyFont="1" applyFill="1" applyBorder="1" applyAlignment="1">
      <alignment horizontal="center" vertical="center"/>
    </xf>
    <xf numFmtId="0" fontId="22" fillId="0" borderId="22" xfId="0" applyFont="1" applyFill="1" applyBorder="1" applyAlignment="1">
      <alignment horizontal="center" vertical="center" wrapText="1"/>
    </xf>
    <xf numFmtId="0" fontId="22" fillId="0" borderId="23" xfId="0" applyFont="1" applyFill="1" applyBorder="1" applyAlignment="1">
      <alignment horizontal="center" vertical="center" wrapText="1"/>
    </xf>
    <xf numFmtId="0" fontId="35" fillId="0" borderId="42" xfId="0" applyFont="1" applyFill="1" applyBorder="1" applyAlignment="1">
      <alignment horizontal="center" vertical="center" wrapText="1"/>
    </xf>
    <xf numFmtId="0" fontId="35" fillId="0" borderId="43" xfId="0" applyFont="1" applyFill="1" applyBorder="1" applyAlignment="1">
      <alignment horizontal="center" vertical="center" wrapText="1"/>
    </xf>
    <xf numFmtId="0" fontId="37" fillId="0" borderId="1" xfId="0" applyFont="1" applyFill="1" applyBorder="1" applyAlignment="1">
      <alignment horizontal="center" vertical="center"/>
    </xf>
    <xf numFmtId="0" fontId="37" fillId="0" borderId="33" xfId="0" applyFont="1" applyFill="1" applyBorder="1" applyAlignment="1">
      <alignment horizontal="center" vertical="center"/>
    </xf>
    <xf numFmtId="0" fontId="42" fillId="0" borderId="1" xfId="0" applyFont="1" applyFill="1" applyBorder="1" applyAlignment="1">
      <alignment horizontal="center" vertical="center"/>
    </xf>
    <xf numFmtId="0" fontId="42" fillId="0" borderId="33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1" xfId="0" applyFill="1" applyBorder="1" applyAlignment="1">
      <alignment/>
    </xf>
    <xf numFmtId="0" fontId="0" fillId="0" borderId="1" xfId="0" applyFont="1" applyFill="1" applyBorder="1" applyAlignment="1">
      <alignment/>
    </xf>
    <xf numFmtId="0" fontId="45" fillId="0" borderId="0" xfId="0" applyFont="1" applyAlignment="1">
      <alignment/>
    </xf>
    <xf numFmtId="0" fontId="49" fillId="0" borderId="37" xfId="0" applyFont="1" applyBorder="1" applyAlignment="1">
      <alignment horizontal="center"/>
    </xf>
    <xf numFmtId="0" fontId="49" fillId="0" borderId="40" xfId="0" applyFont="1" applyBorder="1" applyAlignment="1" applyProtection="1">
      <alignment horizontal="left"/>
      <protection/>
    </xf>
    <xf numFmtId="167" fontId="49" fillId="0" borderId="40" xfId="0" applyNumberFormat="1" applyFont="1" applyBorder="1" applyAlignment="1" applyProtection="1">
      <alignment/>
      <protection/>
    </xf>
    <xf numFmtId="167" fontId="49" fillId="0" borderId="44" xfId="0" applyNumberFormat="1" applyFont="1" applyBorder="1" applyAlignment="1" applyProtection="1">
      <alignment/>
      <protection/>
    </xf>
    <xf numFmtId="0" fontId="50" fillId="4" borderId="37" xfId="0" applyFont="1" applyFill="1" applyBorder="1" applyAlignment="1">
      <alignment horizontal="center"/>
    </xf>
    <xf numFmtId="0" fontId="50" fillId="4" borderId="40" xfId="0" applyFont="1" applyFill="1" applyBorder="1" applyAlignment="1" applyProtection="1">
      <alignment horizontal="left"/>
      <protection/>
    </xf>
    <xf numFmtId="167" fontId="50" fillId="4" borderId="44" xfId="0" applyNumberFormat="1" applyFont="1" applyFill="1" applyBorder="1" applyAlignment="1" applyProtection="1">
      <alignment horizontal="right"/>
      <protection/>
    </xf>
    <xf numFmtId="0" fontId="49" fillId="0" borderId="45" xfId="0" applyFont="1" applyBorder="1" applyAlignment="1">
      <alignment horizontal="center"/>
    </xf>
    <xf numFmtId="0" fontId="49" fillId="0" borderId="22" xfId="0" applyFont="1" applyBorder="1" applyAlignment="1" applyProtection="1">
      <alignment horizontal="left"/>
      <protection/>
    </xf>
    <xf numFmtId="167" fontId="49" fillId="0" borderId="22" xfId="0" applyNumberFormat="1" applyFont="1" applyBorder="1" applyAlignment="1" applyProtection="1">
      <alignment/>
      <protection/>
    </xf>
    <xf numFmtId="167" fontId="49" fillId="0" borderId="46" xfId="0" applyNumberFormat="1" applyFont="1" applyBorder="1" applyAlignment="1" applyProtection="1">
      <alignment/>
      <protection/>
    </xf>
    <xf numFmtId="0" fontId="50" fillId="4" borderId="40" xfId="0" applyFont="1" applyFill="1" applyBorder="1" applyAlignment="1" applyProtection="1">
      <alignment horizontal="center"/>
      <protection/>
    </xf>
    <xf numFmtId="0" fontId="49" fillId="0" borderId="38" xfId="0" applyFont="1" applyBorder="1" applyAlignment="1">
      <alignment horizontal="center"/>
    </xf>
    <xf numFmtId="0" fontId="49" fillId="0" borderId="27" xfId="0" applyFont="1" applyBorder="1" applyAlignment="1" applyProtection="1">
      <alignment horizontal="left"/>
      <protection/>
    </xf>
    <xf numFmtId="167" fontId="49" fillId="0" borderId="27" xfId="0" applyNumberFormat="1" applyFont="1" applyBorder="1" applyAlignment="1" applyProtection="1">
      <alignment/>
      <protection/>
    </xf>
    <xf numFmtId="167" fontId="49" fillId="0" borderId="47" xfId="0" applyNumberFormat="1" applyFont="1" applyBorder="1" applyAlignment="1" applyProtection="1">
      <alignment/>
      <protection/>
    </xf>
    <xf numFmtId="0" fontId="49" fillId="0" borderId="48" xfId="0" applyFont="1" applyBorder="1" applyAlignment="1">
      <alignment horizontal="center"/>
    </xf>
    <xf numFmtId="0" fontId="49" fillId="0" borderId="48" xfId="0" applyFont="1" applyBorder="1" applyAlignment="1" applyProtection="1">
      <alignment horizontal="left"/>
      <protection/>
    </xf>
    <xf numFmtId="167" fontId="49" fillId="0" borderId="48" xfId="0" applyNumberFormat="1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7" fontId="50" fillId="4" borderId="40" xfId="0" applyNumberFormat="1" applyFont="1" applyFill="1" applyBorder="1" applyAlignment="1" applyProtection="1">
      <alignment/>
      <protection/>
    </xf>
    <xf numFmtId="167" fontId="50" fillId="4" borderId="44" xfId="0" applyNumberFormat="1" applyFont="1" applyFill="1" applyBorder="1" applyAlignment="1" applyProtection="1">
      <alignment/>
      <protection/>
    </xf>
    <xf numFmtId="0" fontId="49" fillId="0" borderId="49" xfId="0" applyFont="1" applyBorder="1" applyAlignment="1">
      <alignment horizontal="center"/>
    </xf>
    <xf numFmtId="0" fontId="49" fillId="0" borderId="42" xfId="0" applyFont="1" applyBorder="1" applyAlignment="1" applyProtection="1">
      <alignment horizontal="left"/>
      <protection/>
    </xf>
    <xf numFmtId="167" fontId="49" fillId="0" borderId="42" xfId="0" applyNumberFormat="1" applyFont="1" applyBorder="1" applyAlignment="1" applyProtection="1">
      <alignment/>
      <protection/>
    </xf>
    <xf numFmtId="167" fontId="49" fillId="0" borderId="50" xfId="0" applyNumberFormat="1" applyFont="1" applyBorder="1" applyAlignment="1" applyProtection="1">
      <alignment/>
      <protection/>
    </xf>
    <xf numFmtId="0" fontId="49" fillId="5" borderId="51" xfId="0" applyFont="1" applyFill="1" applyBorder="1" applyAlignment="1">
      <alignment horizontal="center"/>
    </xf>
    <xf numFmtId="0" fontId="49" fillId="5" borderId="6" xfId="0" applyFont="1" applyFill="1" applyBorder="1" applyAlignment="1" applyProtection="1">
      <alignment horizontal="left"/>
      <protection/>
    </xf>
    <xf numFmtId="167" fontId="49" fillId="5" borderId="6" xfId="0" applyNumberFormat="1" applyFont="1" applyFill="1" applyBorder="1" applyAlignment="1" applyProtection="1">
      <alignment/>
      <protection/>
    </xf>
    <xf numFmtId="167" fontId="49" fillId="5" borderId="52" xfId="0" applyNumberFormat="1" applyFont="1" applyFill="1" applyBorder="1" applyAlignment="1" applyProtection="1">
      <alignment/>
      <protection/>
    </xf>
    <xf numFmtId="0" fontId="52" fillId="0" borderId="0" xfId="0" applyFont="1" applyBorder="1" applyAlignment="1">
      <alignment horizontal="center"/>
    </xf>
    <xf numFmtId="0" fontId="50" fillId="4" borderId="45" xfId="0" applyFont="1" applyFill="1" applyBorder="1" applyAlignment="1">
      <alignment horizontal="center"/>
    </xf>
    <xf numFmtId="0" fontId="50" fillId="4" borderId="22" xfId="0" applyFont="1" applyFill="1" applyBorder="1" applyAlignment="1" applyProtection="1">
      <alignment horizontal="left"/>
      <protection/>
    </xf>
    <xf numFmtId="167" fontId="50" fillId="4" borderId="22" xfId="0" applyNumberFormat="1" applyFont="1" applyFill="1" applyBorder="1" applyAlignment="1" applyProtection="1">
      <alignment/>
      <protection/>
    </xf>
    <xf numFmtId="167" fontId="50" fillId="4" borderId="46" xfId="0" applyNumberFormat="1" applyFont="1" applyFill="1" applyBorder="1" applyAlignment="1" applyProtection="1">
      <alignment/>
      <protection/>
    </xf>
    <xf numFmtId="167" fontId="49" fillId="0" borderId="21" xfId="0" applyNumberFormat="1" applyFont="1" applyBorder="1" applyAlignment="1" applyProtection="1">
      <alignment horizontal="center"/>
      <protection/>
    </xf>
    <xf numFmtId="167" fontId="49" fillId="0" borderId="53" xfId="0" applyNumberFormat="1" applyFont="1" applyBorder="1" applyAlignment="1" applyProtection="1">
      <alignment/>
      <protection/>
    </xf>
    <xf numFmtId="0" fontId="49" fillId="0" borderId="54" xfId="0" applyFont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167" fontId="49" fillId="0" borderId="55" xfId="0" applyNumberFormat="1" applyFont="1" applyBorder="1" applyAlignment="1" applyProtection="1">
      <alignment/>
      <protection/>
    </xf>
    <xf numFmtId="167" fontId="49" fillId="0" borderId="56" xfId="0" applyNumberFormat="1" applyFont="1" applyBorder="1" applyAlignment="1" applyProtection="1">
      <alignment/>
      <protection/>
    </xf>
    <xf numFmtId="0" fontId="49" fillId="0" borderId="57" xfId="0" applyFont="1" applyBorder="1" applyAlignment="1">
      <alignment horizontal="center"/>
    </xf>
    <xf numFmtId="0" fontId="49" fillId="0" borderId="58" xfId="0" applyFont="1" applyBorder="1" applyAlignment="1" applyProtection="1">
      <alignment horizontal="left"/>
      <protection/>
    </xf>
    <xf numFmtId="167" fontId="49" fillId="0" borderId="58" xfId="0" applyNumberFormat="1" applyFont="1" applyBorder="1" applyAlignment="1" applyProtection="1">
      <alignment/>
      <protection/>
    </xf>
    <xf numFmtId="167" fontId="49" fillId="0" borderId="59" xfId="0" applyNumberFormat="1" applyFont="1" applyBorder="1" applyAlignment="1" applyProtection="1">
      <alignment/>
      <protection/>
    </xf>
    <xf numFmtId="0" fontId="50" fillId="0" borderId="0" xfId="0" applyFont="1" applyBorder="1" applyAlignment="1" applyProtection="1">
      <alignment horizontal="left"/>
      <protection/>
    </xf>
    <xf numFmtId="167" fontId="49" fillId="0" borderId="0" xfId="0" applyNumberFormat="1" applyFont="1" applyBorder="1" applyAlignment="1" applyProtection="1">
      <alignment/>
      <protection/>
    </xf>
    <xf numFmtId="167" fontId="50" fillId="0" borderId="0" xfId="0" applyNumberFormat="1" applyFont="1" applyBorder="1" applyAlignment="1" applyProtection="1">
      <alignment/>
      <protection/>
    </xf>
    <xf numFmtId="0" fontId="49" fillId="0" borderId="0" xfId="0" applyFont="1" applyBorder="1" applyAlignment="1">
      <alignment horizontal="center"/>
    </xf>
    <xf numFmtId="167" fontId="0" fillId="0" borderId="0" xfId="0" applyNumberFormat="1" applyBorder="1" applyAlignment="1" applyProtection="1">
      <alignment/>
      <protection/>
    </xf>
    <xf numFmtId="0" fontId="0" fillId="0" borderId="48" xfId="0" applyBorder="1" applyAlignment="1">
      <alignment horizontal="center" vertical="center"/>
    </xf>
    <xf numFmtId="0" fontId="49" fillId="0" borderId="0" xfId="0" applyFont="1" applyBorder="1" applyAlignment="1" applyProtection="1">
      <alignment horizontal="left"/>
      <protection/>
    </xf>
    <xf numFmtId="0" fontId="49" fillId="0" borderId="0" xfId="0" applyFont="1" applyAlignment="1">
      <alignment/>
    </xf>
    <xf numFmtId="0" fontId="54" fillId="0" borderId="0" xfId="0" applyFont="1" applyAlignment="1">
      <alignment horizontal="center" wrapText="1"/>
    </xf>
    <xf numFmtId="0" fontId="0" fillId="0" borderId="0" xfId="0" applyBorder="1" applyAlignment="1">
      <alignment horizontal="right"/>
    </xf>
    <xf numFmtId="10" fontId="0" fillId="0" borderId="0" xfId="0" applyNumberFormat="1" applyBorder="1" applyAlignment="1">
      <alignment horizontal="right"/>
    </xf>
    <xf numFmtId="0" fontId="0" fillId="0" borderId="0" xfId="0" applyFill="1" applyBorder="1" applyAlignment="1">
      <alignment horizontal="right"/>
    </xf>
    <xf numFmtId="10" fontId="0" fillId="0" borderId="0" xfId="19" applyNumberFormat="1" applyBorder="1" applyAlignment="1">
      <alignment horizontal="right"/>
    </xf>
    <xf numFmtId="0" fontId="0" fillId="0" borderId="0" xfId="0" applyFill="1" applyBorder="1" applyAlignment="1">
      <alignment/>
    </xf>
    <xf numFmtId="10" fontId="0" fillId="0" borderId="0" xfId="0" applyNumberFormat="1" applyBorder="1" applyAlignment="1">
      <alignment/>
    </xf>
    <xf numFmtId="9" fontId="0" fillId="0" borderId="0" xfId="0" applyNumberFormat="1" applyAlignment="1">
      <alignment/>
    </xf>
    <xf numFmtId="10" fontId="0" fillId="0" borderId="0" xfId="0" applyNumberFormat="1" applyAlignment="1">
      <alignment/>
    </xf>
    <xf numFmtId="169" fontId="0" fillId="0" borderId="0" xfId="19" applyNumberFormat="1" applyAlignment="1">
      <alignment/>
    </xf>
    <xf numFmtId="0" fontId="15" fillId="0" borderId="49" xfId="0" applyFont="1" applyFill="1" applyBorder="1" applyAlignment="1">
      <alignment horizontal="center" vertical="center"/>
    </xf>
    <xf numFmtId="0" fontId="15" fillId="0" borderId="60" xfId="0" applyFont="1" applyFill="1" applyBorder="1" applyAlignment="1">
      <alignment horizontal="center" vertical="center"/>
    </xf>
    <xf numFmtId="0" fontId="15" fillId="0" borderId="45" xfId="0" applyFont="1" applyFill="1" applyBorder="1" applyAlignment="1">
      <alignment horizontal="center" vertical="center"/>
    </xf>
    <xf numFmtId="0" fontId="15" fillId="0" borderId="38" xfId="0" applyFont="1" applyFill="1" applyBorder="1" applyAlignment="1">
      <alignment horizontal="center" vertical="center"/>
    </xf>
    <xf numFmtId="0" fontId="41" fillId="0" borderId="2" xfId="0" applyFont="1" applyBorder="1" applyAlignment="1">
      <alignment vertical="center" wrapText="1"/>
    </xf>
    <xf numFmtId="0" fontId="41" fillId="0" borderId="34" xfId="0" applyFont="1" applyBorder="1" applyAlignment="1">
      <alignment vertical="center" wrapText="1"/>
    </xf>
    <xf numFmtId="0" fontId="39" fillId="0" borderId="23" xfId="0" applyFont="1" applyFill="1" applyBorder="1" applyAlignment="1">
      <alignment horizontal="left" vertical="center" wrapText="1"/>
    </xf>
    <xf numFmtId="0" fontId="39" fillId="0" borderId="19" xfId="0" applyFont="1" applyFill="1" applyBorder="1" applyAlignment="1">
      <alignment horizontal="left" vertical="center" wrapText="1"/>
    </xf>
    <xf numFmtId="0" fontId="41" fillId="0" borderId="43" xfId="0" applyFont="1" applyFill="1" applyBorder="1" applyAlignment="1">
      <alignment horizontal="left" vertical="center" wrapText="1"/>
    </xf>
    <xf numFmtId="0" fontId="41" fillId="0" borderId="61" xfId="0" applyFont="1" applyFill="1" applyBorder="1" applyAlignment="1">
      <alignment horizontal="left" vertical="center" wrapText="1"/>
    </xf>
    <xf numFmtId="0" fontId="41" fillId="0" borderId="28" xfId="0" applyFont="1" applyBorder="1" applyAlignment="1">
      <alignment vertical="center" wrapText="1"/>
    </xf>
    <xf numFmtId="0" fontId="41" fillId="0" borderId="26" xfId="0" applyFont="1" applyBorder="1" applyAlignment="1">
      <alignment vertical="center" wrapText="1"/>
    </xf>
    <xf numFmtId="0" fontId="41" fillId="0" borderId="43" xfId="0" applyFont="1" applyBorder="1" applyAlignment="1">
      <alignment vertical="center" wrapText="1"/>
    </xf>
    <xf numFmtId="0" fontId="41" fillId="0" borderId="61" xfId="0" applyFont="1" applyBorder="1" applyAlignment="1">
      <alignment vertical="center" wrapText="1"/>
    </xf>
    <xf numFmtId="0" fontId="29" fillId="0" borderId="49" xfId="0" applyFont="1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39" fillId="0" borderId="23" xfId="0" applyFont="1" applyFill="1" applyBorder="1" applyAlignment="1">
      <alignment vertical="center" wrapText="1"/>
    </xf>
    <xf numFmtId="0" fontId="39" fillId="0" borderId="19" xfId="0" applyFont="1" applyFill="1" applyBorder="1" applyAlignment="1">
      <alignment vertical="center" wrapText="1"/>
    </xf>
    <xf numFmtId="0" fontId="41" fillId="0" borderId="23" xfId="0" applyFont="1" applyBorder="1" applyAlignment="1">
      <alignment vertical="center" wrapText="1"/>
    </xf>
    <xf numFmtId="0" fontId="41" fillId="0" borderId="19" xfId="0" applyFont="1" applyBorder="1" applyAlignment="1">
      <alignment vertical="center" wrapText="1"/>
    </xf>
    <xf numFmtId="0" fontId="6" fillId="6" borderId="0" xfId="0" applyFont="1" applyFill="1" applyBorder="1" applyAlignment="1">
      <alignment horizontal="center" vertical="center"/>
    </xf>
    <xf numFmtId="0" fontId="13" fillId="7" borderId="2" xfId="0" applyFont="1" applyFill="1" applyBorder="1" applyAlignment="1">
      <alignment horizontal="center" vertical="center"/>
    </xf>
    <xf numFmtId="0" fontId="7" fillId="7" borderId="2" xfId="0" applyFont="1" applyFill="1" applyBorder="1" applyAlignment="1">
      <alignment horizontal="center" vertical="center"/>
    </xf>
    <xf numFmtId="0" fontId="7" fillId="7" borderId="0" xfId="0" applyFont="1" applyFill="1" applyBorder="1" applyAlignment="1">
      <alignment horizontal="center" vertical="center"/>
    </xf>
    <xf numFmtId="0" fontId="25" fillId="0" borderId="23" xfId="0" applyFont="1" applyBorder="1" applyAlignment="1">
      <alignment vertical="center" wrapText="1"/>
    </xf>
    <xf numFmtId="0" fontId="25" fillId="0" borderId="19" xfId="0" applyFont="1" applyBorder="1" applyAlignment="1">
      <alignment vertical="center" wrapText="1"/>
    </xf>
    <xf numFmtId="0" fontId="20" fillId="0" borderId="23" xfId="0" applyFont="1" applyFill="1" applyBorder="1" applyAlignment="1">
      <alignment horizontal="left" vertical="center" wrapText="1"/>
    </xf>
    <xf numFmtId="0" fontId="20" fillId="0" borderId="19" xfId="0" applyFont="1" applyFill="1" applyBorder="1" applyAlignment="1">
      <alignment horizontal="left" vertical="center" wrapText="1"/>
    </xf>
    <xf numFmtId="0" fontId="29" fillId="0" borderId="37" xfId="0" applyFont="1" applyFill="1" applyBorder="1" applyAlignment="1">
      <alignment horizontal="center" vertical="center"/>
    </xf>
    <xf numFmtId="0" fontId="43" fillId="0" borderId="0" xfId="0" applyFont="1" applyBorder="1" applyAlignment="1">
      <alignment wrapText="1"/>
    </xf>
    <xf numFmtId="0" fontId="33" fillId="0" borderId="0" xfId="0" applyFont="1" applyBorder="1" applyAlignment="1">
      <alignment wrapText="1"/>
    </xf>
    <xf numFmtId="0" fontId="15" fillId="0" borderId="35" xfId="0" applyFont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41" fillId="0" borderId="23" xfId="0" applyFont="1" applyFill="1" applyBorder="1" applyAlignment="1">
      <alignment vertical="center" wrapText="1"/>
    </xf>
    <xf numFmtId="0" fontId="41" fillId="0" borderId="19" xfId="0" applyFont="1" applyFill="1" applyBorder="1" applyAlignment="1">
      <alignment vertical="center" wrapText="1"/>
    </xf>
    <xf numFmtId="0" fontId="39" fillId="0" borderId="41" xfId="0" applyFont="1" applyBorder="1" applyAlignment="1">
      <alignment vertical="center" wrapText="1"/>
    </xf>
    <xf numFmtId="0" fontId="39" fillId="0" borderId="16" xfId="0" applyFont="1" applyBorder="1" applyAlignment="1">
      <alignment vertical="center" wrapText="1"/>
    </xf>
    <xf numFmtId="0" fontId="41" fillId="0" borderId="23" xfId="0" applyFont="1" applyBorder="1" applyAlignment="1">
      <alignment horizontal="left" vertical="center" wrapText="1"/>
    </xf>
    <xf numFmtId="0" fontId="41" fillId="0" borderId="19" xfId="0" applyFont="1" applyBorder="1" applyAlignment="1">
      <alignment horizontal="left" vertical="center" wrapText="1"/>
    </xf>
    <xf numFmtId="0" fontId="41" fillId="0" borderId="23" xfId="0" applyFont="1" applyFill="1" applyBorder="1" applyAlignment="1">
      <alignment horizontal="left" vertical="center" wrapText="1"/>
    </xf>
    <xf numFmtId="0" fontId="41" fillId="0" borderId="19" xfId="0" applyFont="1" applyFill="1" applyBorder="1" applyAlignment="1">
      <alignment horizontal="left" vertical="center" wrapText="1"/>
    </xf>
    <xf numFmtId="0" fontId="29" fillId="0" borderId="35" xfId="0" applyFont="1" applyBorder="1" applyAlignment="1">
      <alignment horizontal="center" vertical="center"/>
    </xf>
    <xf numFmtId="0" fontId="13" fillId="7" borderId="48" xfId="0" applyFont="1" applyFill="1" applyBorder="1" applyAlignment="1">
      <alignment horizontal="center" vertical="center"/>
    </xf>
    <xf numFmtId="0" fontId="7" fillId="7" borderId="48" xfId="0" applyFont="1" applyFill="1" applyBorder="1" applyAlignment="1">
      <alignment horizontal="center" vertical="center"/>
    </xf>
    <xf numFmtId="0" fontId="15" fillId="0" borderId="35" xfId="0" applyFont="1" applyFill="1" applyBorder="1" applyAlignment="1">
      <alignment horizontal="center" vertical="center"/>
    </xf>
    <xf numFmtId="0" fontId="29" fillId="0" borderId="49" xfId="0" applyFont="1" applyBorder="1" applyAlignment="1">
      <alignment horizontal="center" vertical="center"/>
    </xf>
    <xf numFmtId="0" fontId="39" fillId="0" borderId="31" xfId="0" applyFont="1" applyBorder="1" applyAlignment="1">
      <alignment vertical="center" wrapText="1"/>
    </xf>
    <xf numFmtId="0" fontId="39" fillId="0" borderId="29" xfId="0" applyFont="1" applyBorder="1" applyAlignment="1">
      <alignment vertical="center" wrapText="1"/>
    </xf>
    <xf numFmtId="0" fontId="25" fillId="0" borderId="28" xfId="0" applyFont="1" applyBorder="1" applyAlignment="1">
      <alignment vertical="center" wrapText="1"/>
    </xf>
    <xf numFmtId="0" fontId="25" fillId="0" borderId="26" xfId="0" applyFont="1" applyBorder="1" applyAlignment="1">
      <alignment vertical="center" wrapText="1"/>
    </xf>
    <xf numFmtId="0" fontId="20" fillId="0" borderId="23" xfId="0" applyFont="1" applyFill="1" applyBorder="1" applyAlignment="1">
      <alignment vertical="center" wrapText="1"/>
    </xf>
    <xf numFmtId="0" fontId="20" fillId="0" borderId="19" xfId="0" applyFont="1" applyFill="1" applyBorder="1" applyAlignment="1">
      <alignment vertical="center" wrapText="1"/>
    </xf>
    <xf numFmtId="0" fontId="20" fillId="0" borderId="23" xfId="0" applyFont="1" applyBorder="1" applyAlignment="1">
      <alignment vertical="center" wrapText="1"/>
    </xf>
    <xf numFmtId="0" fontId="20" fillId="0" borderId="19" xfId="0" applyFont="1" applyBorder="1" applyAlignment="1">
      <alignment vertical="center" wrapText="1"/>
    </xf>
    <xf numFmtId="0" fontId="13" fillId="7" borderId="0" xfId="0" applyFont="1" applyFill="1" applyBorder="1" applyAlignment="1">
      <alignment horizontal="center" vertical="center"/>
    </xf>
    <xf numFmtId="0" fontId="16" fillId="0" borderId="62" xfId="0" applyFont="1" applyBorder="1" applyAlignment="1">
      <alignment vertical="center" wrapText="1"/>
    </xf>
    <xf numFmtId="0" fontId="16" fillId="0" borderId="63" xfId="0" applyFont="1" applyBorder="1" applyAlignment="1">
      <alignment vertical="center" wrapText="1"/>
    </xf>
    <xf numFmtId="0" fontId="18" fillId="2" borderId="64" xfId="0" applyFont="1" applyFill="1" applyBorder="1" applyAlignment="1">
      <alignment vertical="center" wrapText="1"/>
    </xf>
    <xf numFmtId="0" fontId="18" fillId="2" borderId="65" xfId="0" applyFont="1" applyFill="1" applyBorder="1" applyAlignment="1">
      <alignment vertical="center" wrapText="1"/>
    </xf>
    <xf numFmtId="0" fontId="20" fillId="0" borderId="66" xfId="0" applyFont="1" applyFill="1" applyBorder="1" applyAlignment="1">
      <alignment vertical="center" wrapText="1"/>
    </xf>
    <xf numFmtId="0" fontId="20" fillId="0" borderId="67" xfId="0" applyFont="1" applyFill="1" applyBorder="1" applyAlignment="1">
      <alignment vertical="center" wrapText="1"/>
    </xf>
    <xf numFmtId="0" fontId="20" fillId="0" borderId="68" xfId="0" applyFont="1" applyBorder="1" applyAlignment="1">
      <alignment vertical="center" wrapText="1"/>
    </xf>
    <xf numFmtId="0" fontId="20" fillId="0" borderId="68" xfId="0" applyFont="1" applyBorder="1" applyAlignment="1">
      <alignment horizontal="left" vertical="center" wrapText="1" indent="1"/>
    </xf>
    <xf numFmtId="0" fontId="20" fillId="0" borderId="19" xfId="0" applyFont="1" applyBorder="1" applyAlignment="1">
      <alignment horizontal="left" vertical="center" wrapText="1" indent="1"/>
    </xf>
    <xf numFmtId="0" fontId="20" fillId="0" borderId="68" xfId="0" applyFont="1" applyFill="1" applyBorder="1" applyAlignment="1">
      <alignment horizontal="left" vertical="center" wrapText="1" indent="1"/>
    </xf>
    <xf numFmtId="0" fontId="20" fillId="0" borderId="19" xfId="0" applyFont="1" applyFill="1" applyBorder="1" applyAlignment="1">
      <alignment horizontal="left" vertical="center" wrapText="1" indent="1"/>
    </xf>
    <xf numFmtId="0" fontId="20" fillId="0" borderId="69" xfId="0" applyFont="1" applyFill="1" applyBorder="1" applyAlignment="1">
      <alignment horizontal="left" vertical="center" wrapText="1" indent="1"/>
    </xf>
    <xf numFmtId="0" fontId="20" fillId="0" borderId="26" xfId="0" applyFont="1" applyFill="1" applyBorder="1" applyAlignment="1">
      <alignment horizontal="left" vertical="center" wrapText="1" indent="1"/>
    </xf>
    <xf numFmtId="0" fontId="25" fillId="0" borderId="68" xfId="0" applyFont="1" applyFill="1" applyBorder="1" applyAlignment="1">
      <alignment vertical="center" wrapText="1"/>
    </xf>
    <xf numFmtId="0" fontId="25" fillId="0" borderId="19" xfId="0" applyFont="1" applyFill="1" applyBorder="1" applyAlignment="1">
      <alignment vertical="center" wrapText="1"/>
    </xf>
    <xf numFmtId="0" fontId="28" fillId="0" borderId="68" xfId="0" applyFont="1" applyBorder="1" applyAlignment="1">
      <alignment vertical="center" wrapText="1"/>
    </xf>
    <xf numFmtId="0" fontId="28" fillId="0" borderId="19" xfId="0" applyFont="1" applyBorder="1" applyAlignment="1">
      <alignment vertical="center" wrapText="1"/>
    </xf>
    <xf numFmtId="0" fontId="20" fillId="0" borderId="31" xfId="0" applyFont="1" applyBorder="1" applyAlignment="1">
      <alignment vertical="center" wrapText="1"/>
    </xf>
    <xf numFmtId="0" fontId="20" fillId="0" borderId="29" xfId="0" applyFont="1" applyBorder="1" applyAlignment="1">
      <alignment vertical="center" wrapText="1"/>
    </xf>
    <xf numFmtId="0" fontId="31" fillId="0" borderId="23" xfId="0" applyFont="1" applyFill="1" applyBorder="1" applyAlignment="1">
      <alignment horizontal="left" vertical="center" wrapText="1" indent="2"/>
    </xf>
    <xf numFmtId="0" fontId="31" fillId="0" borderId="19" xfId="0" applyFont="1" applyFill="1" applyBorder="1" applyAlignment="1">
      <alignment horizontal="left" vertical="center" wrapText="1" indent="2"/>
    </xf>
    <xf numFmtId="0" fontId="6" fillId="6" borderId="70" xfId="0" applyFont="1" applyFill="1" applyBorder="1" applyAlignment="1">
      <alignment horizontal="center" vertical="center"/>
    </xf>
    <xf numFmtId="0" fontId="7" fillId="6" borderId="70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0" fontId="14" fillId="7" borderId="2" xfId="0" applyFont="1" applyFill="1" applyBorder="1" applyAlignment="1">
      <alignment horizontal="center" vertical="center"/>
    </xf>
    <xf numFmtId="0" fontId="14" fillId="7" borderId="0" xfId="0" applyFont="1" applyFill="1" applyBorder="1" applyAlignment="1">
      <alignment horizontal="center" vertical="center"/>
    </xf>
    <xf numFmtId="0" fontId="14" fillId="7" borderId="48" xfId="0" applyFont="1" applyFill="1" applyBorder="1" applyAlignment="1">
      <alignment horizontal="center" vertical="center"/>
    </xf>
    <xf numFmtId="0" fontId="31" fillId="0" borderId="23" xfId="0" applyFont="1" applyFill="1" applyBorder="1" applyAlignment="1">
      <alignment vertical="center" wrapText="1"/>
    </xf>
    <xf numFmtId="0" fontId="31" fillId="0" borderId="19" xfId="0" applyFont="1" applyFill="1" applyBorder="1" applyAlignment="1">
      <alignment vertical="center" wrapText="1"/>
    </xf>
    <xf numFmtId="0" fontId="23" fillId="0" borderId="68" xfId="0" applyFont="1" applyBorder="1" applyAlignment="1">
      <alignment vertical="center" wrapText="1"/>
    </xf>
    <xf numFmtId="0" fontId="23" fillId="0" borderId="19" xfId="0" applyFont="1" applyBorder="1" applyAlignment="1">
      <alignment vertical="center" wrapText="1"/>
    </xf>
    <xf numFmtId="0" fontId="43" fillId="0" borderId="0" xfId="0" applyFont="1" applyBorder="1" applyAlignment="1">
      <alignment horizontal="left"/>
    </xf>
    <xf numFmtId="0" fontId="31" fillId="0" borderId="23" xfId="0" applyFont="1" applyBorder="1" applyAlignment="1">
      <alignment horizontal="left" vertical="center"/>
    </xf>
    <xf numFmtId="0" fontId="31" fillId="0" borderId="19" xfId="0" applyFont="1" applyBorder="1" applyAlignment="1">
      <alignment horizontal="left" vertical="center"/>
    </xf>
    <xf numFmtId="0" fontId="32" fillId="0" borderId="49" xfId="0" applyFont="1" applyBorder="1" applyAlignment="1">
      <alignment horizontal="center" vertical="center"/>
    </xf>
    <xf numFmtId="0" fontId="32" fillId="0" borderId="57" xfId="0" applyFont="1" applyBorder="1" applyAlignment="1">
      <alignment horizontal="center" vertical="center"/>
    </xf>
    <xf numFmtId="0" fontId="15" fillId="0" borderId="37" xfId="0" applyFont="1" applyFill="1" applyBorder="1" applyAlignment="1">
      <alignment horizontal="center" vertical="center"/>
    </xf>
    <xf numFmtId="0" fontId="38" fillId="0" borderId="28" xfId="0" applyFont="1" applyBorder="1" applyAlignment="1">
      <alignment vertical="center" wrapText="1"/>
    </xf>
    <xf numFmtId="0" fontId="38" fillId="0" borderId="26" xfId="0" applyFont="1" applyBorder="1" applyAlignment="1">
      <alignment vertical="center" wrapText="1"/>
    </xf>
    <xf numFmtId="0" fontId="31" fillId="0" borderId="31" xfId="0" applyFont="1" applyBorder="1" applyAlignment="1">
      <alignment vertical="center" wrapText="1"/>
    </xf>
    <xf numFmtId="0" fontId="31" fillId="0" borderId="29" xfId="0" applyFont="1" applyBorder="1" applyAlignment="1">
      <alignment vertical="center" wrapText="1"/>
    </xf>
    <xf numFmtId="0" fontId="46" fillId="0" borderId="71" xfId="0" applyFont="1" applyBorder="1" applyAlignment="1">
      <alignment horizontal="center" vertical="center" wrapText="1"/>
    </xf>
    <xf numFmtId="0" fontId="46" fillId="0" borderId="72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73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74" xfId="0" applyFont="1" applyBorder="1" applyAlignment="1">
      <alignment horizontal="center" vertical="center" wrapText="1"/>
    </xf>
    <xf numFmtId="0" fontId="46" fillId="0" borderId="75" xfId="0" applyFont="1" applyBorder="1" applyAlignment="1">
      <alignment horizontal="center" vertical="center" wrapText="1"/>
    </xf>
    <xf numFmtId="0" fontId="46" fillId="0" borderId="76" xfId="0" applyFont="1" applyBorder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7" fillId="0" borderId="77" xfId="0" applyFont="1" applyBorder="1" applyAlignment="1">
      <alignment horizontal="center" vertical="center" wrapText="1"/>
    </xf>
    <xf numFmtId="0" fontId="21" fillId="0" borderId="78" xfId="0" applyFont="1" applyBorder="1" applyAlignment="1">
      <alignment horizontal="center" vertical="center" wrapText="1"/>
    </xf>
    <xf numFmtId="0" fontId="21" fillId="0" borderId="79" xfId="0" applyFont="1" applyBorder="1" applyAlignment="1">
      <alignment horizontal="center" vertical="center" wrapText="1"/>
    </xf>
    <xf numFmtId="0" fontId="21" fillId="0" borderId="80" xfId="0" applyFont="1" applyBorder="1" applyAlignment="1">
      <alignment horizontal="center" vertical="center" wrapText="1"/>
    </xf>
    <xf numFmtId="0" fontId="0" fillId="0" borderId="75" xfId="0" applyFont="1" applyBorder="1" applyAlignment="1">
      <alignment horizontal="center" vertical="center" wrapText="1"/>
    </xf>
    <xf numFmtId="0" fontId="0" fillId="0" borderId="76" xfId="0" applyFont="1" applyBorder="1" applyAlignment="1">
      <alignment wrapText="1"/>
    </xf>
    <xf numFmtId="167" fontId="48" fillId="0" borderId="81" xfId="0" applyNumberFormat="1" applyFont="1" applyBorder="1" applyAlignment="1">
      <alignment horizontal="center" vertical="center" wrapText="1"/>
    </xf>
    <xf numFmtId="0" fontId="48" fillId="0" borderId="82" xfId="0" applyFont="1" applyBorder="1" applyAlignment="1">
      <alignment horizontal="center" vertical="center" wrapText="1"/>
    </xf>
    <xf numFmtId="167" fontId="53" fillId="2" borderId="81" xfId="0" applyNumberFormat="1" applyFont="1" applyFill="1" applyBorder="1" applyAlignment="1" applyProtection="1">
      <alignment horizontal="center" vertical="center" wrapText="1"/>
      <protection locked="0"/>
    </xf>
    <xf numFmtId="0" fontId="53" fillId="2" borderId="83" xfId="0" applyFont="1" applyFill="1" applyBorder="1" applyAlignment="1" applyProtection="1">
      <alignment horizontal="center" vertical="center" wrapText="1"/>
      <protection locked="0"/>
    </xf>
    <xf numFmtId="0" fontId="51" fillId="0" borderId="82" xfId="0" applyFont="1" applyBorder="1" applyAlignment="1">
      <alignment horizontal="center" vertical="center" wrapText="1"/>
    </xf>
    <xf numFmtId="0" fontId="44" fillId="2" borderId="64" xfId="0" applyFont="1" applyFill="1" applyBorder="1" applyAlignment="1">
      <alignment horizontal="center" vertical="center" wrapText="1"/>
    </xf>
    <xf numFmtId="0" fontId="44" fillId="2" borderId="65" xfId="0" applyFont="1" applyFill="1" applyBorder="1" applyAlignment="1">
      <alignment horizontal="center" vertical="center" wrapText="1"/>
    </xf>
    <xf numFmtId="0" fontId="44" fillId="2" borderId="84" xfId="0" applyFont="1" applyFill="1" applyBorder="1" applyAlignment="1">
      <alignment horizontal="center" vertical="center" wrapText="1"/>
    </xf>
    <xf numFmtId="0" fontId="44" fillId="2" borderId="85" xfId="0" applyFont="1" applyFill="1" applyBorder="1" applyAlignment="1">
      <alignment horizontal="center" vertical="center" wrapText="1"/>
    </xf>
    <xf numFmtId="167" fontId="49" fillId="2" borderId="78" xfId="0" applyNumberFormat="1" applyFont="1" applyFill="1" applyBorder="1" applyAlignment="1" applyProtection="1">
      <alignment horizontal="center" vertical="center" wrapText="1"/>
      <protection/>
    </xf>
    <xf numFmtId="0" fontId="0" fillId="2" borderId="86" xfId="0" applyFill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55" xfId="0" applyFont="1" applyBorder="1" applyAlignment="1">
      <alignment horizontal="center" vertical="center" wrapText="1"/>
    </xf>
    <xf numFmtId="0" fontId="46" fillId="0" borderId="87" xfId="0" applyFont="1" applyBorder="1" applyAlignment="1">
      <alignment horizontal="center" vertical="center" wrapText="1"/>
    </xf>
    <xf numFmtId="0" fontId="46" fillId="0" borderId="56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Liczba bezrobotnych i stopa bezrobocia</a:t>
            </a:r>
            <a:r>
              <a:rPr lang="en-US" cap="none" sz="1125" b="1" i="0" u="none" baseline="0">
                <a:latin typeface="Arial CE"/>
                <a:ea typeface="Arial CE"/>
                <a:cs typeface="Arial CE"/>
              </a:rPr>
              <a:t>
</a:t>
            </a:r>
            <a:r>
              <a:rPr lang="en-US" cap="none" sz="1025" b="1" i="1" u="none" baseline="0">
                <a:latin typeface="Arial CE"/>
                <a:ea typeface="Arial CE"/>
                <a:cs typeface="Arial CE"/>
              </a:rPr>
              <a:t>Województwo lubuskie 04.2006 - 04.2007</a:t>
            </a:r>
          </a:p>
        </c:rich>
      </c:tx>
      <c:layout>
        <c:manualLayout>
          <c:xMode val="factor"/>
          <c:yMode val="factor"/>
          <c:x val="0.006"/>
          <c:y val="0.0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"/>
          <c:y val="0.17925"/>
          <c:w val="0.969"/>
          <c:h val="0.78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'Wykresy IV 07'!$B$22:$C$22</c:f>
              <c:strCache>
                <c:ptCount val="1"/>
                <c:pt idx="0">
                  <c:v>Liczba bezrobotnych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65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65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65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65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65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65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65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65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65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65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65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65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65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65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'Wykresy IV 07'!$D$21:$P$21</c:f>
              <c:strCache/>
            </c:strRef>
          </c:cat>
          <c:val>
            <c:numRef>
              <c:f>'Wykresy IV 07'!$D$22:$P$22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axId val="21470436"/>
        <c:axId val="59016197"/>
      </c:barChart>
      <c:lineChart>
        <c:grouping val="standard"/>
        <c:varyColors val="0"/>
        <c:ser>
          <c:idx val="1"/>
          <c:order val="1"/>
          <c:tx>
            <c:strRef>
              <c:f>'Wykresy IV 07'!$B$23:$C$23</c:f>
              <c:strCache>
                <c:ptCount val="1"/>
                <c:pt idx="0">
                  <c:v>Stopa bezrobocia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Pt>
            <c:idx val="1"/>
            <c:spPr>
              <a:ln w="12700">
                <a:solidFill>
                  <a:srgbClr val="FF0000"/>
                </a:solidFill>
              </a:ln>
            </c:spPr>
            <c:marker>
              <c:symbol val="square"/>
              <c:size val="5"/>
              <c:spPr>
                <a:solidFill>
                  <a:srgbClr val="FF00FF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2"/>
            <c:spPr>
              <a:ln w="12700">
                <a:solidFill>
                  <a:srgbClr val="FF0000"/>
                </a:solidFill>
              </a:ln>
            </c:spPr>
            <c:marker>
              <c:symbol val="square"/>
              <c:size val="5"/>
              <c:spPr>
                <a:solidFill>
                  <a:srgbClr val="FF00FF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3"/>
            <c:spPr>
              <a:ln w="12700">
                <a:solidFill>
                  <a:srgbClr val="FF0000"/>
                </a:solidFill>
              </a:ln>
            </c:spPr>
            <c:marker>
              <c:symbol val="square"/>
              <c:size val="5"/>
              <c:spPr>
                <a:solidFill>
                  <a:srgbClr val="FF00FF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4"/>
            <c:spPr>
              <a:ln w="12700">
                <a:solidFill>
                  <a:srgbClr val="FF0000"/>
                </a:solidFill>
              </a:ln>
            </c:spPr>
            <c:marker>
              <c:symbol val="square"/>
              <c:size val="5"/>
              <c:spPr>
                <a:solidFill>
                  <a:srgbClr val="FF00FF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5"/>
            <c:spPr>
              <a:ln w="12700">
                <a:solidFill>
                  <a:srgbClr val="FF0000"/>
                </a:solidFill>
              </a:ln>
            </c:spPr>
            <c:marker>
              <c:symbol val="square"/>
              <c:size val="5"/>
              <c:spPr>
                <a:solidFill>
                  <a:srgbClr val="FF00FF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6"/>
            <c:spPr>
              <a:ln w="12700">
                <a:solidFill>
                  <a:srgbClr val="FF0000"/>
                </a:solidFill>
              </a:ln>
            </c:spPr>
            <c:marker>
              <c:symbol val="square"/>
              <c:size val="5"/>
              <c:spPr>
                <a:solidFill>
                  <a:srgbClr val="FF00FF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7"/>
            <c:spPr>
              <a:ln w="12700">
                <a:solidFill>
                  <a:srgbClr val="FF0000"/>
                </a:solidFill>
              </a:ln>
            </c:spPr>
            <c:marker>
              <c:symbol val="square"/>
              <c:size val="5"/>
              <c:spPr>
                <a:solidFill>
                  <a:srgbClr val="FF00FF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8"/>
            <c:spPr>
              <a:ln w="12700">
                <a:solidFill>
                  <a:srgbClr val="FF0000"/>
                </a:solidFill>
              </a:ln>
            </c:spPr>
            <c:marker>
              <c:symbol val="square"/>
              <c:size val="5"/>
              <c:spPr>
                <a:solidFill>
                  <a:srgbClr val="FF00FF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9"/>
            <c:spPr>
              <a:ln w="12700">
                <a:solidFill>
                  <a:srgbClr val="FF0000"/>
                </a:solidFill>
              </a:ln>
            </c:spPr>
            <c:marker>
              <c:symbol val="square"/>
              <c:size val="5"/>
              <c:spPr>
                <a:solidFill>
                  <a:srgbClr val="FF00FF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10"/>
            <c:spPr>
              <a:ln w="12700">
                <a:solidFill>
                  <a:srgbClr val="FF0000"/>
                </a:solidFill>
              </a:ln>
            </c:spPr>
            <c:marker>
              <c:symbol val="square"/>
              <c:size val="5"/>
              <c:spPr>
                <a:solidFill>
                  <a:srgbClr val="FF00FF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11"/>
            <c:spPr>
              <a:ln w="12700">
                <a:solidFill>
                  <a:srgbClr val="FF0000"/>
                </a:solidFill>
              </a:ln>
            </c:spPr>
            <c:marker>
              <c:symbol val="square"/>
              <c:size val="5"/>
              <c:spPr>
                <a:solidFill>
                  <a:srgbClr val="FF00FF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12"/>
            <c:spPr>
              <a:ln w="12700">
                <a:solidFill>
                  <a:srgbClr val="FF0000"/>
                </a:solidFill>
              </a:ln>
            </c:spPr>
            <c:marker>
              <c:symbol val="square"/>
              <c:size val="5"/>
              <c:spPr>
                <a:solidFill>
                  <a:srgbClr val="FF00FF"/>
                </a:solidFill>
                <a:ln>
                  <a:solidFill>
                    <a:srgbClr val="FF0000"/>
                  </a:solidFill>
                </a:ln>
              </c:spPr>
            </c:marke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5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'Wykresy IV 07'!$D$21:$P$21</c:f>
              <c:strCache/>
            </c:strRef>
          </c:cat>
          <c:val>
            <c:numRef>
              <c:f>'Wykresy IV 07'!$D$23:$P$23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axId val="61383726"/>
        <c:axId val="15582623"/>
      </c:lineChart>
      <c:catAx>
        <c:axId val="214704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Arial CE"/>
                <a:ea typeface="Arial CE"/>
                <a:cs typeface="Arial CE"/>
              </a:defRPr>
            </a:pPr>
          </a:p>
        </c:txPr>
        <c:crossAx val="59016197"/>
        <c:crossesAt val="60000"/>
        <c:auto val="1"/>
        <c:lblOffset val="100"/>
        <c:noMultiLvlLbl val="0"/>
      </c:catAx>
      <c:valAx>
        <c:axId val="59016197"/>
        <c:scaling>
          <c:orientation val="minMax"/>
          <c:max val="95000"/>
          <c:min val="6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Arial CE"/>
                <a:ea typeface="Arial CE"/>
                <a:cs typeface="Arial CE"/>
              </a:defRPr>
            </a:pPr>
          </a:p>
        </c:txPr>
        <c:crossAx val="21470436"/>
        <c:crossesAt val="1"/>
        <c:crossBetween val="between"/>
        <c:dispUnits/>
        <c:majorUnit val="5000"/>
        <c:minorUnit val="1000"/>
      </c:valAx>
      <c:catAx>
        <c:axId val="61383726"/>
        <c:scaling>
          <c:orientation val="minMax"/>
        </c:scaling>
        <c:axPos val="b"/>
        <c:delete val="1"/>
        <c:majorTickMark val="in"/>
        <c:minorTickMark val="none"/>
        <c:tickLblPos val="nextTo"/>
        <c:crossAx val="15582623"/>
        <c:crossesAt val="0.15"/>
        <c:auto val="1"/>
        <c:lblOffset val="100"/>
        <c:noMultiLvlLbl val="0"/>
      </c:catAx>
      <c:valAx>
        <c:axId val="15582623"/>
        <c:scaling>
          <c:orientation val="minMax"/>
          <c:max val="0.24"/>
          <c:min val="0.15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Arial CE"/>
                <a:ea typeface="Arial CE"/>
                <a:cs typeface="Arial CE"/>
              </a:defRPr>
            </a:pPr>
          </a:p>
        </c:txPr>
        <c:crossAx val="61383726"/>
        <c:crosses val="max"/>
        <c:crossBetween val="between"/>
        <c:dispUnits/>
        <c:majorUnit val="0.01"/>
        <c:minorUnit val="0.002"/>
      </c:valAx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2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Napływ i odpływ bezrobotnych z ewidencji urzędów pracy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975"/>
          <c:y val="0.1515"/>
          <c:w val="0.80275"/>
          <c:h val="0.82425"/>
        </c:manualLayout>
      </c:layout>
      <c:bar3DChart>
        <c:barDir val="bar"/>
        <c:grouping val="stacked"/>
        <c:varyColors val="0"/>
        <c:ser>
          <c:idx val="0"/>
          <c:order val="0"/>
          <c:tx>
            <c:strRef>
              <c:f>'Wykresy IV 07'!$AT$5</c:f>
              <c:strCache>
                <c:ptCount val="1"/>
                <c:pt idx="0">
                  <c:v>napływ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'Wykresy IV 07'!$AU$4:$AW$4</c:f>
              <c:strCache/>
            </c:strRef>
          </c:cat>
          <c:val>
            <c:numRef>
              <c:f>'Wykresy IV 07'!$AU$5:$AW$5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'Wykresy IV 07'!$AT$6</c:f>
              <c:strCache>
                <c:ptCount val="1"/>
                <c:pt idx="0">
                  <c:v>odpływ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'Wykresy IV 07'!$AU$4:$AW$4</c:f>
              <c:strCache/>
            </c:strRef>
          </c:cat>
          <c:val>
            <c:numRef>
              <c:f>'Wykresy IV 07'!$AU$6:$AW$6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hape val="box"/>
        </c:ser>
        <c:overlap val="100"/>
        <c:shape val="box"/>
        <c:axId val="6025880"/>
        <c:axId val="54232921"/>
      </c:bar3DChart>
      <c:catAx>
        <c:axId val="602588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25" b="0" i="0" u="none" baseline="0">
                <a:latin typeface="Arial CE"/>
                <a:ea typeface="Arial CE"/>
                <a:cs typeface="Arial CE"/>
              </a:defRPr>
            </a:pPr>
          </a:p>
        </c:txPr>
        <c:crossAx val="54232921"/>
        <c:crosses val="autoZero"/>
        <c:auto val="1"/>
        <c:lblOffset val="100"/>
        <c:noMultiLvlLbl val="0"/>
      </c:catAx>
      <c:valAx>
        <c:axId val="5423292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Arial CE"/>
                <a:ea typeface="Arial CE"/>
                <a:cs typeface="Arial CE"/>
              </a:defRPr>
            </a:pPr>
          </a:p>
        </c:txPr>
        <c:crossAx val="602588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625"/>
          <c:y val="0.53525"/>
        </c:manualLayout>
      </c:layout>
      <c:overlay val="0"/>
    </c:legend>
    <c:floo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Wybrane kategorie osób będących w szczególnej sytuacji na rynku pracy</a:t>
            </a:r>
          </a:p>
        </c:rich>
      </c:tx>
      <c:layout/>
      <c:spPr>
        <a:noFill/>
        <a:ln>
          <a:noFill/>
        </a:ln>
      </c:spPr>
    </c:title>
    <c:view3D>
      <c:rotX val="32"/>
      <c:rotY val="44"/>
      <c:depthPercent val="50"/>
      <c:rAngAx val="1"/>
    </c:view3D>
    <c:plotArea>
      <c:layout>
        <c:manualLayout>
          <c:xMode val="edge"/>
          <c:yMode val="edge"/>
          <c:x val="0"/>
          <c:y val="0.20425"/>
          <c:w val="0.99725"/>
          <c:h val="0.773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'Wykresy IV 07'!$AY$5:$AY$10</c:f>
              <c:strCache>
                <c:ptCount val="6"/>
                <c:pt idx="0">
                  <c:v>Młodzież do 25 r. życia</c:v>
                </c:pt>
                <c:pt idx="1">
                  <c:v>Powyżej 50 r. życia</c:v>
                </c:pt>
                <c:pt idx="2">
                  <c:v>Długotrwale bezrobotni</c:v>
                </c:pt>
                <c:pt idx="3">
                  <c:v>Bez kwalif. zawodowych</c:v>
                </c:pt>
                <c:pt idx="4">
                  <c:v>Niepełnosprawni</c:v>
                </c:pt>
                <c:pt idx="5">
                  <c:v>Samotnie wychowujące dzieci</c:v>
                </c:pt>
              </c:strCache>
            </c:strRef>
          </c:cat>
          <c:val>
            <c:numRef>
              <c:f>'Wykresy IV 07'!$AZ$5:$AZ$10</c:f>
              <c:numCache>
                <c:ptCount val="6"/>
                <c:pt idx="0">
                  <c:v>11810</c:v>
                </c:pt>
                <c:pt idx="1">
                  <c:v>14014</c:v>
                </c:pt>
                <c:pt idx="2">
                  <c:v>40809</c:v>
                </c:pt>
                <c:pt idx="3">
                  <c:v>20429</c:v>
                </c:pt>
                <c:pt idx="4">
                  <c:v>2694</c:v>
                </c:pt>
                <c:pt idx="5">
                  <c:v>4216</c:v>
                </c:pt>
              </c:numCache>
            </c:numRef>
          </c:val>
          <c:shape val="cylinder"/>
        </c:ser>
        <c:gapWidth val="50"/>
        <c:gapDepth val="290"/>
        <c:shape val="cylinder"/>
        <c:axId val="18334242"/>
        <c:axId val="30790451"/>
      </c:bar3DChart>
      <c:catAx>
        <c:axId val="183342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0790451"/>
        <c:crosses val="autoZero"/>
        <c:auto val="1"/>
        <c:lblOffset val="100"/>
        <c:noMultiLvlLbl val="0"/>
      </c:catAx>
      <c:valAx>
        <c:axId val="3079045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8334242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Struktura odpływu z ewidencji bezrobotnych</a:t>
            </a:r>
          </a:p>
        </c:rich>
      </c:tx>
      <c:layout>
        <c:manualLayout>
          <c:xMode val="factor"/>
          <c:yMode val="factor"/>
          <c:x val="0"/>
          <c:y val="0.01475"/>
        </c:manualLayout>
      </c:layout>
      <c:spPr>
        <a:noFill/>
        <a:ln>
          <a:noFill/>
        </a:ln>
      </c:spPr>
    </c:title>
    <c:view3D>
      <c:rotX val="15"/>
      <c:hPercent val="100"/>
      <c:rotY val="30"/>
      <c:depthPercent val="100"/>
      <c:rAngAx val="1"/>
    </c:view3D>
    <c:plotArea>
      <c:layout>
        <c:manualLayout>
          <c:xMode val="edge"/>
          <c:yMode val="edge"/>
          <c:x val="0.297"/>
          <c:y val="0.3995"/>
          <c:w val="0.406"/>
          <c:h val="0.31225"/>
        </c:manualLayout>
      </c:layout>
      <c:pie3DChart>
        <c:varyColors val="1"/>
        <c:ser>
          <c:idx val="0"/>
          <c:order val="0"/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'Wykresy IV 07'!$T$30:$T$39</c:f>
              <c:strCache>
                <c:ptCount val="10"/>
                <c:pt idx="0">
                  <c:v>praca niesubsydiowana</c:v>
                </c:pt>
                <c:pt idx="1">
                  <c:v>prace interwencyjne</c:v>
                </c:pt>
                <c:pt idx="2">
                  <c:v>roboty publiczne</c:v>
                </c:pt>
                <c:pt idx="3">
                  <c:v>inna praca</c:v>
                </c:pt>
                <c:pt idx="4">
                  <c:v>szkolenia, staże, przygotowanie zawodowe</c:v>
                </c:pt>
                <c:pt idx="5">
                  <c:v>praca społecznie użyteczna</c:v>
                </c:pt>
                <c:pt idx="6">
                  <c:v>niepotwierdzenie gotowości do pracy</c:v>
                </c:pt>
                <c:pt idx="7">
                  <c:v>dobrowolna rezygnacja ze statusu bezrobotnego</c:v>
                </c:pt>
                <c:pt idx="8">
                  <c:v>nabycie praw emerytalnycu lub rentowych</c:v>
                </c:pt>
                <c:pt idx="9">
                  <c:v>inne</c:v>
                </c:pt>
              </c:strCache>
            </c:strRef>
          </c:cat>
          <c:val>
            <c:numRef>
              <c:f>'Wykresy IV 07'!$U$30:$U$39</c:f>
              <c:numCache>
                <c:ptCount val="10"/>
                <c:pt idx="0">
                  <c:v>0.3343</c:v>
                </c:pt>
                <c:pt idx="1">
                  <c:v>0.0334</c:v>
                </c:pt>
                <c:pt idx="2">
                  <c:v>0.0302</c:v>
                </c:pt>
                <c:pt idx="3">
                  <c:v>0.0205</c:v>
                </c:pt>
                <c:pt idx="4">
                  <c:v>0.0946</c:v>
                </c:pt>
                <c:pt idx="5">
                  <c:v>0.1508</c:v>
                </c:pt>
                <c:pt idx="6">
                  <c:v>0.2269</c:v>
                </c:pt>
                <c:pt idx="7">
                  <c:v>0.0451</c:v>
                </c:pt>
                <c:pt idx="8">
                  <c:v>0.0055</c:v>
                </c:pt>
                <c:pt idx="9">
                  <c:v>0.0587</c:v>
                </c:pt>
              </c:numCache>
            </c:numRef>
          </c:val>
        </c:ser>
        <c:firstSliceAng val="3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/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12</xdr:row>
      <xdr:rowOff>142875</xdr:rowOff>
    </xdr:from>
    <xdr:to>
      <xdr:col>2</xdr:col>
      <xdr:colOff>190500</xdr:colOff>
      <xdr:row>12</xdr:row>
      <xdr:rowOff>142875</xdr:rowOff>
    </xdr:to>
    <xdr:sp>
      <xdr:nvSpPr>
        <xdr:cNvPr id="1" name="Line 1"/>
        <xdr:cNvSpPr>
          <a:spLocks/>
        </xdr:cNvSpPr>
      </xdr:nvSpPr>
      <xdr:spPr>
        <a:xfrm>
          <a:off x="695325" y="440055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28575</xdr:colOff>
      <xdr:row>14</xdr:row>
      <xdr:rowOff>142875</xdr:rowOff>
    </xdr:from>
    <xdr:to>
      <xdr:col>2</xdr:col>
      <xdr:colOff>161925</xdr:colOff>
      <xdr:row>14</xdr:row>
      <xdr:rowOff>152400</xdr:rowOff>
    </xdr:to>
    <xdr:sp>
      <xdr:nvSpPr>
        <xdr:cNvPr id="2" name="Line 2"/>
        <xdr:cNvSpPr>
          <a:spLocks/>
        </xdr:cNvSpPr>
      </xdr:nvSpPr>
      <xdr:spPr>
        <a:xfrm flipV="1">
          <a:off x="647700" y="5010150"/>
          <a:ext cx="1333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552450</xdr:colOff>
      <xdr:row>44</xdr:row>
      <xdr:rowOff>228600</xdr:rowOff>
    </xdr:from>
    <xdr:to>
      <xdr:col>2</xdr:col>
      <xdr:colOff>704850</xdr:colOff>
      <xdr:row>44</xdr:row>
      <xdr:rowOff>228600</xdr:rowOff>
    </xdr:to>
    <xdr:sp>
      <xdr:nvSpPr>
        <xdr:cNvPr id="3" name="Line 3"/>
        <xdr:cNvSpPr>
          <a:spLocks/>
        </xdr:cNvSpPr>
      </xdr:nvSpPr>
      <xdr:spPr>
        <a:xfrm>
          <a:off x="1171575" y="1514475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0</xdr:colOff>
      <xdr:row>1</xdr:row>
      <xdr:rowOff>9525</xdr:rowOff>
    </xdr:from>
    <xdr:to>
      <xdr:col>32</xdr:col>
      <xdr:colOff>9525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16459200" y="200025"/>
        <a:ext cx="5495925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33</xdr:col>
      <xdr:colOff>9525</xdr:colOff>
      <xdr:row>1</xdr:row>
      <xdr:rowOff>9525</xdr:rowOff>
    </xdr:from>
    <xdr:to>
      <xdr:col>40</xdr:col>
      <xdr:colOff>676275</xdr:colOff>
      <xdr:row>22</xdr:row>
      <xdr:rowOff>9525</xdr:rowOff>
    </xdr:to>
    <xdr:graphicFrame>
      <xdr:nvGraphicFramePr>
        <xdr:cNvPr id="2" name="Chart 2"/>
        <xdr:cNvGraphicFramePr/>
      </xdr:nvGraphicFramePr>
      <xdr:xfrm>
        <a:off x="22240875" y="200025"/>
        <a:ext cx="5467350" cy="4000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24</xdr:col>
      <xdr:colOff>0</xdr:colOff>
      <xdr:row>23</xdr:row>
      <xdr:rowOff>0</xdr:rowOff>
    </xdr:from>
    <xdr:to>
      <xdr:col>32</xdr:col>
      <xdr:colOff>28575</xdr:colOff>
      <xdr:row>44</xdr:row>
      <xdr:rowOff>9525</xdr:rowOff>
    </xdr:to>
    <xdr:graphicFrame>
      <xdr:nvGraphicFramePr>
        <xdr:cNvPr id="3" name="Chart 3"/>
        <xdr:cNvGraphicFramePr/>
      </xdr:nvGraphicFramePr>
      <xdr:xfrm>
        <a:off x="16459200" y="4381500"/>
        <a:ext cx="5514975" cy="4010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33</xdr:col>
      <xdr:colOff>0</xdr:colOff>
      <xdr:row>23</xdr:row>
      <xdr:rowOff>0</xdr:rowOff>
    </xdr:from>
    <xdr:to>
      <xdr:col>41</xdr:col>
      <xdr:colOff>19050</xdr:colOff>
      <xdr:row>44</xdr:row>
      <xdr:rowOff>19050</xdr:rowOff>
    </xdr:to>
    <xdr:graphicFrame>
      <xdr:nvGraphicFramePr>
        <xdr:cNvPr id="4" name="Chart 4"/>
        <xdr:cNvGraphicFramePr/>
      </xdr:nvGraphicFramePr>
      <xdr:xfrm>
        <a:off x="22231350" y="4381500"/>
        <a:ext cx="5505450" cy="40195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NFORMACJE\Informacja%20miesi&#281;czna\STAN%20I%20STRUKTURA\2007r\Arkusz%20roboczy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n i struktura I 07"/>
      <sheetName val="Stan i struktura II 07"/>
      <sheetName val="Stan i struktura III 07"/>
      <sheetName val="Stan i struktura IV 07"/>
    </sheetNames>
    <sheetDataSet>
      <sheetData sheetId="2">
        <row r="6">
          <cell r="E6">
            <v>4800</v>
          </cell>
          <cell r="F6">
            <v>3158</v>
          </cell>
          <cell r="G6">
            <v>5928</v>
          </cell>
          <cell r="H6">
            <v>4579</v>
          </cell>
          <cell r="I6">
            <v>8344</v>
          </cell>
          <cell r="J6">
            <v>4029</v>
          </cell>
          <cell r="K6">
            <v>4865</v>
          </cell>
          <cell r="L6">
            <v>2465</v>
          </cell>
          <cell r="M6">
            <v>2412</v>
          </cell>
          <cell r="N6">
            <v>2328</v>
          </cell>
          <cell r="O6">
            <v>5619</v>
          </cell>
          <cell r="P6">
            <v>5508</v>
          </cell>
          <cell r="Q6">
            <v>7843</v>
          </cell>
          <cell r="R6">
            <v>8060</v>
          </cell>
          <cell r="S6">
            <v>69938</v>
          </cell>
        </row>
        <row r="46">
          <cell r="E46">
            <v>1479</v>
          </cell>
          <cell r="F46">
            <v>629</v>
          </cell>
          <cell r="G46">
            <v>665</v>
          </cell>
          <cell r="H46">
            <v>384</v>
          </cell>
          <cell r="I46">
            <v>708</v>
          </cell>
          <cell r="J46">
            <v>597</v>
          </cell>
          <cell r="K46">
            <v>797</v>
          </cell>
          <cell r="L46">
            <v>294</v>
          </cell>
          <cell r="M46">
            <v>717</v>
          </cell>
          <cell r="N46">
            <v>200</v>
          </cell>
          <cell r="O46">
            <v>1151</v>
          </cell>
          <cell r="P46">
            <v>649</v>
          </cell>
          <cell r="Q46">
            <v>779</v>
          </cell>
          <cell r="R46">
            <v>3572</v>
          </cell>
          <cell r="S46">
            <v>12621</v>
          </cell>
        </row>
        <row r="49">
          <cell r="E49">
            <v>44</v>
          </cell>
          <cell r="F49">
            <v>86</v>
          </cell>
          <cell r="G49">
            <v>13</v>
          </cell>
          <cell r="H49">
            <v>3</v>
          </cell>
          <cell r="I49">
            <v>41</v>
          </cell>
          <cell r="J49">
            <v>13</v>
          </cell>
          <cell r="K49">
            <v>61</v>
          </cell>
          <cell r="L49">
            <v>34</v>
          </cell>
          <cell r="M49">
            <v>28</v>
          </cell>
          <cell r="N49">
            <v>10</v>
          </cell>
          <cell r="O49">
            <v>170</v>
          </cell>
          <cell r="P49">
            <v>38</v>
          </cell>
          <cell r="Q49">
            <v>228</v>
          </cell>
          <cell r="R49">
            <v>102</v>
          </cell>
          <cell r="S49">
            <v>871</v>
          </cell>
        </row>
        <row r="51">
          <cell r="E51">
            <v>0</v>
          </cell>
          <cell r="F51">
            <v>0</v>
          </cell>
          <cell r="G51">
            <v>7</v>
          </cell>
          <cell r="H51">
            <v>1</v>
          </cell>
          <cell r="I51">
            <v>0</v>
          </cell>
          <cell r="J51">
            <v>16</v>
          </cell>
          <cell r="K51">
            <v>27</v>
          </cell>
          <cell r="L51">
            <v>6</v>
          </cell>
          <cell r="M51">
            <v>0</v>
          </cell>
          <cell r="N51">
            <v>0</v>
          </cell>
          <cell r="O51">
            <v>0</v>
          </cell>
          <cell r="P51">
            <v>39</v>
          </cell>
          <cell r="Q51">
            <v>17</v>
          </cell>
          <cell r="R51">
            <v>0</v>
          </cell>
          <cell r="S51">
            <v>113</v>
          </cell>
        </row>
        <row r="53">
          <cell r="E53">
            <v>17</v>
          </cell>
          <cell r="F53">
            <v>13</v>
          </cell>
          <cell r="G53">
            <v>2</v>
          </cell>
          <cell r="H53">
            <v>0</v>
          </cell>
          <cell r="I53">
            <v>0</v>
          </cell>
          <cell r="J53">
            <v>3</v>
          </cell>
          <cell r="K53">
            <v>0</v>
          </cell>
          <cell r="L53">
            <v>13</v>
          </cell>
          <cell r="M53">
            <v>15</v>
          </cell>
          <cell r="N53">
            <v>18</v>
          </cell>
          <cell r="O53">
            <v>14</v>
          </cell>
          <cell r="P53">
            <v>15</v>
          </cell>
          <cell r="Q53">
            <v>0</v>
          </cell>
          <cell r="R53">
            <v>32</v>
          </cell>
          <cell r="S53">
            <v>142</v>
          </cell>
        </row>
        <row r="55">
          <cell r="E55">
            <v>28</v>
          </cell>
          <cell r="F55">
            <v>6</v>
          </cell>
          <cell r="G55">
            <v>0</v>
          </cell>
          <cell r="H55">
            <v>0</v>
          </cell>
          <cell r="I55">
            <v>0</v>
          </cell>
          <cell r="J55">
            <v>13</v>
          </cell>
          <cell r="K55">
            <v>1</v>
          </cell>
          <cell r="L55">
            <v>5</v>
          </cell>
          <cell r="M55">
            <v>2</v>
          </cell>
          <cell r="N55">
            <v>9</v>
          </cell>
          <cell r="O55">
            <v>4</v>
          </cell>
          <cell r="P55">
            <v>3</v>
          </cell>
          <cell r="Q55">
            <v>12</v>
          </cell>
          <cell r="R55">
            <v>16</v>
          </cell>
          <cell r="S55">
            <v>99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2</v>
          </cell>
          <cell r="J57">
            <v>0</v>
          </cell>
          <cell r="K57">
            <v>0</v>
          </cell>
          <cell r="L57">
            <v>0</v>
          </cell>
          <cell r="M57">
            <v>9</v>
          </cell>
          <cell r="N57">
            <v>0</v>
          </cell>
          <cell r="O57">
            <v>0</v>
          </cell>
          <cell r="P57">
            <v>10</v>
          </cell>
          <cell r="Q57">
            <v>18</v>
          </cell>
          <cell r="R57">
            <v>5</v>
          </cell>
          <cell r="S57">
            <v>44</v>
          </cell>
        </row>
        <row r="59">
          <cell r="E59">
            <v>46</v>
          </cell>
          <cell r="F59">
            <v>14</v>
          </cell>
          <cell r="G59">
            <v>43</v>
          </cell>
          <cell r="H59">
            <v>8</v>
          </cell>
          <cell r="I59">
            <v>17</v>
          </cell>
          <cell r="J59">
            <v>75</v>
          </cell>
          <cell r="K59">
            <v>38</v>
          </cell>
          <cell r="L59">
            <v>28</v>
          </cell>
          <cell r="M59">
            <v>27</v>
          </cell>
          <cell r="N59">
            <v>53</v>
          </cell>
          <cell r="O59">
            <v>17</v>
          </cell>
          <cell r="P59">
            <v>20</v>
          </cell>
          <cell r="Q59">
            <v>67</v>
          </cell>
          <cell r="R59">
            <v>50</v>
          </cell>
          <cell r="S59">
            <v>503</v>
          </cell>
        </row>
        <row r="61">
          <cell r="E61">
            <v>180</v>
          </cell>
          <cell r="F61">
            <v>88</v>
          </cell>
          <cell r="G61">
            <v>153</v>
          </cell>
          <cell r="H61">
            <v>68</v>
          </cell>
          <cell r="I61">
            <v>97</v>
          </cell>
          <cell r="J61">
            <v>38</v>
          </cell>
          <cell r="K61">
            <v>114</v>
          </cell>
          <cell r="L61">
            <v>98</v>
          </cell>
          <cell r="M61">
            <v>81</v>
          </cell>
          <cell r="N61">
            <v>14</v>
          </cell>
          <cell r="O61">
            <v>91</v>
          </cell>
          <cell r="P61">
            <v>79</v>
          </cell>
          <cell r="Q61">
            <v>125</v>
          </cell>
          <cell r="R61">
            <v>159</v>
          </cell>
          <cell r="S61">
            <v>1385</v>
          </cell>
        </row>
        <row r="63">
          <cell r="E63">
            <v>65</v>
          </cell>
          <cell r="F63">
            <v>39</v>
          </cell>
          <cell r="G63">
            <v>50</v>
          </cell>
          <cell r="H63">
            <v>44</v>
          </cell>
          <cell r="I63">
            <v>114</v>
          </cell>
          <cell r="J63">
            <v>31</v>
          </cell>
          <cell r="K63">
            <v>67</v>
          </cell>
          <cell r="L63">
            <v>34</v>
          </cell>
          <cell r="M63">
            <v>0</v>
          </cell>
          <cell r="N63">
            <v>5</v>
          </cell>
          <cell r="O63">
            <v>11</v>
          </cell>
          <cell r="P63">
            <v>18</v>
          </cell>
          <cell r="Q63">
            <v>60</v>
          </cell>
          <cell r="R63">
            <v>67</v>
          </cell>
          <cell r="S63">
            <v>605</v>
          </cell>
        </row>
        <row r="65">
          <cell r="E65">
            <v>53</v>
          </cell>
          <cell r="F65">
            <v>176</v>
          </cell>
          <cell r="G65">
            <v>0</v>
          </cell>
          <cell r="H65">
            <v>0</v>
          </cell>
          <cell r="I65">
            <v>38</v>
          </cell>
          <cell r="J65">
            <v>6</v>
          </cell>
          <cell r="K65">
            <v>10</v>
          </cell>
          <cell r="L65">
            <v>0</v>
          </cell>
          <cell r="M65">
            <v>203</v>
          </cell>
          <cell r="N65">
            <v>70</v>
          </cell>
          <cell r="O65">
            <v>72</v>
          </cell>
          <cell r="P65">
            <v>22</v>
          </cell>
          <cell r="Q65">
            <v>0</v>
          </cell>
          <cell r="R65">
            <v>2440</v>
          </cell>
          <cell r="S65">
            <v>3090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76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3.375" style="0" customWidth="1"/>
    <col min="2" max="2" width="4.75390625" style="0" customWidth="1"/>
    <col min="3" max="3" width="27.75390625" style="0" customWidth="1"/>
    <col min="4" max="4" width="29.25390625" style="0" customWidth="1"/>
    <col min="5" max="10" width="12.25390625" style="6" customWidth="1"/>
    <col min="11" max="11" width="10.625" style="104" customWidth="1"/>
    <col min="12" max="12" width="12.25390625" style="6" customWidth="1"/>
    <col min="13" max="13" width="12.25390625" style="104" customWidth="1"/>
    <col min="14" max="15" width="12.25390625" style="6" customWidth="1"/>
    <col min="16" max="16" width="12.25390625" style="104" customWidth="1"/>
    <col min="17" max="17" width="12.25390625" style="6" customWidth="1"/>
    <col min="18" max="19" width="13.00390625" style="6" customWidth="1"/>
    <col min="20" max="20" width="10.75390625" style="0" bestFit="1" customWidth="1"/>
  </cols>
  <sheetData>
    <row r="1" spans="2:18" ht="15.75">
      <c r="B1" s="1"/>
      <c r="D1" s="2"/>
      <c r="E1" s="3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5"/>
    </row>
    <row r="2" spans="2:19" ht="51" customHeight="1" thickBot="1">
      <c r="B2" s="248" t="s">
        <v>0</v>
      </c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49"/>
      <c r="S2" s="250"/>
    </row>
    <row r="3" spans="2:19" ht="42.75" customHeight="1" thickBot="1" thickTop="1">
      <c r="B3" s="7" t="s">
        <v>1</v>
      </c>
      <c r="C3" s="8" t="s">
        <v>2</v>
      </c>
      <c r="D3" s="9" t="s">
        <v>3</v>
      </c>
      <c r="E3" s="10" t="s">
        <v>4</v>
      </c>
      <c r="F3" s="11" t="s">
        <v>5</v>
      </c>
      <c r="G3" s="12" t="s">
        <v>6</v>
      </c>
      <c r="H3" s="12" t="s">
        <v>7</v>
      </c>
      <c r="I3" s="12" t="s">
        <v>8</v>
      </c>
      <c r="J3" s="12" t="s">
        <v>9</v>
      </c>
      <c r="K3" s="12" t="s">
        <v>10</v>
      </c>
      <c r="L3" s="12" t="s">
        <v>11</v>
      </c>
      <c r="M3" s="12" t="s">
        <v>12</v>
      </c>
      <c r="N3" s="12" t="s">
        <v>13</v>
      </c>
      <c r="O3" s="12" t="s">
        <v>14</v>
      </c>
      <c r="P3" s="12" t="s">
        <v>15</v>
      </c>
      <c r="Q3" s="12" t="s">
        <v>16</v>
      </c>
      <c r="R3" s="13" t="s">
        <v>17</v>
      </c>
      <c r="S3" s="14" t="s">
        <v>18</v>
      </c>
    </row>
    <row r="4" spans="2:19" ht="30" customHeight="1" thickBot="1">
      <c r="B4" s="193" t="s">
        <v>19</v>
      </c>
      <c r="C4" s="251"/>
      <c r="D4" s="251"/>
      <c r="E4" s="251"/>
      <c r="F4" s="251"/>
      <c r="G4" s="251"/>
      <c r="H4" s="251"/>
      <c r="I4" s="251"/>
      <c r="J4" s="251"/>
      <c r="K4" s="251"/>
      <c r="L4" s="251"/>
      <c r="M4" s="251"/>
      <c r="N4" s="251"/>
      <c r="O4" s="251"/>
      <c r="P4" s="251"/>
      <c r="Q4" s="251"/>
      <c r="R4" s="251"/>
      <c r="S4" s="252"/>
    </row>
    <row r="5" spans="2:19" ht="24.75" customHeight="1" thickBot="1" thickTop="1">
      <c r="B5" s="15" t="s">
        <v>20</v>
      </c>
      <c r="C5" s="227" t="s">
        <v>21</v>
      </c>
      <c r="D5" s="228"/>
      <c r="E5" s="16">
        <v>9.1</v>
      </c>
      <c r="F5" s="16">
        <v>14.9</v>
      </c>
      <c r="G5" s="16">
        <v>31.5</v>
      </c>
      <c r="H5" s="16">
        <v>21.2</v>
      </c>
      <c r="I5" s="16">
        <v>28.5</v>
      </c>
      <c r="J5" s="16">
        <v>21.7</v>
      </c>
      <c r="K5" s="16">
        <v>27.2</v>
      </c>
      <c r="L5" s="16">
        <v>17.8</v>
      </c>
      <c r="M5" s="16">
        <v>10.5</v>
      </c>
      <c r="N5" s="16">
        <v>16.6</v>
      </c>
      <c r="O5" s="16">
        <v>10</v>
      </c>
      <c r="P5" s="16">
        <v>19.5</v>
      </c>
      <c r="Q5" s="16">
        <v>29.1</v>
      </c>
      <c r="R5" s="17">
        <v>23</v>
      </c>
      <c r="S5" s="18">
        <v>18.5</v>
      </c>
    </row>
    <row r="6" spans="2:19" s="6" customFormat="1" ht="26.25" customHeight="1" thickBot="1" thickTop="1">
      <c r="B6" s="19" t="s">
        <v>22</v>
      </c>
      <c r="C6" s="229" t="s">
        <v>23</v>
      </c>
      <c r="D6" s="230"/>
      <c r="E6" s="20">
        <v>4521</v>
      </c>
      <c r="F6" s="21">
        <v>2915</v>
      </c>
      <c r="G6" s="21">
        <v>5596</v>
      </c>
      <c r="H6" s="21">
        <v>4388</v>
      </c>
      <c r="I6" s="21">
        <v>7659</v>
      </c>
      <c r="J6" s="21">
        <v>3698</v>
      </c>
      <c r="K6" s="21">
        <v>4529</v>
      </c>
      <c r="L6" s="21">
        <v>2306</v>
      </c>
      <c r="M6" s="21">
        <v>2218</v>
      </c>
      <c r="N6" s="21">
        <v>2153</v>
      </c>
      <c r="O6" s="21">
        <v>5253</v>
      </c>
      <c r="P6" s="21">
        <v>5217</v>
      </c>
      <c r="Q6" s="21">
        <v>7345</v>
      </c>
      <c r="R6" s="22">
        <v>7472</v>
      </c>
      <c r="S6" s="23">
        <f>SUM(E6:R6)</f>
        <v>65270</v>
      </c>
    </row>
    <row r="7" spans="2:20" s="6" customFormat="1" ht="24" customHeight="1" thickBot="1" thickTop="1">
      <c r="B7" s="24"/>
      <c r="C7" s="231" t="s">
        <v>24</v>
      </c>
      <c r="D7" s="232"/>
      <c r="E7" s="25">
        <f>'[1]Stan i struktura III 07'!E6</f>
        <v>4800</v>
      </c>
      <c r="F7" s="25">
        <f>'[1]Stan i struktura III 07'!F6</f>
        <v>3158</v>
      </c>
      <c r="G7" s="25">
        <f>'[1]Stan i struktura III 07'!G6</f>
        <v>5928</v>
      </c>
      <c r="H7" s="25">
        <f>'[1]Stan i struktura III 07'!H6</f>
        <v>4579</v>
      </c>
      <c r="I7" s="25">
        <f>'[1]Stan i struktura III 07'!I6</f>
        <v>8344</v>
      </c>
      <c r="J7" s="25">
        <f>'[1]Stan i struktura III 07'!J6</f>
        <v>4029</v>
      </c>
      <c r="K7" s="25">
        <f>'[1]Stan i struktura III 07'!K6</f>
        <v>4865</v>
      </c>
      <c r="L7" s="25">
        <f>'[1]Stan i struktura III 07'!L6</f>
        <v>2465</v>
      </c>
      <c r="M7" s="25">
        <f>'[1]Stan i struktura III 07'!M6</f>
        <v>2412</v>
      </c>
      <c r="N7" s="25">
        <f>'[1]Stan i struktura III 07'!N6</f>
        <v>2328</v>
      </c>
      <c r="O7" s="25">
        <f>'[1]Stan i struktura III 07'!O6</f>
        <v>5619</v>
      </c>
      <c r="P7" s="25">
        <f>'[1]Stan i struktura III 07'!P6</f>
        <v>5508</v>
      </c>
      <c r="Q7" s="25">
        <f>'[1]Stan i struktura III 07'!Q6</f>
        <v>7843</v>
      </c>
      <c r="R7" s="26">
        <f>'[1]Stan i struktura III 07'!R6</f>
        <v>8060</v>
      </c>
      <c r="S7" s="27">
        <f>'[1]Stan i struktura III 07'!S6</f>
        <v>69938</v>
      </c>
      <c r="T7" s="28"/>
    </row>
    <row r="8" spans="2:20" ht="24" customHeight="1" thickBot="1" thickTop="1">
      <c r="B8" s="29"/>
      <c r="C8" s="233" t="s">
        <v>25</v>
      </c>
      <c r="D8" s="225"/>
      <c r="E8" s="30">
        <f aca="true" t="shared" si="0" ref="E8:S8">E6-E7</f>
        <v>-279</v>
      </c>
      <c r="F8" s="30">
        <f t="shared" si="0"/>
        <v>-243</v>
      </c>
      <c r="G8" s="30">
        <f t="shared" si="0"/>
        <v>-332</v>
      </c>
      <c r="H8" s="30">
        <f t="shared" si="0"/>
        <v>-191</v>
      </c>
      <c r="I8" s="30">
        <f t="shared" si="0"/>
        <v>-685</v>
      </c>
      <c r="J8" s="30">
        <f t="shared" si="0"/>
        <v>-331</v>
      </c>
      <c r="K8" s="30">
        <f t="shared" si="0"/>
        <v>-336</v>
      </c>
      <c r="L8" s="30">
        <f t="shared" si="0"/>
        <v>-159</v>
      </c>
      <c r="M8" s="30">
        <f t="shared" si="0"/>
        <v>-194</v>
      </c>
      <c r="N8" s="30">
        <f t="shared" si="0"/>
        <v>-175</v>
      </c>
      <c r="O8" s="30">
        <f t="shared" si="0"/>
        <v>-366</v>
      </c>
      <c r="P8" s="30">
        <f t="shared" si="0"/>
        <v>-291</v>
      </c>
      <c r="Q8" s="30">
        <f t="shared" si="0"/>
        <v>-498</v>
      </c>
      <c r="R8" s="31">
        <f t="shared" si="0"/>
        <v>-588</v>
      </c>
      <c r="S8" s="32">
        <f t="shared" si="0"/>
        <v>-4668</v>
      </c>
      <c r="T8" s="33"/>
    </row>
    <row r="9" spans="2:20" ht="24" customHeight="1" thickBot="1" thickTop="1">
      <c r="B9" s="34"/>
      <c r="C9" s="256" t="s">
        <v>26</v>
      </c>
      <c r="D9" s="257"/>
      <c r="E9" s="35">
        <f aca="true" t="shared" si="1" ref="E9:S9">E6/E7*100</f>
        <v>94.1875</v>
      </c>
      <c r="F9" s="35">
        <f t="shared" si="1"/>
        <v>92.30525649145028</v>
      </c>
      <c r="G9" s="35">
        <f t="shared" si="1"/>
        <v>94.39946018893387</v>
      </c>
      <c r="H9" s="35">
        <f t="shared" si="1"/>
        <v>95.82878357720026</v>
      </c>
      <c r="I9" s="35">
        <f t="shared" si="1"/>
        <v>91.79050814956855</v>
      </c>
      <c r="J9" s="35">
        <f t="shared" si="1"/>
        <v>91.78456192603623</v>
      </c>
      <c r="K9" s="35">
        <f t="shared" si="1"/>
        <v>93.09352517985612</v>
      </c>
      <c r="L9" s="35">
        <f t="shared" si="1"/>
        <v>93.54969574036511</v>
      </c>
      <c r="M9" s="35">
        <f t="shared" si="1"/>
        <v>91.95688225538971</v>
      </c>
      <c r="N9" s="35">
        <f t="shared" si="1"/>
        <v>92.48281786941581</v>
      </c>
      <c r="O9" s="35">
        <f t="shared" si="1"/>
        <v>93.48638547784304</v>
      </c>
      <c r="P9" s="35">
        <f t="shared" si="1"/>
        <v>94.71677559912854</v>
      </c>
      <c r="Q9" s="35">
        <f t="shared" si="1"/>
        <v>93.65038888180544</v>
      </c>
      <c r="R9" s="36">
        <f t="shared" si="1"/>
        <v>92.70471464019852</v>
      </c>
      <c r="S9" s="37">
        <f t="shared" si="1"/>
        <v>93.32551688638509</v>
      </c>
      <c r="T9" s="33"/>
    </row>
    <row r="10" spans="2:20" s="6" customFormat="1" ht="24" customHeight="1" thickBot="1" thickTop="1">
      <c r="B10" s="38" t="s">
        <v>27</v>
      </c>
      <c r="C10" s="240" t="s">
        <v>28</v>
      </c>
      <c r="D10" s="241"/>
      <c r="E10" s="39">
        <v>597</v>
      </c>
      <c r="F10" s="40">
        <v>335</v>
      </c>
      <c r="G10" s="41">
        <v>423</v>
      </c>
      <c r="H10" s="41">
        <v>391</v>
      </c>
      <c r="I10" s="41">
        <v>645</v>
      </c>
      <c r="J10" s="41">
        <v>330</v>
      </c>
      <c r="K10" s="41">
        <v>391</v>
      </c>
      <c r="L10" s="41">
        <v>205</v>
      </c>
      <c r="M10" s="42">
        <v>358</v>
      </c>
      <c r="N10" s="42">
        <v>236</v>
      </c>
      <c r="O10" s="42">
        <v>558</v>
      </c>
      <c r="P10" s="42">
        <v>461</v>
      </c>
      <c r="Q10" s="42">
        <v>462</v>
      </c>
      <c r="R10" s="42">
        <v>1479</v>
      </c>
      <c r="S10" s="43">
        <f>SUM(E10:R10)</f>
        <v>6871</v>
      </c>
      <c r="T10" s="28"/>
    </row>
    <row r="11" spans="2:20" ht="24" customHeight="1" thickBot="1" thickTop="1">
      <c r="B11" s="44"/>
      <c r="C11" s="233" t="s">
        <v>29</v>
      </c>
      <c r="D11" s="225"/>
      <c r="E11" s="45">
        <f aca="true" t="shared" si="2" ref="E11:S11">E76/E10*100</f>
        <v>15.07537688442211</v>
      </c>
      <c r="F11" s="45">
        <f t="shared" si="2"/>
        <v>16.417910447761194</v>
      </c>
      <c r="G11" s="45">
        <f t="shared" si="2"/>
        <v>13.947990543735225</v>
      </c>
      <c r="H11" s="45">
        <f t="shared" si="2"/>
        <v>14.322250639386189</v>
      </c>
      <c r="I11" s="45">
        <f t="shared" si="2"/>
        <v>10.542635658914728</v>
      </c>
      <c r="J11" s="45">
        <f t="shared" si="2"/>
        <v>20.606060606060606</v>
      </c>
      <c r="K11" s="45">
        <f t="shared" si="2"/>
        <v>13.299232736572892</v>
      </c>
      <c r="L11" s="45">
        <f t="shared" si="2"/>
        <v>16.585365853658537</v>
      </c>
      <c r="M11" s="45">
        <f t="shared" si="2"/>
        <v>6.145251396648044</v>
      </c>
      <c r="N11" s="45">
        <f t="shared" si="2"/>
        <v>17.372881355932204</v>
      </c>
      <c r="O11" s="45">
        <f t="shared" si="2"/>
        <v>16.666666666666664</v>
      </c>
      <c r="P11" s="45">
        <f t="shared" si="2"/>
        <v>15.40130151843818</v>
      </c>
      <c r="Q11" s="45">
        <f t="shared" si="2"/>
        <v>16.666666666666664</v>
      </c>
      <c r="R11" s="46">
        <f t="shared" si="2"/>
        <v>5.409060175794456</v>
      </c>
      <c r="S11" s="47">
        <f t="shared" si="2"/>
        <v>12.603696696259641</v>
      </c>
      <c r="T11" s="33"/>
    </row>
    <row r="12" spans="2:20" ht="24.75" customHeight="1" thickBot="1" thickTop="1">
      <c r="B12" s="48" t="s">
        <v>30</v>
      </c>
      <c r="C12" s="242" t="s">
        <v>31</v>
      </c>
      <c r="D12" s="243"/>
      <c r="E12" s="39">
        <v>876</v>
      </c>
      <c r="F12" s="41">
        <v>578</v>
      </c>
      <c r="G12" s="41">
        <v>755</v>
      </c>
      <c r="H12" s="41">
        <v>582</v>
      </c>
      <c r="I12" s="41">
        <v>1330</v>
      </c>
      <c r="J12" s="41">
        <v>661</v>
      </c>
      <c r="K12" s="41">
        <v>727</v>
      </c>
      <c r="L12" s="41">
        <v>364</v>
      </c>
      <c r="M12" s="42">
        <v>552</v>
      </c>
      <c r="N12" s="42">
        <v>411</v>
      </c>
      <c r="O12" s="42">
        <v>924</v>
      </c>
      <c r="P12" s="42">
        <v>752</v>
      </c>
      <c r="Q12" s="42">
        <v>960</v>
      </c>
      <c r="R12" s="42">
        <v>2067</v>
      </c>
      <c r="S12" s="43">
        <f>SUM(E12:R12)</f>
        <v>11539</v>
      </c>
      <c r="T12" s="33"/>
    </row>
    <row r="13" spans="2:20" ht="24" customHeight="1" thickBot="1" thickTop="1">
      <c r="B13" s="44" t="s">
        <v>32</v>
      </c>
      <c r="C13" s="234" t="s">
        <v>33</v>
      </c>
      <c r="D13" s="235"/>
      <c r="E13" s="49">
        <v>312</v>
      </c>
      <c r="F13" s="50">
        <v>206</v>
      </c>
      <c r="G13" s="50">
        <v>381</v>
      </c>
      <c r="H13" s="50">
        <v>302</v>
      </c>
      <c r="I13" s="50">
        <v>675</v>
      </c>
      <c r="J13" s="50">
        <v>316</v>
      </c>
      <c r="K13" s="50">
        <v>368</v>
      </c>
      <c r="L13" s="50">
        <v>180</v>
      </c>
      <c r="M13" s="51">
        <v>189</v>
      </c>
      <c r="N13" s="51">
        <v>205</v>
      </c>
      <c r="O13" s="51">
        <v>317</v>
      </c>
      <c r="P13" s="51">
        <v>351</v>
      </c>
      <c r="Q13" s="51">
        <v>520</v>
      </c>
      <c r="R13" s="51">
        <v>505</v>
      </c>
      <c r="S13" s="52">
        <f>SUM(E13:R13)</f>
        <v>4827</v>
      </c>
      <c r="T13" s="33"/>
    </row>
    <row r="14" spans="2:20" s="6" customFormat="1" ht="24" customHeight="1" thickBot="1" thickTop="1">
      <c r="B14" s="19" t="s">
        <v>32</v>
      </c>
      <c r="C14" s="236" t="s">
        <v>34</v>
      </c>
      <c r="D14" s="237"/>
      <c r="E14" s="49">
        <v>268</v>
      </c>
      <c r="F14" s="50">
        <v>182</v>
      </c>
      <c r="G14" s="50">
        <v>290</v>
      </c>
      <c r="H14" s="50">
        <v>259</v>
      </c>
      <c r="I14" s="50">
        <v>550</v>
      </c>
      <c r="J14" s="50">
        <v>195</v>
      </c>
      <c r="K14" s="50">
        <v>259</v>
      </c>
      <c r="L14" s="50">
        <v>149</v>
      </c>
      <c r="M14" s="51">
        <v>163</v>
      </c>
      <c r="N14" s="51">
        <v>189</v>
      </c>
      <c r="O14" s="51">
        <v>303</v>
      </c>
      <c r="P14" s="51">
        <v>291</v>
      </c>
      <c r="Q14" s="51">
        <v>363</v>
      </c>
      <c r="R14" s="51">
        <v>396</v>
      </c>
      <c r="S14" s="52">
        <f>SUM(E14:R14)</f>
        <v>3857</v>
      </c>
      <c r="T14" s="28"/>
    </row>
    <row r="15" spans="2:20" s="6" customFormat="1" ht="24" customHeight="1" thickBot="1" thickTop="1">
      <c r="B15" s="53" t="s">
        <v>32</v>
      </c>
      <c r="C15" s="238" t="s">
        <v>35</v>
      </c>
      <c r="D15" s="239"/>
      <c r="E15" s="54">
        <v>310</v>
      </c>
      <c r="F15" s="55">
        <v>192</v>
      </c>
      <c r="G15" s="55">
        <v>145</v>
      </c>
      <c r="H15" s="55">
        <v>87</v>
      </c>
      <c r="I15" s="55">
        <v>218</v>
      </c>
      <c r="J15" s="55">
        <v>130</v>
      </c>
      <c r="K15" s="55">
        <v>164</v>
      </c>
      <c r="L15" s="55">
        <v>112</v>
      </c>
      <c r="M15" s="56">
        <v>66</v>
      </c>
      <c r="N15" s="56">
        <v>108</v>
      </c>
      <c r="O15" s="56">
        <v>377</v>
      </c>
      <c r="P15" s="56">
        <v>251</v>
      </c>
      <c r="Q15" s="56">
        <v>119</v>
      </c>
      <c r="R15" s="56">
        <v>339</v>
      </c>
      <c r="S15" s="52">
        <f>SUM(E15:R15)</f>
        <v>2618</v>
      </c>
      <c r="T15" s="28"/>
    </row>
    <row r="16" spans="2:19" ht="30" customHeight="1" thickBot="1">
      <c r="B16" s="193" t="s">
        <v>36</v>
      </c>
      <c r="C16" s="251"/>
      <c r="D16" s="251"/>
      <c r="E16" s="251"/>
      <c r="F16" s="251"/>
      <c r="G16" s="251"/>
      <c r="H16" s="251"/>
      <c r="I16" s="251"/>
      <c r="J16" s="251"/>
      <c r="K16" s="251"/>
      <c r="L16" s="251"/>
      <c r="M16" s="251"/>
      <c r="N16" s="251"/>
      <c r="O16" s="251"/>
      <c r="P16" s="251"/>
      <c r="Q16" s="251"/>
      <c r="R16" s="251"/>
      <c r="S16" s="253"/>
    </row>
    <row r="17" spans="2:19" ht="24" customHeight="1" thickBot="1" thickTop="1">
      <c r="B17" s="213" t="s">
        <v>20</v>
      </c>
      <c r="C17" s="244" t="s">
        <v>37</v>
      </c>
      <c r="D17" s="245"/>
      <c r="E17" s="57">
        <v>2317</v>
      </c>
      <c r="F17" s="58">
        <v>1715</v>
      </c>
      <c r="G17" s="58">
        <v>3176</v>
      </c>
      <c r="H17" s="58">
        <v>2558</v>
      </c>
      <c r="I17" s="58">
        <v>4021</v>
      </c>
      <c r="J17" s="58">
        <v>1885</v>
      </c>
      <c r="K17" s="58">
        <v>2455</v>
      </c>
      <c r="L17" s="58">
        <v>1106</v>
      </c>
      <c r="M17" s="59">
        <v>1225</v>
      </c>
      <c r="N17" s="59">
        <v>1220</v>
      </c>
      <c r="O17" s="59">
        <v>3056</v>
      </c>
      <c r="P17" s="59">
        <v>3316</v>
      </c>
      <c r="Q17" s="59">
        <v>3932</v>
      </c>
      <c r="R17" s="59">
        <v>4345</v>
      </c>
      <c r="S17" s="52">
        <f>SUM(E17:R17)</f>
        <v>36327</v>
      </c>
    </row>
    <row r="18" spans="2:19" ht="24" customHeight="1" thickBot="1" thickTop="1">
      <c r="B18" s="187"/>
      <c r="C18" s="196" t="s">
        <v>38</v>
      </c>
      <c r="D18" s="197"/>
      <c r="E18" s="60">
        <f aca="true" t="shared" si="3" ref="E18:S18">E17/E6*100</f>
        <v>51.24972351249723</v>
      </c>
      <c r="F18" s="60">
        <f t="shared" si="3"/>
        <v>58.83361921097771</v>
      </c>
      <c r="G18" s="60">
        <f t="shared" si="3"/>
        <v>56.754824874910646</v>
      </c>
      <c r="H18" s="60">
        <f t="shared" si="3"/>
        <v>58.295350957155875</v>
      </c>
      <c r="I18" s="60">
        <f t="shared" si="3"/>
        <v>52.50032641336989</v>
      </c>
      <c r="J18" s="60">
        <f t="shared" si="3"/>
        <v>50.97349918875067</v>
      </c>
      <c r="K18" s="60">
        <f t="shared" si="3"/>
        <v>54.20622654007508</v>
      </c>
      <c r="L18" s="60">
        <f t="shared" si="3"/>
        <v>47.961838681699916</v>
      </c>
      <c r="M18" s="60">
        <f t="shared" si="3"/>
        <v>55.22993688007214</v>
      </c>
      <c r="N18" s="60">
        <f t="shared" si="3"/>
        <v>56.665118439386895</v>
      </c>
      <c r="O18" s="60">
        <f t="shared" si="3"/>
        <v>58.17628022082619</v>
      </c>
      <c r="P18" s="60">
        <f t="shared" si="3"/>
        <v>63.56143377419973</v>
      </c>
      <c r="Q18" s="60">
        <f t="shared" si="3"/>
        <v>53.53301565690947</v>
      </c>
      <c r="R18" s="61">
        <f t="shared" si="3"/>
        <v>58.150428265524624</v>
      </c>
      <c r="S18" s="62">
        <f t="shared" si="3"/>
        <v>55.65650375363873</v>
      </c>
    </row>
    <row r="19" spans="2:19" ht="24" customHeight="1" thickBot="1" thickTop="1">
      <c r="B19" s="217" t="s">
        <v>22</v>
      </c>
      <c r="C19" s="224" t="s">
        <v>39</v>
      </c>
      <c r="D19" s="225"/>
      <c r="E19" s="49">
        <v>0</v>
      </c>
      <c r="F19" s="50">
        <v>1950</v>
      </c>
      <c r="G19" s="50">
        <v>2853</v>
      </c>
      <c r="H19" s="50">
        <v>2854</v>
      </c>
      <c r="I19" s="50">
        <v>2874</v>
      </c>
      <c r="J19" s="50">
        <v>1307</v>
      </c>
      <c r="K19" s="50">
        <v>2432</v>
      </c>
      <c r="L19" s="50">
        <v>1415</v>
      </c>
      <c r="M19" s="51">
        <v>1382</v>
      </c>
      <c r="N19" s="51">
        <v>1025</v>
      </c>
      <c r="O19" s="51">
        <v>0</v>
      </c>
      <c r="P19" s="51">
        <v>3427</v>
      </c>
      <c r="Q19" s="51">
        <v>3065</v>
      </c>
      <c r="R19" s="51">
        <v>3327</v>
      </c>
      <c r="S19" s="63">
        <f>SUM(E19:R19)</f>
        <v>27911</v>
      </c>
    </row>
    <row r="20" spans="2:19" ht="24" customHeight="1" thickBot="1" thickTop="1">
      <c r="B20" s="187"/>
      <c r="C20" s="196" t="s">
        <v>38</v>
      </c>
      <c r="D20" s="197"/>
      <c r="E20" s="60">
        <f aca="true" t="shared" si="4" ref="E20:S20">E19/E6*100</f>
        <v>0</v>
      </c>
      <c r="F20" s="60">
        <f t="shared" si="4"/>
        <v>66.89536878216124</v>
      </c>
      <c r="G20" s="60">
        <f t="shared" si="4"/>
        <v>50.98284488920658</v>
      </c>
      <c r="H20" s="60">
        <f t="shared" si="4"/>
        <v>65.04102096627165</v>
      </c>
      <c r="I20" s="60">
        <f t="shared" si="4"/>
        <v>37.52448100274187</v>
      </c>
      <c r="J20" s="60">
        <f t="shared" si="4"/>
        <v>35.34342888047593</v>
      </c>
      <c r="K20" s="60">
        <f t="shared" si="4"/>
        <v>53.69838816515787</v>
      </c>
      <c r="L20" s="60">
        <f t="shared" si="4"/>
        <v>61.361665221162184</v>
      </c>
      <c r="M20" s="60">
        <f t="shared" si="4"/>
        <v>62.308385933273215</v>
      </c>
      <c r="N20" s="60">
        <f t="shared" si="4"/>
        <v>47.60798885276358</v>
      </c>
      <c r="O20" s="60">
        <f t="shared" si="4"/>
        <v>0</v>
      </c>
      <c r="P20" s="60">
        <f t="shared" si="4"/>
        <v>65.68909334866781</v>
      </c>
      <c r="Q20" s="60">
        <f t="shared" si="4"/>
        <v>41.72906739278421</v>
      </c>
      <c r="R20" s="61">
        <f t="shared" si="4"/>
        <v>44.526231263383295</v>
      </c>
      <c r="S20" s="62">
        <f t="shared" si="4"/>
        <v>42.76237168683929</v>
      </c>
    </row>
    <row r="21" spans="2:19" s="6" customFormat="1" ht="23.25" customHeight="1" thickBot="1" thickTop="1">
      <c r="B21" s="186" t="s">
        <v>27</v>
      </c>
      <c r="C21" s="222" t="s">
        <v>40</v>
      </c>
      <c r="D21" s="223"/>
      <c r="E21" s="49">
        <v>751</v>
      </c>
      <c r="F21" s="50">
        <v>432</v>
      </c>
      <c r="G21" s="50">
        <v>899</v>
      </c>
      <c r="H21" s="50">
        <v>914</v>
      </c>
      <c r="I21" s="50">
        <v>1221</v>
      </c>
      <c r="J21" s="50">
        <v>804</v>
      </c>
      <c r="K21" s="50">
        <v>946</v>
      </c>
      <c r="L21" s="50">
        <v>558</v>
      </c>
      <c r="M21" s="51">
        <v>266</v>
      </c>
      <c r="N21" s="51">
        <v>227</v>
      </c>
      <c r="O21" s="51">
        <v>744</v>
      </c>
      <c r="P21" s="51">
        <v>650</v>
      </c>
      <c r="Q21" s="51">
        <v>1187</v>
      </c>
      <c r="R21" s="51">
        <v>1238</v>
      </c>
      <c r="S21" s="52">
        <f>SUM(E21:R21)</f>
        <v>10837</v>
      </c>
    </row>
    <row r="22" spans="2:19" ht="24" customHeight="1" thickBot="1" thickTop="1">
      <c r="B22" s="187"/>
      <c r="C22" s="196" t="s">
        <v>38</v>
      </c>
      <c r="D22" s="197"/>
      <c r="E22" s="60">
        <f aca="true" t="shared" si="5" ref="E22:S22">E21/E6*100</f>
        <v>16.61136916611369</v>
      </c>
      <c r="F22" s="60">
        <f t="shared" si="5"/>
        <v>14.819897084048028</v>
      </c>
      <c r="G22" s="60">
        <f t="shared" si="5"/>
        <v>16.0650464617584</v>
      </c>
      <c r="H22" s="60">
        <f t="shared" si="5"/>
        <v>20.82953509571559</v>
      </c>
      <c r="I22" s="60">
        <f t="shared" si="5"/>
        <v>15.942028985507244</v>
      </c>
      <c r="J22" s="60">
        <f t="shared" si="5"/>
        <v>21.74148188209843</v>
      </c>
      <c r="K22" s="60">
        <f t="shared" si="5"/>
        <v>20.887613159637887</v>
      </c>
      <c r="L22" s="60">
        <f t="shared" si="5"/>
        <v>24.197745013009538</v>
      </c>
      <c r="M22" s="60">
        <f t="shared" si="5"/>
        <v>11.99278629395852</v>
      </c>
      <c r="N22" s="60">
        <f t="shared" si="5"/>
        <v>10.543427775197399</v>
      </c>
      <c r="O22" s="60">
        <f t="shared" si="5"/>
        <v>14.163335237007423</v>
      </c>
      <c r="P22" s="60">
        <f t="shared" si="5"/>
        <v>12.459267778416715</v>
      </c>
      <c r="Q22" s="60">
        <f t="shared" si="5"/>
        <v>16.16065350578625</v>
      </c>
      <c r="R22" s="61">
        <f t="shared" si="5"/>
        <v>16.568522483940043</v>
      </c>
      <c r="S22" s="62">
        <f t="shared" si="5"/>
        <v>16.603339972422244</v>
      </c>
    </row>
    <row r="23" spans="2:19" s="6" customFormat="1" ht="24" customHeight="1" thickBot="1" thickTop="1">
      <c r="B23" s="186" t="s">
        <v>30</v>
      </c>
      <c r="C23" s="254" t="s">
        <v>41</v>
      </c>
      <c r="D23" s="255"/>
      <c r="E23" s="49">
        <v>69</v>
      </c>
      <c r="F23" s="50">
        <v>64</v>
      </c>
      <c r="G23" s="50">
        <v>121</v>
      </c>
      <c r="H23" s="50">
        <v>130</v>
      </c>
      <c r="I23" s="50">
        <v>166</v>
      </c>
      <c r="J23" s="50">
        <v>39</v>
      </c>
      <c r="K23" s="50">
        <v>68</v>
      </c>
      <c r="L23" s="50">
        <v>12</v>
      </c>
      <c r="M23" s="51">
        <v>15</v>
      </c>
      <c r="N23" s="51">
        <v>19</v>
      </c>
      <c r="O23" s="51">
        <v>150</v>
      </c>
      <c r="P23" s="51">
        <v>71</v>
      </c>
      <c r="Q23" s="51">
        <v>266</v>
      </c>
      <c r="R23" s="51">
        <v>187</v>
      </c>
      <c r="S23" s="52">
        <f>SUM(E23:R23)</f>
        <v>1377</v>
      </c>
    </row>
    <row r="24" spans="2:19" ht="24" customHeight="1" thickBot="1" thickTop="1">
      <c r="B24" s="187"/>
      <c r="C24" s="196" t="s">
        <v>38</v>
      </c>
      <c r="D24" s="197"/>
      <c r="E24" s="60">
        <f aca="true" t="shared" si="6" ref="E24:S24">E23/E6*100</f>
        <v>1.5262110152621102</v>
      </c>
      <c r="F24" s="60">
        <f t="shared" si="6"/>
        <v>2.1955403087478556</v>
      </c>
      <c r="G24" s="60">
        <f t="shared" si="6"/>
        <v>2.1622587562544675</v>
      </c>
      <c r="H24" s="60">
        <f t="shared" si="6"/>
        <v>2.962625341841386</v>
      </c>
      <c r="I24" s="60">
        <f t="shared" si="6"/>
        <v>2.1673847760804286</v>
      </c>
      <c r="J24" s="60">
        <f t="shared" si="6"/>
        <v>1.0546241211465657</v>
      </c>
      <c r="K24" s="60">
        <f t="shared" si="6"/>
        <v>1.5014351954073748</v>
      </c>
      <c r="L24" s="60">
        <f t="shared" si="6"/>
        <v>0.5203816131830009</v>
      </c>
      <c r="M24" s="60">
        <f t="shared" si="6"/>
        <v>0.6762849413886384</v>
      </c>
      <c r="N24" s="60">
        <f t="shared" si="6"/>
        <v>0.8824895494658616</v>
      </c>
      <c r="O24" s="60">
        <f t="shared" si="6"/>
        <v>2.8555111364934325</v>
      </c>
      <c r="P24" s="60">
        <f t="shared" si="6"/>
        <v>1.360935403488595</v>
      </c>
      <c r="Q24" s="60">
        <f t="shared" si="6"/>
        <v>3.621511232130701</v>
      </c>
      <c r="R24" s="61">
        <f t="shared" si="6"/>
        <v>2.502676659528908</v>
      </c>
      <c r="S24" s="62">
        <f t="shared" si="6"/>
        <v>2.1096981768040446</v>
      </c>
    </row>
    <row r="25" spans="2:19" s="6" customFormat="1" ht="24" customHeight="1" thickBot="1" thickTop="1">
      <c r="B25" s="186" t="s">
        <v>42</v>
      </c>
      <c r="C25" s="222" t="s">
        <v>43</v>
      </c>
      <c r="D25" s="223"/>
      <c r="E25" s="64">
        <v>136</v>
      </c>
      <c r="F25" s="51">
        <v>55</v>
      </c>
      <c r="G25" s="51">
        <v>115</v>
      </c>
      <c r="H25" s="51">
        <v>94</v>
      </c>
      <c r="I25" s="51">
        <v>171</v>
      </c>
      <c r="J25" s="51">
        <v>102</v>
      </c>
      <c r="K25" s="51">
        <v>94</v>
      </c>
      <c r="L25" s="51">
        <v>50</v>
      </c>
      <c r="M25" s="51">
        <v>25</v>
      </c>
      <c r="N25" s="51">
        <v>74</v>
      </c>
      <c r="O25" s="51">
        <v>121</v>
      </c>
      <c r="P25" s="51">
        <v>107</v>
      </c>
      <c r="Q25" s="51">
        <v>158</v>
      </c>
      <c r="R25" s="51">
        <v>135</v>
      </c>
      <c r="S25" s="52">
        <f>SUM(E25:R25)</f>
        <v>1437</v>
      </c>
    </row>
    <row r="26" spans="2:19" ht="24" customHeight="1" thickBot="1" thickTop="1">
      <c r="B26" s="187"/>
      <c r="C26" s="196" t="s">
        <v>38</v>
      </c>
      <c r="D26" s="197"/>
      <c r="E26" s="60">
        <f aca="true" t="shared" si="7" ref="E26:S26">E25/E6*100</f>
        <v>3.0081840300818405</v>
      </c>
      <c r="F26" s="60">
        <f t="shared" si="7"/>
        <v>1.8867924528301887</v>
      </c>
      <c r="G26" s="60">
        <f t="shared" si="7"/>
        <v>2.055039313795568</v>
      </c>
      <c r="H26" s="60">
        <f t="shared" si="7"/>
        <v>2.1422060164083865</v>
      </c>
      <c r="I26" s="60">
        <f t="shared" si="7"/>
        <v>2.2326674500587544</v>
      </c>
      <c r="J26" s="60">
        <f t="shared" si="7"/>
        <v>2.758247701460249</v>
      </c>
      <c r="K26" s="60">
        <f t="shared" si="7"/>
        <v>2.075513358357253</v>
      </c>
      <c r="L26" s="60">
        <f t="shared" si="7"/>
        <v>2.168256721595837</v>
      </c>
      <c r="M26" s="60">
        <f t="shared" si="7"/>
        <v>1.127141568981064</v>
      </c>
      <c r="N26" s="60">
        <f t="shared" si="7"/>
        <v>3.4370645610775665</v>
      </c>
      <c r="O26" s="60">
        <f t="shared" si="7"/>
        <v>2.303445650104702</v>
      </c>
      <c r="P26" s="60">
        <f t="shared" si="7"/>
        <v>2.050987157370136</v>
      </c>
      <c r="Q26" s="60">
        <f t="shared" si="7"/>
        <v>2.1511232130701154</v>
      </c>
      <c r="R26" s="61">
        <f t="shared" si="7"/>
        <v>1.8067451820128482</v>
      </c>
      <c r="S26" s="62">
        <f t="shared" si="7"/>
        <v>2.2016240232878808</v>
      </c>
    </row>
    <row r="27" spans="2:19" ht="30" customHeight="1" thickBot="1" thickTop="1">
      <c r="B27" s="193" t="s">
        <v>44</v>
      </c>
      <c r="C27" s="193"/>
      <c r="D27" s="193"/>
      <c r="E27" s="193"/>
      <c r="F27" s="193"/>
      <c r="G27" s="193"/>
      <c r="H27" s="193"/>
      <c r="I27" s="193"/>
      <c r="J27" s="193"/>
      <c r="K27" s="193"/>
      <c r="L27" s="193"/>
      <c r="M27" s="193"/>
      <c r="N27" s="193"/>
      <c r="O27" s="193"/>
      <c r="P27" s="193"/>
      <c r="Q27" s="193"/>
      <c r="R27" s="193"/>
      <c r="S27" s="226"/>
    </row>
    <row r="28" spans="2:19" ht="24" customHeight="1" thickBot="1" thickTop="1">
      <c r="B28" s="217" t="s">
        <v>20</v>
      </c>
      <c r="C28" s="224" t="s">
        <v>45</v>
      </c>
      <c r="D28" s="225"/>
      <c r="E28" s="49">
        <v>685</v>
      </c>
      <c r="F28" s="50">
        <v>504</v>
      </c>
      <c r="G28" s="50">
        <v>1065</v>
      </c>
      <c r="H28" s="50">
        <v>882</v>
      </c>
      <c r="I28" s="50">
        <v>1439</v>
      </c>
      <c r="J28" s="50">
        <v>736</v>
      </c>
      <c r="K28" s="50">
        <v>857</v>
      </c>
      <c r="L28" s="50">
        <v>426</v>
      </c>
      <c r="M28" s="51">
        <v>354</v>
      </c>
      <c r="N28" s="51">
        <v>512</v>
      </c>
      <c r="O28" s="51">
        <v>628</v>
      </c>
      <c r="P28" s="51">
        <v>923</v>
      </c>
      <c r="Q28" s="51">
        <v>1487</v>
      </c>
      <c r="R28" s="51">
        <v>1312</v>
      </c>
      <c r="S28" s="52">
        <f>SUM(E28:R28)</f>
        <v>11810</v>
      </c>
    </row>
    <row r="29" spans="2:19" ht="24" customHeight="1" thickBot="1" thickTop="1">
      <c r="B29" s="187"/>
      <c r="C29" s="196" t="s">
        <v>38</v>
      </c>
      <c r="D29" s="197"/>
      <c r="E29" s="60">
        <f aca="true" t="shared" si="8" ref="E29:S29">E28/E6*100</f>
        <v>15.151515151515152</v>
      </c>
      <c r="F29" s="60">
        <f t="shared" si="8"/>
        <v>17.289879931389365</v>
      </c>
      <c r="G29" s="60">
        <f t="shared" si="8"/>
        <v>19.031451036454612</v>
      </c>
      <c r="H29" s="60">
        <f t="shared" si="8"/>
        <v>20.100273473108476</v>
      </c>
      <c r="I29" s="60">
        <f t="shared" si="8"/>
        <v>18.788353570962265</v>
      </c>
      <c r="J29" s="60">
        <f t="shared" si="8"/>
        <v>19.902650081124932</v>
      </c>
      <c r="K29" s="60">
        <f t="shared" si="8"/>
        <v>18.922499448001766</v>
      </c>
      <c r="L29" s="60">
        <f t="shared" si="8"/>
        <v>18.473547267996533</v>
      </c>
      <c r="M29" s="60">
        <f t="shared" si="8"/>
        <v>15.960324616771867</v>
      </c>
      <c r="N29" s="60">
        <f t="shared" si="8"/>
        <v>23.780771017185323</v>
      </c>
      <c r="O29" s="60">
        <f t="shared" si="8"/>
        <v>11.955073291452504</v>
      </c>
      <c r="P29" s="60">
        <f t="shared" si="8"/>
        <v>17.692160245351733</v>
      </c>
      <c r="Q29" s="60">
        <f t="shared" si="8"/>
        <v>20.245064669843433</v>
      </c>
      <c r="R29" s="61">
        <f t="shared" si="8"/>
        <v>17.558886509635975</v>
      </c>
      <c r="S29" s="62">
        <f t="shared" si="8"/>
        <v>18.09407078290179</v>
      </c>
    </row>
    <row r="30" spans="2:19" ht="24" customHeight="1" thickBot="1" thickTop="1">
      <c r="B30" s="186" t="s">
        <v>22</v>
      </c>
      <c r="C30" s="222" t="s">
        <v>46</v>
      </c>
      <c r="D30" s="223"/>
      <c r="E30" s="49">
        <v>1377</v>
      </c>
      <c r="F30" s="50">
        <v>714</v>
      </c>
      <c r="G30" s="50">
        <v>1071</v>
      </c>
      <c r="H30" s="50">
        <v>944</v>
      </c>
      <c r="I30" s="50">
        <v>1498</v>
      </c>
      <c r="J30" s="50">
        <v>780</v>
      </c>
      <c r="K30" s="50">
        <v>922</v>
      </c>
      <c r="L30" s="50">
        <v>501</v>
      </c>
      <c r="M30" s="51">
        <v>566</v>
      </c>
      <c r="N30" s="51">
        <v>407</v>
      </c>
      <c r="O30" s="51">
        <v>1362</v>
      </c>
      <c r="P30" s="51">
        <v>1093</v>
      </c>
      <c r="Q30" s="51">
        <v>1350</v>
      </c>
      <c r="R30" s="51">
        <v>1429</v>
      </c>
      <c r="S30" s="52">
        <f>SUM(E30:R30)</f>
        <v>14014</v>
      </c>
    </row>
    <row r="31" spans="2:19" ht="24" customHeight="1" thickBot="1" thickTop="1">
      <c r="B31" s="187"/>
      <c r="C31" s="196" t="s">
        <v>38</v>
      </c>
      <c r="D31" s="197"/>
      <c r="E31" s="60">
        <f aca="true" t="shared" si="9" ref="E31:S31">E30/E6*100</f>
        <v>30.45786330457863</v>
      </c>
      <c r="F31" s="60">
        <f t="shared" si="9"/>
        <v>24.49399656946827</v>
      </c>
      <c r="G31" s="60">
        <f t="shared" si="9"/>
        <v>19.13867047891351</v>
      </c>
      <c r="H31" s="60">
        <f t="shared" si="9"/>
        <v>21.513217866909752</v>
      </c>
      <c r="I31" s="60">
        <f t="shared" si="9"/>
        <v>19.558689123906515</v>
      </c>
      <c r="J31" s="60">
        <f t="shared" si="9"/>
        <v>21.09248242293131</v>
      </c>
      <c r="K31" s="60">
        <f t="shared" si="9"/>
        <v>20.35769485537646</v>
      </c>
      <c r="L31" s="60">
        <f t="shared" si="9"/>
        <v>21.725932350390288</v>
      </c>
      <c r="M31" s="60">
        <f t="shared" si="9"/>
        <v>25.51848512173129</v>
      </c>
      <c r="N31" s="60">
        <f t="shared" si="9"/>
        <v>18.90385508592661</v>
      </c>
      <c r="O31" s="60">
        <f t="shared" si="9"/>
        <v>25.92804111936037</v>
      </c>
      <c r="P31" s="60">
        <f t="shared" si="9"/>
        <v>20.95073797201457</v>
      </c>
      <c r="Q31" s="60">
        <f t="shared" si="9"/>
        <v>18.379850238257315</v>
      </c>
      <c r="R31" s="61">
        <f t="shared" si="9"/>
        <v>19.12473233404711</v>
      </c>
      <c r="S31" s="62">
        <f t="shared" si="9"/>
        <v>21.470813543741382</v>
      </c>
    </row>
    <row r="32" spans="2:19" ht="24" customHeight="1" thickBot="1" thickTop="1">
      <c r="B32" s="186" t="s">
        <v>27</v>
      </c>
      <c r="C32" s="222" t="s">
        <v>47</v>
      </c>
      <c r="D32" s="223"/>
      <c r="E32" s="49">
        <v>2086</v>
      </c>
      <c r="F32" s="50">
        <v>1622</v>
      </c>
      <c r="G32" s="50">
        <v>3850</v>
      </c>
      <c r="H32" s="50">
        <v>2713</v>
      </c>
      <c r="I32" s="50">
        <v>5187</v>
      </c>
      <c r="J32" s="50">
        <v>2086</v>
      </c>
      <c r="K32" s="50">
        <v>2983</v>
      </c>
      <c r="L32" s="50">
        <v>1273</v>
      </c>
      <c r="M32" s="51">
        <v>1420</v>
      </c>
      <c r="N32" s="51">
        <v>1257</v>
      </c>
      <c r="O32" s="51">
        <v>3083</v>
      </c>
      <c r="P32" s="51">
        <v>3298</v>
      </c>
      <c r="Q32" s="51">
        <v>4910</v>
      </c>
      <c r="R32" s="51">
        <v>5041</v>
      </c>
      <c r="S32" s="52">
        <f>SUM(E32:R32)</f>
        <v>40809</v>
      </c>
    </row>
    <row r="33" spans="2:19" ht="24" customHeight="1" thickBot="1" thickTop="1">
      <c r="B33" s="187"/>
      <c r="C33" s="196" t="s">
        <v>38</v>
      </c>
      <c r="D33" s="197"/>
      <c r="E33" s="65">
        <f aca="true" t="shared" si="10" ref="E33:S33">E32/E6*100</f>
        <v>46.14023446140234</v>
      </c>
      <c r="F33" s="65">
        <f t="shared" si="10"/>
        <v>55.64322469982847</v>
      </c>
      <c r="G33" s="65">
        <f t="shared" si="10"/>
        <v>68.79914224446033</v>
      </c>
      <c r="H33" s="65">
        <f t="shared" si="10"/>
        <v>61.82771194165907</v>
      </c>
      <c r="I33" s="65">
        <f t="shared" si="10"/>
        <v>67.72424598511554</v>
      </c>
      <c r="J33" s="65">
        <f t="shared" si="10"/>
        <v>56.40886965927528</v>
      </c>
      <c r="K33" s="65">
        <f t="shared" si="10"/>
        <v>65.86442923382646</v>
      </c>
      <c r="L33" s="65">
        <f t="shared" si="10"/>
        <v>55.20381613183001</v>
      </c>
      <c r="M33" s="65">
        <f t="shared" si="10"/>
        <v>64.02164111812444</v>
      </c>
      <c r="N33" s="65">
        <f t="shared" si="10"/>
        <v>58.38365071992568</v>
      </c>
      <c r="O33" s="65">
        <f t="shared" si="10"/>
        <v>58.69027222539501</v>
      </c>
      <c r="P33" s="65">
        <f t="shared" si="10"/>
        <v>63.21640789725896</v>
      </c>
      <c r="Q33" s="65">
        <f t="shared" si="10"/>
        <v>66.84819605173587</v>
      </c>
      <c r="R33" s="66">
        <f t="shared" si="10"/>
        <v>67.4652034261242</v>
      </c>
      <c r="S33" s="67">
        <f t="shared" si="10"/>
        <v>62.523364485981304</v>
      </c>
    </row>
    <row r="34" spans="2:19" ht="24" customHeight="1" thickBot="1" thickTop="1">
      <c r="B34" s="186" t="s">
        <v>30</v>
      </c>
      <c r="C34" s="222" t="s">
        <v>48</v>
      </c>
      <c r="D34" s="223"/>
      <c r="E34" s="64">
        <v>1652</v>
      </c>
      <c r="F34" s="51">
        <v>1231</v>
      </c>
      <c r="G34" s="51">
        <v>1554</v>
      </c>
      <c r="H34" s="51">
        <v>1419</v>
      </c>
      <c r="I34" s="51">
        <v>2079</v>
      </c>
      <c r="J34" s="51">
        <v>1259</v>
      </c>
      <c r="K34" s="51">
        <v>1811</v>
      </c>
      <c r="L34" s="51">
        <v>724</v>
      </c>
      <c r="M34" s="51">
        <v>743</v>
      </c>
      <c r="N34" s="51">
        <v>469</v>
      </c>
      <c r="O34" s="51">
        <v>1469</v>
      </c>
      <c r="P34" s="51">
        <v>1573</v>
      </c>
      <c r="Q34" s="51">
        <v>2273</v>
      </c>
      <c r="R34" s="51">
        <v>2173</v>
      </c>
      <c r="S34" s="52">
        <f>SUM(E34:R34)</f>
        <v>20429</v>
      </c>
    </row>
    <row r="35" spans="2:19" ht="24" customHeight="1" thickBot="1" thickTop="1">
      <c r="B35" s="200"/>
      <c r="C35" s="196" t="s">
        <v>38</v>
      </c>
      <c r="D35" s="197"/>
      <c r="E35" s="65">
        <f aca="true" t="shared" si="11" ref="E35:S35">E34/E6*100</f>
        <v>36.54058836540589</v>
      </c>
      <c r="F35" s="65">
        <f t="shared" si="11"/>
        <v>42.22984562607204</v>
      </c>
      <c r="G35" s="65">
        <f t="shared" si="11"/>
        <v>27.769835596854897</v>
      </c>
      <c r="H35" s="65">
        <f t="shared" si="11"/>
        <v>32.33819507748405</v>
      </c>
      <c r="I35" s="65">
        <f t="shared" si="11"/>
        <v>27.144535840188016</v>
      </c>
      <c r="J35" s="65">
        <f t="shared" si="11"/>
        <v>34.0454299621417</v>
      </c>
      <c r="K35" s="65">
        <f t="shared" si="11"/>
        <v>39.98675204239346</v>
      </c>
      <c r="L35" s="65">
        <f t="shared" si="11"/>
        <v>31.39635732870772</v>
      </c>
      <c r="M35" s="65">
        <f t="shared" si="11"/>
        <v>33.498647430117224</v>
      </c>
      <c r="N35" s="65">
        <f t="shared" si="11"/>
        <v>21.7835578262889</v>
      </c>
      <c r="O35" s="65">
        <f t="shared" si="11"/>
        <v>27.964972396725678</v>
      </c>
      <c r="P35" s="65">
        <f t="shared" si="11"/>
        <v>30.15142802376845</v>
      </c>
      <c r="Q35" s="65">
        <f t="shared" si="11"/>
        <v>30.946221919673246</v>
      </c>
      <c r="R35" s="66">
        <f t="shared" si="11"/>
        <v>29.08190578158458</v>
      </c>
      <c r="S35" s="67">
        <f t="shared" si="11"/>
        <v>31.299218630304885</v>
      </c>
    </row>
    <row r="36" spans="2:19" ht="24" customHeight="1" thickBot="1" thickTop="1">
      <c r="B36" s="186" t="s">
        <v>42</v>
      </c>
      <c r="C36" s="259" t="s">
        <v>49</v>
      </c>
      <c r="D36" s="260"/>
      <c r="E36" s="64">
        <v>306</v>
      </c>
      <c r="F36" s="51">
        <v>232</v>
      </c>
      <c r="G36" s="51">
        <v>436</v>
      </c>
      <c r="H36" s="51">
        <v>255</v>
      </c>
      <c r="I36" s="51">
        <v>479</v>
      </c>
      <c r="J36" s="51">
        <v>256</v>
      </c>
      <c r="K36" s="51">
        <v>259</v>
      </c>
      <c r="L36" s="51">
        <v>156</v>
      </c>
      <c r="M36" s="51">
        <v>151</v>
      </c>
      <c r="N36" s="51">
        <v>116</v>
      </c>
      <c r="O36" s="51">
        <v>230</v>
      </c>
      <c r="P36" s="51">
        <v>332</v>
      </c>
      <c r="Q36" s="51">
        <v>485</v>
      </c>
      <c r="R36" s="51">
        <v>523</v>
      </c>
      <c r="S36" s="52">
        <f>SUM(E36:R36)</f>
        <v>4216</v>
      </c>
    </row>
    <row r="37" spans="2:19" ht="24" customHeight="1" thickBot="1" thickTop="1">
      <c r="B37" s="200"/>
      <c r="C37" s="196" t="s">
        <v>38</v>
      </c>
      <c r="D37" s="197"/>
      <c r="E37" s="65">
        <f aca="true" t="shared" si="12" ref="E37:S37">E36/E6*100</f>
        <v>6.768414067684141</v>
      </c>
      <c r="F37" s="65">
        <f t="shared" si="12"/>
        <v>7.958833619210978</v>
      </c>
      <c r="G37" s="65">
        <f t="shared" si="12"/>
        <v>7.791279485346676</v>
      </c>
      <c r="H37" s="65">
        <f t="shared" si="12"/>
        <v>5.81130355515041</v>
      </c>
      <c r="I37" s="65">
        <f t="shared" si="12"/>
        <v>6.254080167123645</v>
      </c>
      <c r="J37" s="65">
        <f t="shared" si="12"/>
        <v>6.922660897782586</v>
      </c>
      <c r="K37" s="65">
        <f t="shared" si="12"/>
        <v>5.7187017001545595</v>
      </c>
      <c r="L37" s="65">
        <f t="shared" si="12"/>
        <v>6.764960971379011</v>
      </c>
      <c r="M37" s="65">
        <f t="shared" si="12"/>
        <v>6.807935076645627</v>
      </c>
      <c r="N37" s="65">
        <f t="shared" si="12"/>
        <v>5.38783093358105</v>
      </c>
      <c r="O37" s="65">
        <f t="shared" si="12"/>
        <v>4.378450409289929</v>
      </c>
      <c r="P37" s="65">
        <f t="shared" si="12"/>
        <v>6.363810619129769</v>
      </c>
      <c r="Q37" s="65">
        <f t="shared" si="12"/>
        <v>6.603131381892443</v>
      </c>
      <c r="R37" s="66">
        <f t="shared" si="12"/>
        <v>6.999464668094219</v>
      </c>
      <c r="S37" s="67">
        <f t="shared" si="12"/>
        <v>6.459322812930902</v>
      </c>
    </row>
    <row r="38" spans="2:19" s="71" customFormat="1" ht="24" customHeight="1" thickBot="1" thickTop="1">
      <c r="B38" s="261" t="s">
        <v>50</v>
      </c>
      <c r="C38" s="198" t="s">
        <v>51</v>
      </c>
      <c r="D38" s="199"/>
      <c r="E38" s="68">
        <v>561</v>
      </c>
      <c r="F38" s="69">
        <v>162</v>
      </c>
      <c r="G38" s="69">
        <v>75</v>
      </c>
      <c r="H38" s="69">
        <v>112</v>
      </c>
      <c r="I38" s="69">
        <v>266</v>
      </c>
      <c r="J38" s="69">
        <v>119</v>
      </c>
      <c r="K38" s="69">
        <v>127</v>
      </c>
      <c r="L38" s="69">
        <v>76</v>
      </c>
      <c r="M38" s="69">
        <v>113</v>
      </c>
      <c r="N38" s="69">
        <v>93</v>
      </c>
      <c r="O38" s="69">
        <v>306</v>
      </c>
      <c r="P38" s="69">
        <v>217</v>
      </c>
      <c r="Q38" s="69">
        <v>180</v>
      </c>
      <c r="R38" s="69">
        <v>287</v>
      </c>
      <c r="S38" s="70">
        <f>SUM(E38:R38)</f>
        <v>2694</v>
      </c>
    </row>
    <row r="39" spans="2:19" s="6" customFormat="1" ht="24" customHeight="1" thickBot="1" thickTop="1">
      <c r="B39" s="262"/>
      <c r="C39" s="220" t="s">
        <v>38</v>
      </c>
      <c r="D39" s="221"/>
      <c r="E39" s="72">
        <f aca="true" t="shared" si="13" ref="E39:S39">E38/E6*100</f>
        <v>12.408759124087592</v>
      </c>
      <c r="F39" s="73">
        <f t="shared" si="13"/>
        <v>5.55746140651801</v>
      </c>
      <c r="G39" s="73">
        <f t="shared" si="13"/>
        <v>1.34024303073624</v>
      </c>
      <c r="H39" s="73">
        <f t="shared" si="13"/>
        <v>2.552415679124886</v>
      </c>
      <c r="I39" s="73">
        <f t="shared" si="13"/>
        <v>3.4730382556469515</v>
      </c>
      <c r="J39" s="73">
        <f t="shared" si="13"/>
        <v>3.217955651703624</v>
      </c>
      <c r="K39" s="73">
        <f t="shared" si="13"/>
        <v>2.8041510267167147</v>
      </c>
      <c r="L39" s="73">
        <f t="shared" si="13"/>
        <v>3.295750216825672</v>
      </c>
      <c r="M39" s="73">
        <f t="shared" si="13"/>
        <v>5.09467989179441</v>
      </c>
      <c r="N39" s="73">
        <f t="shared" si="13"/>
        <v>4.319554110543428</v>
      </c>
      <c r="O39" s="72">
        <f t="shared" si="13"/>
        <v>5.825242718446602</v>
      </c>
      <c r="P39" s="73">
        <f t="shared" si="13"/>
        <v>4.159478627563734</v>
      </c>
      <c r="Q39" s="73">
        <f t="shared" si="13"/>
        <v>2.450646698434309</v>
      </c>
      <c r="R39" s="74">
        <f t="shared" si="13"/>
        <v>3.8410064239828694</v>
      </c>
      <c r="S39" s="67">
        <f t="shared" si="13"/>
        <v>4.127470507124253</v>
      </c>
    </row>
    <row r="40" spans="2:19" s="6" customFormat="1" ht="24" customHeight="1">
      <c r="B40" s="75"/>
      <c r="C40" s="76"/>
      <c r="D40" s="76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8"/>
    </row>
    <row r="41" spans="2:19" s="6" customFormat="1" ht="48.75" customHeight="1" thickBot="1">
      <c r="B41" s="192" t="s">
        <v>52</v>
      </c>
      <c r="C41" s="192"/>
      <c r="D41" s="192"/>
      <c r="E41" s="192"/>
      <c r="F41" s="192"/>
      <c r="G41" s="192"/>
      <c r="H41" s="192"/>
      <c r="I41" s="192"/>
      <c r="J41" s="192"/>
      <c r="K41" s="192"/>
      <c r="L41" s="192"/>
      <c r="M41" s="192"/>
      <c r="N41" s="192"/>
      <c r="O41" s="192"/>
      <c r="P41" s="192"/>
      <c r="Q41" s="192"/>
      <c r="R41" s="192"/>
      <c r="S41" s="192"/>
    </row>
    <row r="42" spans="2:19" s="6" customFormat="1" ht="35.25" customHeight="1" thickBot="1" thickTop="1">
      <c r="B42" s="7" t="s">
        <v>1</v>
      </c>
      <c r="C42" s="79" t="s">
        <v>2</v>
      </c>
      <c r="D42" s="80" t="s">
        <v>3</v>
      </c>
      <c r="E42" s="11" t="s">
        <v>53</v>
      </c>
      <c r="F42" s="10" t="s">
        <v>54</v>
      </c>
      <c r="G42" s="12" t="s">
        <v>6</v>
      </c>
      <c r="H42" s="12" t="s">
        <v>7</v>
      </c>
      <c r="I42" s="12" t="s">
        <v>8</v>
      </c>
      <c r="J42" s="12" t="s">
        <v>9</v>
      </c>
      <c r="K42" s="12" t="s">
        <v>10</v>
      </c>
      <c r="L42" s="12" t="s">
        <v>11</v>
      </c>
      <c r="M42" s="12" t="s">
        <v>12</v>
      </c>
      <c r="N42" s="12" t="s">
        <v>13</v>
      </c>
      <c r="O42" s="12" t="s">
        <v>14</v>
      </c>
      <c r="P42" s="12" t="s">
        <v>15</v>
      </c>
      <c r="Q42" s="12" t="s">
        <v>16</v>
      </c>
      <c r="R42" s="13" t="s">
        <v>17</v>
      </c>
      <c r="S42" s="14" t="s">
        <v>18</v>
      </c>
    </row>
    <row r="43" spans="2:19" s="6" customFormat="1" ht="36" customHeight="1" thickBot="1">
      <c r="B43" s="193" t="s">
        <v>55</v>
      </c>
      <c r="C43" s="194"/>
      <c r="D43" s="194"/>
      <c r="E43" s="194"/>
      <c r="F43" s="194"/>
      <c r="G43" s="194"/>
      <c r="H43" s="194"/>
      <c r="I43" s="194"/>
      <c r="J43" s="194"/>
      <c r="K43" s="194"/>
      <c r="L43" s="194"/>
      <c r="M43" s="194"/>
      <c r="N43" s="194"/>
      <c r="O43" s="194"/>
      <c r="P43" s="194"/>
      <c r="Q43" s="194"/>
      <c r="R43" s="194"/>
      <c r="S43" s="195"/>
    </row>
    <row r="44" spans="2:19" s="6" customFormat="1" ht="36" customHeight="1" thickBot="1" thickTop="1">
      <c r="B44" s="81" t="s">
        <v>20</v>
      </c>
      <c r="C44" s="266" t="s">
        <v>56</v>
      </c>
      <c r="D44" s="267"/>
      <c r="E44" s="57">
        <v>459</v>
      </c>
      <c r="F44" s="57">
        <v>194</v>
      </c>
      <c r="G44" s="57">
        <v>323</v>
      </c>
      <c r="H44" s="57">
        <v>210</v>
      </c>
      <c r="I44" s="57">
        <v>495</v>
      </c>
      <c r="J44" s="57">
        <v>216</v>
      </c>
      <c r="K44" s="57">
        <v>315</v>
      </c>
      <c r="L44" s="57">
        <v>84</v>
      </c>
      <c r="M44" s="57">
        <v>366</v>
      </c>
      <c r="N44" s="57">
        <v>64</v>
      </c>
      <c r="O44" s="57">
        <v>557</v>
      </c>
      <c r="P44" s="57">
        <v>301</v>
      </c>
      <c r="Q44" s="57">
        <v>496</v>
      </c>
      <c r="R44" s="82">
        <v>1374</v>
      </c>
      <c r="S44" s="83">
        <f>SUM(E44:R44)</f>
        <v>5454</v>
      </c>
    </row>
    <row r="45" spans="2:19" s="6" customFormat="1" ht="36.75" customHeight="1" thickBot="1" thickTop="1">
      <c r="B45" s="84"/>
      <c r="C45" s="246" t="s">
        <v>57</v>
      </c>
      <c r="D45" s="247"/>
      <c r="E45" s="85">
        <v>146</v>
      </c>
      <c r="F45" s="50">
        <v>76</v>
      </c>
      <c r="G45" s="50">
        <v>163</v>
      </c>
      <c r="H45" s="50">
        <v>124</v>
      </c>
      <c r="I45" s="50">
        <v>341</v>
      </c>
      <c r="J45" s="50">
        <v>185</v>
      </c>
      <c r="K45" s="50">
        <v>113</v>
      </c>
      <c r="L45" s="50">
        <v>51</v>
      </c>
      <c r="M45" s="51">
        <v>294</v>
      </c>
      <c r="N45" s="51">
        <v>27</v>
      </c>
      <c r="O45" s="51">
        <v>132</v>
      </c>
      <c r="P45" s="51">
        <v>120</v>
      </c>
      <c r="Q45" s="51">
        <v>362</v>
      </c>
      <c r="R45" s="51">
        <v>1095</v>
      </c>
      <c r="S45" s="83">
        <f>SUM(E45:R45)</f>
        <v>3229</v>
      </c>
    </row>
    <row r="46" spans="2:22" s="6" customFormat="1" ht="36" customHeight="1" thickBot="1" thickTop="1">
      <c r="B46" s="86" t="s">
        <v>22</v>
      </c>
      <c r="C46" s="264" t="s">
        <v>58</v>
      </c>
      <c r="D46" s="265"/>
      <c r="E46" s="87">
        <f>E44+'[1]Stan i struktura III 07'!E46</f>
        <v>1938</v>
      </c>
      <c r="F46" s="87">
        <f>F44+'[1]Stan i struktura III 07'!F46</f>
        <v>823</v>
      </c>
      <c r="G46" s="87">
        <f>G44+'[1]Stan i struktura III 07'!G46</f>
        <v>988</v>
      </c>
      <c r="H46" s="87">
        <f>H44+'[1]Stan i struktura III 07'!H46</f>
        <v>594</v>
      </c>
      <c r="I46" s="87">
        <f>I44+'[1]Stan i struktura III 07'!I46</f>
        <v>1203</v>
      </c>
      <c r="J46" s="87">
        <f>J44+'[1]Stan i struktura III 07'!J46</f>
        <v>813</v>
      </c>
      <c r="K46" s="87">
        <f>K44+'[1]Stan i struktura III 07'!K46</f>
        <v>1112</v>
      </c>
      <c r="L46" s="87">
        <f>L44+'[1]Stan i struktura III 07'!L46</f>
        <v>378</v>
      </c>
      <c r="M46" s="87">
        <f>M44+'[1]Stan i struktura III 07'!M46</f>
        <v>1083</v>
      </c>
      <c r="N46" s="87">
        <f>N44+'[1]Stan i struktura III 07'!N46</f>
        <v>264</v>
      </c>
      <c r="O46" s="87">
        <f>O44+'[1]Stan i struktura III 07'!O46</f>
        <v>1708</v>
      </c>
      <c r="P46" s="87">
        <f>P44+'[1]Stan i struktura III 07'!P46</f>
        <v>950</v>
      </c>
      <c r="Q46" s="87">
        <f>Q44+'[1]Stan i struktura III 07'!Q46</f>
        <v>1275</v>
      </c>
      <c r="R46" s="88">
        <f>R44+'[1]Stan i struktura III 07'!R46</f>
        <v>4946</v>
      </c>
      <c r="S46" s="89">
        <f>S44+'[1]Stan i struktura III 07'!S46</f>
        <v>18075</v>
      </c>
      <c r="V46" s="6">
        <f>SUM(E46:R46)</f>
        <v>18075</v>
      </c>
    </row>
    <row r="47" spans="2:19" s="6" customFormat="1" ht="34.5" customHeight="1" thickBot="1">
      <c r="B47" s="214" t="s">
        <v>59</v>
      </c>
      <c r="C47" s="215"/>
      <c r="D47" s="215"/>
      <c r="E47" s="215"/>
      <c r="F47" s="215"/>
      <c r="G47" s="215"/>
      <c r="H47" s="215"/>
      <c r="I47" s="215"/>
      <c r="J47" s="215"/>
      <c r="K47" s="215"/>
      <c r="L47" s="215"/>
      <c r="M47" s="215"/>
      <c r="N47" s="215"/>
      <c r="O47" s="215"/>
      <c r="P47" s="215"/>
      <c r="Q47" s="215"/>
      <c r="R47" s="215"/>
      <c r="S47" s="195"/>
    </row>
    <row r="48" spans="2:19" s="6" customFormat="1" ht="32.25" customHeight="1" thickBot="1" thickTop="1">
      <c r="B48" s="216" t="s">
        <v>20</v>
      </c>
      <c r="C48" s="218" t="s">
        <v>60</v>
      </c>
      <c r="D48" s="219"/>
      <c r="E48" s="58">
        <v>19</v>
      </c>
      <c r="F48" s="58">
        <v>12</v>
      </c>
      <c r="G48" s="58">
        <v>17</v>
      </c>
      <c r="H48" s="58">
        <v>6</v>
      </c>
      <c r="I48" s="58">
        <v>20</v>
      </c>
      <c r="J48" s="58">
        <v>17</v>
      </c>
      <c r="K48" s="58">
        <v>58</v>
      </c>
      <c r="L48" s="58">
        <v>8</v>
      </c>
      <c r="M48" s="58">
        <v>4</v>
      </c>
      <c r="N48" s="58">
        <v>2</v>
      </c>
      <c r="O48" s="58">
        <v>13</v>
      </c>
      <c r="P48" s="58">
        <v>14</v>
      </c>
      <c r="Q48" s="58">
        <v>124</v>
      </c>
      <c r="R48" s="59">
        <v>71</v>
      </c>
      <c r="S48" s="90">
        <f>SUM(E48:R48)</f>
        <v>385</v>
      </c>
    </row>
    <row r="49" spans="2:22" ht="32.25" customHeight="1" thickBot="1" thickTop="1">
      <c r="B49" s="187"/>
      <c r="C49" s="190" t="s">
        <v>61</v>
      </c>
      <c r="D49" s="191"/>
      <c r="E49" s="91">
        <f>E48+'[1]Stan i struktura III 07'!E49</f>
        <v>63</v>
      </c>
      <c r="F49" s="91">
        <f>F48+'[1]Stan i struktura III 07'!F49</f>
        <v>98</v>
      </c>
      <c r="G49" s="91">
        <f>G48+'[1]Stan i struktura III 07'!G49</f>
        <v>30</v>
      </c>
      <c r="H49" s="91">
        <f>H48+'[1]Stan i struktura III 07'!H49</f>
        <v>9</v>
      </c>
      <c r="I49" s="91">
        <f>I48+'[1]Stan i struktura III 07'!I49</f>
        <v>61</v>
      </c>
      <c r="J49" s="91">
        <f>J48+'[1]Stan i struktura III 07'!J49</f>
        <v>30</v>
      </c>
      <c r="K49" s="91">
        <f>K48+'[1]Stan i struktura III 07'!K49</f>
        <v>119</v>
      </c>
      <c r="L49" s="91">
        <f>L48+'[1]Stan i struktura III 07'!L49</f>
        <v>42</v>
      </c>
      <c r="M49" s="91">
        <f>M48+'[1]Stan i struktura III 07'!M49</f>
        <v>32</v>
      </c>
      <c r="N49" s="91">
        <f>N48+'[1]Stan i struktura III 07'!N49</f>
        <v>12</v>
      </c>
      <c r="O49" s="91">
        <f>O48+'[1]Stan i struktura III 07'!O49</f>
        <v>183</v>
      </c>
      <c r="P49" s="91">
        <f>P48+'[1]Stan i struktura III 07'!P49</f>
        <v>52</v>
      </c>
      <c r="Q49" s="91">
        <f>Q48+'[1]Stan i struktura III 07'!Q49</f>
        <v>352</v>
      </c>
      <c r="R49" s="92">
        <f>R48+'[1]Stan i struktura III 07'!R49</f>
        <v>173</v>
      </c>
      <c r="S49" s="89">
        <f>S48+'[1]Stan i struktura III 07'!S49</f>
        <v>1256</v>
      </c>
      <c r="V49" s="6">
        <f>SUM(E49:R49)</f>
        <v>1256</v>
      </c>
    </row>
    <row r="50" spans="2:19" s="6" customFormat="1" ht="32.25" customHeight="1" thickBot="1" thickTop="1">
      <c r="B50" s="173" t="s">
        <v>22</v>
      </c>
      <c r="C50" s="207" t="s">
        <v>62</v>
      </c>
      <c r="D50" s="208"/>
      <c r="E50" s="93">
        <v>0</v>
      </c>
      <c r="F50" s="93">
        <v>0</v>
      </c>
      <c r="G50" s="93">
        <v>56</v>
      </c>
      <c r="H50" s="93">
        <v>7</v>
      </c>
      <c r="I50" s="93">
        <v>96</v>
      </c>
      <c r="J50" s="93">
        <v>79</v>
      </c>
      <c r="K50" s="93">
        <v>43</v>
      </c>
      <c r="L50" s="93">
        <v>16</v>
      </c>
      <c r="M50" s="93">
        <v>2</v>
      </c>
      <c r="N50" s="93">
        <v>0</v>
      </c>
      <c r="O50" s="93">
        <v>0</v>
      </c>
      <c r="P50" s="93">
        <v>46</v>
      </c>
      <c r="Q50" s="93">
        <v>3</v>
      </c>
      <c r="R50" s="94">
        <v>0</v>
      </c>
      <c r="S50" s="90">
        <f>SUM(E50:R50)</f>
        <v>348</v>
      </c>
    </row>
    <row r="51" spans="2:22" ht="32.25" customHeight="1" thickBot="1" thickTop="1">
      <c r="B51" s="187"/>
      <c r="C51" s="190" t="s">
        <v>63</v>
      </c>
      <c r="D51" s="191"/>
      <c r="E51" s="91">
        <f>E50+'[1]Stan i struktura III 07'!E51</f>
        <v>0</v>
      </c>
      <c r="F51" s="91">
        <f>F50+'[1]Stan i struktura III 07'!F51</f>
        <v>0</v>
      </c>
      <c r="G51" s="91">
        <f>G50+'[1]Stan i struktura III 07'!G51</f>
        <v>63</v>
      </c>
      <c r="H51" s="91">
        <f>H50+'[1]Stan i struktura III 07'!H51</f>
        <v>8</v>
      </c>
      <c r="I51" s="91">
        <f>I50+'[1]Stan i struktura III 07'!I51</f>
        <v>96</v>
      </c>
      <c r="J51" s="91">
        <f>J50+'[1]Stan i struktura III 07'!J51</f>
        <v>95</v>
      </c>
      <c r="K51" s="91">
        <f>K50+'[1]Stan i struktura III 07'!K51</f>
        <v>70</v>
      </c>
      <c r="L51" s="91">
        <f>L50+'[1]Stan i struktura III 07'!L51</f>
        <v>22</v>
      </c>
      <c r="M51" s="91">
        <f>M50+'[1]Stan i struktura III 07'!M51</f>
        <v>2</v>
      </c>
      <c r="N51" s="91">
        <f>N50+'[1]Stan i struktura III 07'!N51</f>
        <v>0</v>
      </c>
      <c r="O51" s="91">
        <f>O50+'[1]Stan i struktura III 07'!O51</f>
        <v>0</v>
      </c>
      <c r="P51" s="91">
        <f>P50+'[1]Stan i struktura III 07'!P51</f>
        <v>85</v>
      </c>
      <c r="Q51" s="91">
        <f>Q50+'[1]Stan i struktura III 07'!Q51</f>
        <v>20</v>
      </c>
      <c r="R51" s="92">
        <f>R50+'[1]Stan i struktura III 07'!R51</f>
        <v>0</v>
      </c>
      <c r="S51" s="89">
        <f>S50+'[1]Stan i struktura III 07'!S51</f>
        <v>461</v>
      </c>
      <c r="V51" s="6">
        <f>SUM(E51:R51)</f>
        <v>461</v>
      </c>
    </row>
    <row r="52" spans="2:19" s="6" customFormat="1" ht="31.5" customHeight="1" thickBot="1" thickTop="1">
      <c r="B52" s="172" t="s">
        <v>27</v>
      </c>
      <c r="C52" s="188" t="s">
        <v>64</v>
      </c>
      <c r="D52" s="189"/>
      <c r="E52" s="49">
        <v>6</v>
      </c>
      <c r="F52" s="50">
        <v>5</v>
      </c>
      <c r="G52" s="50">
        <v>13</v>
      </c>
      <c r="H52" s="50">
        <v>30</v>
      </c>
      <c r="I52" s="51">
        <v>8</v>
      </c>
      <c r="J52" s="50">
        <v>15</v>
      </c>
      <c r="K52" s="51">
        <v>7</v>
      </c>
      <c r="L52" s="50">
        <v>5</v>
      </c>
      <c r="M52" s="51">
        <v>6</v>
      </c>
      <c r="N52" s="51">
        <v>6</v>
      </c>
      <c r="O52" s="51">
        <v>0</v>
      </c>
      <c r="P52" s="50">
        <v>0</v>
      </c>
      <c r="Q52" s="95">
        <v>12</v>
      </c>
      <c r="R52" s="51">
        <v>24</v>
      </c>
      <c r="S52" s="90">
        <f>SUM(E52:R52)</f>
        <v>137</v>
      </c>
    </row>
    <row r="53" spans="2:22" ht="32.25" customHeight="1" thickBot="1" thickTop="1">
      <c r="B53" s="187"/>
      <c r="C53" s="190" t="s">
        <v>65</v>
      </c>
      <c r="D53" s="191"/>
      <c r="E53" s="91">
        <f>E52+'[1]Stan i struktura III 07'!E53</f>
        <v>23</v>
      </c>
      <c r="F53" s="91">
        <f>F52+'[1]Stan i struktura III 07'!F53</f>
        <v>18</v>
      </c>
      <c r="G53" s="91">
        <f>G52+'[1]Stan i struktura III 07'!G53</f>
        <v>15</v>
      </c>
      <c r="H53" s="91">
        <f>H52+'[1]Stan i struktura III 07'!H53</f>
        <v>30</v>
      </c>
      <c r="I53" s="91">
        <f>I52+'[1]Stan i struktura III 07'!I53</f>
        <v>8</v>
      </c>
      <c r="J53" s="91">
        <f>J52+'[1]Stan i struktura III 07'!J53</f>
        <v>18</v>
      </c>
      <c r="K53" s="91">
        <f>K52+'[1]Stan i struktura III 07'!K53</f>
        <v>7</v>
      </c>
      <c r="L53" s="91">
        <f>L52+'[1]Stan i struktura III 07'!L53</f>
        <v>18</v>
      </c>
      <c r="M53" s="91">
        <f>M52+'[1]Stan i struktura III 07'!M53</f>
        <v>21</v>
      </c>
      <c r="N53" s="91">
        <f>N52+'[1]Stan i struktura III 07'!N53</f>
        <v>24</v>
      </c>
      <c r="O53" s="91">
        <f>O52+'[1]Stan i struktura III 07'!O53</f>
        <v>14</v>
      </c>
      <c r="P53" s="91">
        <f>P52+'[1]Stan i struktura III 07'!P53</f>
        <v>15</v>
      </c>
      <c r="Q53" s="91">
        <f>Q52+'[1]Stan i struktura III 07'!Q53</f>
        <v>12</v>
      </c>
      <c r="R53" s="92">
        <f>R52+'[1]Stan i struktura III 07'!R53</f>
        <v>56</v>
      </c>
      <c r="S53" s="89">
        <f>S52+'[1]Stan i struktura III 07'!S53</f>
        <v>279</v>
      </c>
      <c r="V53" s="6">
        <f>SUM(E53:R53)</f>
        <v>279</v>
      </c>
    </row>
    <row r="54" spans="2:19" s="6" customFormat="1" ht="32.25" customHeight="1" thickBot="1" thickTop="1">
      <c r="B54" s="172" t="s">
        <v>30</v>
      </c>
      <c r="C54" s="188" t="s">
        <v>66</v>
      </c>
      <c r="D54" s="189"/>
      <c r="E54" s="49">
        <v>18</v>
      </c>
      <c r="F54" s="50">
        <v>6</v>
      </c>
      <c r="G54" s="50">
        <v>5</v>
      </c>
      <c r="H54" s="50">
        <v>0</v>
      </c>
      <c r="I54" s="51">
        <v>0</v>
      </c>
      <c r="J54" s="50">
        <v>10</v>
      </c>
      <c r="K54" s="51">
        <v>1</v>
      </c>
      <c r="L54" s="50">
        <v>2</v>
      </c>
      <c r="M54" s="51">
        <v>12</v>
      </c>
      <c r="N54" s="51">
        <v>8</v>
      </c>
      <c r="O54" s="51">
        <v>1</v>
      </c>
      <c r="P54" s="50">
        <v>0</v>
      </c>
      <c r="Q54" s="95">
        <v>16</v>
      </c>
      <c r="R54" s="51">
        <v>14</v>
      </c>
      <c r="S54" s="90">
        <f>SUM(E54:R54)</f>
        <v>93</v>
      </c>
    </row>
    <row r="55" spans="2:22" s="6" customFormat="1" ht="32.25" customHeight="1" thickBot="1" thickTop="1">
      <c r="B55" s="187"/>
      <c r="C55" s="205" t="s">
        <v>67</v>
      </c>
      <c r="D55" s="206"/>
      <c r="E55" s="91">
        <f>E54+'[1]Stan i struktura III 07'!E55</f>
        <v>46</v>
      </c>
      <c r="F55" s="91">
        <f>F54+'[1]Stan i struktura III 07'!F55</f>
        <v>12</v>
      </c>
      <c r="G55" s="91">
        <f>G54+'[1]Stan i struktura III 07'!G55</f>
        <v>5</v>
      </c>
      <c r="H55" s="91">
        <f>H54+'[1]Stan i struktura III 07'!H55</f>
        <v>0</v>
      </c>
      <c r="I55" s="91">
        <f>I54+'[1]Stan i struktura III 07'!I55</f>
        <v>0</v>
      </c>
      <c r="J55" s="91">
        <f>J54+'[1]Stan i struktura III 07'!J55</f>
        <v>23</v>
      </c>
      <c r="K55" s="91">
        <f>K54+'[1]Stan i struktura III 07'!K55</f>
        <v>2</v>
      </c>
      <c r="L55" s="91">
        <f>L54+'[1]Stan i struktura III 07'!L55</f>
        <v>7</v>
      </c>
      <c r="M55" s="91">
        <f>M54+'[1]Stan i struktura III 07'!M55</f>
        <v>14</v>
      </c>
      <c r="N55" s="91">
        <f>N54+'[1]Stan i struktura III 07'!N55</f>
        <v>17</v>
      </c>
      <c r="O55" s="91">
        <f>O54+'[1]Stan i struktura III 07'!O55</f>
        <v>5</v>
      </c>
      <c r="P55" s="91">
        <f>P54+'[1]Stan i struktura III 07'!P55</f>
        <v>3</v>
      </c>
      <c r="Q55" s="91">
        <f>Q54+'[1]Stan i struktura III 07'!Q55</f>
        <v>28</v>
      </c>
      <c r="R55" s="92">
        <f>R54+'[1]Stan i struktura III 07'!R55</f>
        <v>30</v>
      </c>
      <c r="S55" s="89">
        <f>S54+'[1]Stan i struktura III 07'!S55</f>
        <v>192</v>
      </c>
      <c r="V55" s="6">
        <f>SUM(E55:R55)</f>
        <v>192</v>
      </c>
    </row>
    <row r="56" spans="2:19" s="6" customFormat="1" ht="32.25" customHeight="1" thickBot="1" thickTop="1">
      <c r="B56" s="172" t="s">
        <v>42</v>
      </c>
      <c r="C56" s="178" t="s">
        <v>68</v>
      </c>
      <c r="D56" s="179"/>
      <c r="E56" s="96">
        <v>1</v>
      </c>
      <c r="F56" s="96">
        <v>1</v>
      </c>
      <c r="G56" s="96">
        <v>0</v>
      </c>
      <c r="H56" s="96">
        <v>0</v>
      </c>
      <c r="I56" s="96">
        <v>1</v>
      </c>
      <c r="J56" s="96">
        <v>0</v>
      </c>
      <c r="K56" s="96">
        <v>0</v>
      </c>
      <c r="L56" s="96">
        <v>0</v>
      </c>
      <c r="M56" s="96">
        <v>2</v>
      </c>
      <c r="N56" s="96">
        <v>0</v>
      </c>
      <c r="O56" s="96">
        <v>0</v>
      </c>
      <c r="P56" s="96">
        <v>0</v>
      </c>
      <c r="Q56" s="96">
        <v>2</v>
      </c>
      <c r="R56" s="97">
        <v>0</v>
      </c>
      <c r="S56" s="90">
        <f>SUM(E56:R56)</f>
        <v>7</v>
      </c>
    </row>
    <row r="57" spans="2:22" s="6" customFormat="1" ht="32.25" customHeight="1" thickBot="1" thickTop="1">
      <c r="B57" s="263"/>
      <c r="C57" s="209" t="s">
        <v>69</v>
      </c>
      <c r="D57" s="210"/>
      <c r="E57" s="91">
        <f>E56+'[1]Stan i struktura III 07'!E57</f>
        <v>1</v>
      </c>
      <c r="F57" s="91">
        <f>F56+'[1]Stan i struktura III 07'!F57</f>
        <v>1</v>
      </c>
      <c r="G57" s="91">
        <f>G56+'[1]Stan i struktura III 07'!G57</f>
        <v>0</v>
      </c>
      <c r="H57" s="91">
        <f>H56+'[1]Stan i struktura III 07'!H57</f>
        <v>0</v>
      </c>
      <c r="I57" s="91">
        <f>I56+'[1]Stan i struktura III 07'!I57</f>
        <v>3</v>
      </c>
      <c r="J57" s="91">
        <f>J56+'[1]Stan i struktura III 07'!J57</f>
        <v>0</v>
      </c>
      <c r="K57" s="91">
        <f>K56+'[1]Stan i struktura III 07'!K57</f>
        <v>0</v>
      </c>
      <c r="L57" s="91">
        <f>L56+'[1]Stan i struktura III 07'!L57</f>
        <v>0</v>
      </c>
      <c r="M57" s="91">
        <f>M56+'[1]Stan i struktura III 07'!M57</f>
        <v>11</v>
      </c>
      <c r="N57" s="91">
        <f>N56+'[1]Stan i struktura III 07'!N57</f>
        <v>0</v>
      </c>
      <c r="O57" s="91">
        <f>O56+'[1]Stan i struktura III 07'!O57</f>
        <v>0</v>
      </c>
      <c r="P57" s="91">
        <f>P56+'[1]Stan i struktura III 07'!P57</f>
        <v>10</v>
      </c>
      <c r="Q57" s="91">
        <f>Q56+'[1]Stan i struktura III 07'!Q57</f>
        <v>20</v>
      </c>
      <c r="R57" s="92">
        <f>R56+'[1]Stan i struktura III 07'!R57</f>
        <v>5</v>
      </c>
      <c r="S57" s="89">
        <f>S56+'[1]Stan i struktura III 07'!S57</f>
        <v>51</v>
      </c>
      <c r="V57" s="6">
        <f>SUM(E57:R57)</f>
        <v>51</v>
      </c>
    </row>
    <row r="58" spans="2:19" s="6" customFormat="1" ht="32.25" customHeight="1" thickBot="1" thickTop="1">
      <c r="B58" s="172" t="s">
        <v>50</v>
      </c>
      <c r="C58" s="178" t="s">
        <v>70</v>
      </c>
      <c r="D58" s="179"/>
      <c r="E58" s="96">
        <v>54</v>
      </c>
      <c r="F58" s="96">
        <v>16</v>
      </c>
      <c r="G58" s="96">
        <v>90</v>
      </c>
      <c r="H58" s="96">
        <v>32</v>
      </c>
      <c r="I58" s="96">
        <v>8</v>
      </c>
      <c r="J58" s="96">
        <v>19</v>
      </c>
      <c r="K58" s="96">
        <v>27</v>
      </c>
      <c r="L58" s="96">
        <v>22</v>
      </c>
      <c r="M58" s="96">
        <v>5</v>
      </c>
      <c r="N58" s="96">
        <v>19</v>
      </c>
      <c r="O58" s="96">
        <v>37</v>
      </c>
      <c r="P58" s="96">
        <v>36</v>
      </c>
      <c r="Q58" s="96">
        <v>4</v>
      </c>
      <c r="R58" s="97">
        <v>31</v>
      </c>
      <c r="S58" s="90">
        <f>SUM(E58:R58)</f>
        <v>400</v>
      </c>
    </row>
    <row r="59" spans="2:22" s="6" customFormat="1" ht="32.25" customHeight="1" thickBot="1" thickTop="1">
      <c r="B59" s="173"/>
      <c r="C59" s="211" t="s">
        <v>71</v>
      </c>
      <c r="D59" s="212"/>
      <c r="E59" s="91">
        <f>E58+'[1]Stan i struktura III 07'!E59</f>
        <v>100</v>
      </c>
      <c r="F59" s="91">
        <f>F58+'[1]Stan i struktura III 07'!F59</f>
        <v>30</v>
      </c>
      <c r="G59" s="91">
        <f>G58+'[1]Stan i struktura III 07'!G59</f>
        <v>133</v>
      </c>
      <c r="H59" s="91">
        <f>H58+'[1]Stan i struktura III 07'!H59</f>
        <v>40</v>
      </c>
      <c r="I59" s="91">
        <f>I58+'[1]Stan i struktura III 07'!I59</f>
        <v>25</v>
      </c>
      <c r="J59" s="91">
        <f>J58+'[1]Stan i struktura III 07'!J59</f>
        <v>94</v>
      </c>
      <c r="K59" s="91">
        <f>K58+'[1]Stan i struktura III 07'!K59</f>
        <v>65</v>
      </c>
      <c r="L59" s="91">
        <f>L58+'[1]Stan i struktura III 07'!L59</f>
        <v>50</v>
      </c>
      <c r="M59" s="91">
        <f>M58+'[1]Stan i struktura III 07'!M59</f>
        <v>32</v>
      </c>
      <c r="N59" s="91">
        <f>N58+'[1]Stan i struktura III 07'!N59</f>
        <v>72</v>
      </c>
      <c r="O59" s="91">
        <f>O58+'[1]Stan i struktura III 07'!O59</f>
        <v>54</v>
      </c>
      <c r="P59" s="91">
        <f>P58+'[1]Stan i struktura III 07'!P59</f>
        <v>56</v>
      </c>
      <c r="Q59" s="91">
        <f>Q58+'[1]Stan i struktura III 07'!Q59</f>
        <v>71</v>
      </c>
      <c r="R59" s="92">
        <f>R58+'[1]Stan i struktura III 07'!R59</f>
        <v>81</v>
      </c>
      <c r="S59" s="89">
        <f>S58+'[1]Stan i struktura III 07'!S59</f>
        <v>903</v>
      </c>
      <c r="V59" s="6">
        <f>SUM(E59:R59)</f>
        <v>903</v>
      </c>
    </row>
    <row r="60" spans="2:19" s="6" customFormat="1" ht="32.25" customHeight="1" thickBot="1" thickTop="1">
      <c r="B60" s="174" t="s">
        <v>72</v>
      </c>
      <c r="C60" s="178" t="s">
        <v>73</v>
      </c>
      <c r="D60" s="179"/>
      <c r="E60" s="96">
        <v>35</v>
      </c>
      <c r="F60" s="96">
        <v>27</v>
      </c>
      <c r="G60" s="96">
        <v>39</v>
      </c>
      <c r="H60" s="96">
        <v>23</v>
      </c>
      <c r="I60" s="96">
        <v>58</v>
      </c>
      <c r="J60" s="96">
        <v>60</v>
      </c>
      <c r="K60" s="96">
        <v>14</v>
      </c>
      <c r="L60" s="96">
        <v>7</v>
      </c>
      <c r="M60" s="96">
        <v>12</v>
      </c>
      <c r="N60" s="96">
        <v>9</v>
      </c>
      <c r="O60" s="96">
        <v>39</v>
      </c>
      <c r="P60" s="96">
        <v>34</v>
      </c>
      <c r="Q60" s="96">
        <v>13</v>
      </c>
      <c r="R60" s="97">
        <v>48</v>
      </c>
      <c r="S60" s="90">
        <f>SUM(E60:R60)</f>
        <v>418</v>
      </c>
    </row>
    <row r="61" spans="2:22" s="6" customFormat="1" ht="32.25" customHeight="1" thickBot="1" thickTop="1">
      <c r="B61" s="174"/>
      <c r="C61" s="180" t="s">
        <v>74</v>
      </c>
      <c r="D61" s="181"/>
      <c r="E61" s="98">
        <f>E60+'[1]Stan i struktura III 07'!E61</f>
        <v>215</v>
      </c>
      <c r="F61" s="98">
        <f>F60+'[1]Stan i struktura III 07'!F61</f>
        <v>115</v>
      </c>
      <c r="G61" s="98">
        <f>G60+'[1]Stan i struktura III 07'!G61</f>
        <v>192</v>
      </c>
      <c r="H61" s="98">
        <f>H60+'[1]Stan i struktura III 07'!H61</f>
        <v>91</v>
      </c>
      <c r="I61" s="98">
        <f>I60+'[1]Stan i struktura III 07'!I61</f>
        <v>155</v>
      </c>
      <c r="J61" s="98">
        <f>J60+'[1]Stan i struktura III 07'!J61</f>
        <v>98</v>
      </c>
      <c r="K61" s="98">
        <f>K60+'[1]Stan i struktura III 07'!K61</f>
        <v>128</v>
      </c>
      <c r="L61" s="98">
        <f>L60+'[1]Stan i struktura III 07'!L61</f>
        <v>105</v>
      </c>
      <c r="M61" s="98">
        <f>M60+'[1]Stan i struktura III 07'!M61</f>
        <v>93</v>
      </c>
      <c r="N61" s="98">
        <f>N60+'[1]Stan i struktura III 07'!N61</f>
        <v>23</v>
      </c>
      <c r="O61" s="98">
        <f>O60+'[1]Stan i struktura III 07'!O61</f>
        <v>130</v>
      </c>
      <c r="P61" s="98">
        <f>P60+'[1]Stan i struktura III 07'!P61</f>
        <v>113</v>
      </c>
      <c r="Q61" s="98">
        <f>Q60+'[1]Stan i struktura III 07'!Q61</f>
        <v>138</v>
      </c>
      <c r="R61" s="99">
        <f>R60+'[1]Stan i struktura III 07'!R61</f>
        <v>207</v>
      </c>
      <c r="S61" s="89">
        <f>S60+'[1]Stan i struktura III 07'!S61</f>
        <v>1803</v>
      </c>
      <c r="V61" s="6">
        <f>SUM(E61:R61)</f>
        <v>1803</v>
      </c>
    </row>
    <row r="62" spans="2:19" s="6" customFormat="1" ht="32.25" customHeight="1" thickBot="1" thickTop="1">
      <c r="B62" s="174" t="s">
        <v>75</v>
      </c>
      <c r="C62" s="178" t="s">
        <v>76</v>
      </c>
      <c r="D62" s="179"/>
      <c r="E62" s="96">
        <v>38</v>
      </c>
      <c r="F62" s="96">
        <v>11</v>
      </c>
      <c r="G62" s="96">
        <v>33</v>
      </c>
      <c r="H62" s="96">
        <v>43</v>
      </c>
      <c r="I62" s="96">
        <v>49</v>
      </c>
      <c r="J62" s="96">
        <v>12</v>
      </c>
      <c r="K62" s="96">
        <v>21</v>
      </c>
      <c r="L62" s="96">
        <v>3</v>
      </c>
      <c r="M62" s="96">
        <v>0</v>
      </c>
      <c r="N62" s="96">
        <v>4</v>
      </c>
      <c r="O62" s="96">
        <v>5</v>
      </c>
      <c r="P62" s="96">
        <v>3</v>
      </c>
      <c r="Q62" s="96">
        <v>28</v>
      </c>
      <c r="R62" s="97">
        <v>24</v>
      </c>
      <c r="S62" s="90">
        <f>SUM(E62:R62)</f>
        <v>274</v>
      </c>
    </row>
    <row r="63" spans="2:22" s="6" customFormat="1" ht="32.25" customHeight="1" thickBot="1" thickTop="1">
      <c r="B63" s="174"/>
      <c r="C63" s="184" t="s">
        <v>77</v>
      </c>
      <c r="D63" s="185"/>
      <c r="E63" s="91">
        <f>E62+'[1]Stan i struktura III 07'!E63</f>
        <v>103</v>
      </c>
      <c r="F63" s="91">
        <f>F62+'[1]Stan i struktura III 07'!F63</f>
        <v>50</v>
      </c>
      <c r="G63" s="91">
        <f>G62+'[1]Stan i struktura III 07'!G63</f>
        <v>83</v>
      </c>
      <c r="H63" s="91">
        <f>H62+'[1]Stan i struktura III 07'!H63</f>
        <v>87</v>
      </c>
      <c r="I63" s="91">
        <f>I62+'[1]Stan i struktura III 07'!I63</f>
        <v>163</v>
      </c>
      <c r="J63" s="91">
        <f>J62+'[1]Stan i struktura III 07'!J63</f>
        <v>43</v>
      </c>
      <c r="K63" s="91">
        <f>K62+'[1]Stan i struktura III 07'!K63</f>
        <v>88</v>
      </c>
      <c r="L63" s="91">
        <f>L62+'[1]Stan i struktura III 07'!L63</f>
        <v>37</v>
      </c>
      <c r="M63" s="91">
        <f>M62+'[1]Stan i struktura III 07'!M63</f>
        <v>0</v>
      </c>
      <c r="N63" s="91">
        <f>N62+'[1]Stan i struktura III 07'!N63</f>
        <v>9</v>
      </c>
      <c r="O63" s="91">
        <f>O62+'[1]Stan i struktura III 07'!O63</f>
        <v>16</v>
      </c>
      <c r="P63" s="91">
        <f>P62+'[1]Stan i struktura III 07'!P63</f>
        <v>21</v>
      </c>
      <c r="Q63" s="91">
        <f>Q62+'[1]Stan i struktura III 07'!Q63</f>
        <v>88</v>
      </c>
      <c r="R63" s="92">
        <f>R62+'[1]Stan i struktura III 07'!R63</f>
        <v>91</v>
      </c>
      <c r="S63" s="89">
        <f>S62+'[1]Stan i struktura III 07'!S63</f>
        <v>879</v>
      </c>
      <c r="V63" s="6">
        <f>SUM(E63:R63)</f>
        <v>879</v>
      </c>
    </row>
    <row r="64" spans="2:19" s="6" customFormat="1" ht="32.25" customHeight="1" thickBot="1" thickTop="1">
      <c r="B64" s="174" t="s">
        <v>78</v>
      </c>
      <c r="C64" s="178" t="s">
        <v>79</v>
      </c>
      <c r="D64" s="179"/>
      <c r="E64" s="96">
        <v>6</v>
      </c>
      <c r="F64" s="96">
        <v>32</v>
      </c>
      <c r="G64" s="96">
        <v>0</v>
      </c>
      <c r="H64" s="96">
        <v>43</v>
      </c>
      <c r="I64" s="96">
        <v>127</v>
      </c>
      <c r="J64" s="96">
        <v>45</v>
      </c>
      <c r="K64" s="96">
        <v>24</v>
      </c>
      <c r="L64" s="96">
        <v>15</v>
      </c>
      <c r="M64" s="96">
        <v>243</v>
      </c>
      <c r="N64" s="96">
        <v>4</v>
      </c>
      <c r="O64" s="96">
        <v>74</v>
      </c>
      <c r="P64" s="96">
        <v>21</v>
      </c>
      <c r="Q64" s="96">
        <v>175</v>
      </c>
      <c r="R64" s="97">
        <v>931</v>
      </c>
      <c r="S64" s="90">
        <f>SUM(E64:R64)</f>
        <v>1740</v>
      </c>
    </row>
    <row r="65" spans="2:22" ht="31.5" customHeight="1" thickBot="1" thickTop="1">
      <c r="B65" s="175"/>
      <c r="C65" s="182" t="s">
        <v>80</v>
      </c>
      <c r="D65" s="183"/>
      <c r="E65" s="91">
        <f>E64+'[1]Stan i struktura III 07'!E65</f>
        <v>59</v>
      </c>
      <c r="F65" s="91">
        <f>F64+'[1]Stan i struktura III 07'!F65</f>
        <v>208</v>
      </c>
      <c r="G65" s="91">
        <f>G64+'[1]Stan i struktura III 07'!G65</f>
        <v>0</v>
      </c>
      <c r="H65" s="91">
        <f>H64+'[1]Stan i struktura III 07'!H65</f>
        <v>43</v>
      </c>
      <c r="I65" s="91">
        <f>I64+'[1]Stan i struktura III 07'!I65</f>
        <v>165</v>
      </c>
      <c r="J65" s="91">
        <f>J64+'[1]Stan i struktura III 07'!J65</f>
        <v>51</v>
      </c>
      <c r="K65" s="91">
        <f>K64+'[1]Stan i struktura III 07'!K65</f>
        <v>34</v>
      </c>
      <c r="L65" s="91">
        <f>L64+'[1]Stan i struktura III 07'!L65</f>
        <v>15</v>
      </c>
      <c r="M65" s="91">
        <f>M64+'[1]Stan i struktura III 07'!M65</f>
        <v>446</v>
      </c>
      <c r="N65" s="91">
        <f>N64+'[1]Stan i struktura III 07'!N65</f>
        <v>74</v>
      </c>
      <c r="O65" s="91">
        <f>O64+'[1]Stan i struktura III 07'!O65</f>
        <v>146</v>
      </c>
      <c r="P65" s="91">
        <f>P64+'[1]Stan i struktura III 07'!P65</f>
        <v>43</v>
      </c>
      <c r="Q65" s="91">
        <f>Q64+'[1]Stan i struktura III 07'!Q65</f>
        <v>175</v>
      </c>
      <c r="R65" s="92">
        <f>R64+'[1]Stan i struktura III 07'!R65</f>
        <v>3371</v>
      </c>
      <c r="S65" s="89">
        <f>S64+'[1]Stan i struktura III 07'!S65</f>
        <v>4830</v>
      </c>
      <c r="V65" s="6">
        <f>SUM(E65:R65)</f>
        <v>4830</v>
      </c>
    </row>
    <row r="66" spans="2:22" ht="45" customHeight="1" thickBot="1" thickTop="1">
      <c r="B66" s="203" t="s">
        <v>81</v>
      </c>
      <c r="C66" s="176" t="s">
        <v>82</v>
      </c>
      <c r="D66" s="177"/>
      <c r="E66" s="100">
        <f aca="true" t="shared" si="14" ref="E66:R66">E48+E50+E52+E54+E56+E58+E60+E62+E64</f>
        <v>177</v>
      </c>
      <c r="F66" s="100">
        <f t="shared" si="14"/>
        <v>110</v>
      </c>
      <c r="G66" s="100">
        <f t="shared" si="14"/>
        <v>253</v>
      </c>
      <c r="H66" s="100">
        <f t="shared" si="14"/>
        <v>184</v>
      </c>
      <c r="I66" s="100">
        <f t="shared" si="14"/>
        <v>367</v>
      </c>
      <c r="J66" s="100">
        <f t="shared" si="14"/>
        <v>257</v>
      </c>
      <c r="K66" s="100">
        <f t="shared" si="14"/>
        <v>195</v>
      </c>
      <c r="L66" s="100">
        <f t="shared" si="14"/>
        <v>78</v>
      </c>
      <c r="M66" s="100">
        <f t="shared" si="14"/>
        <v>286</v>
      </c>
      <c r="N66" s="100">
        <f t="shared" si="14"/>
        <v>52</v>
      </c>
      <c r="O66" s="100">
        <f t="shared" si="14"/>
        <v>169</v>
      </c>
      <c r="P66" s="100">
        <f t="shared" si="14"/>
        <v>154</v>
      </c>
      <c r="Q66" s="100">
        <f t="shared" si="14"/>
        <v>377</v>
      </c>
      <c r="R66" s="101">
        <f t="shared" si="14"/>
        <v>1143</v>
      </c>
      <c r="S66" s="83">
        <f>SUM(E66:R66)</f>
        <v>3802</v>
      </c>
      <c r="V66" s="6"/>
    </row>
    <row r="67" spans="2:22" ht="45" customHeight="1" thickBot="1" thickTop="1">
      <c r="B67" s="204"/>
      <c r="C67" s="176" t="s">
        <v>83</v>
      </c>
      <c r="D67" s="177"/>
      <c r="E67" s="102">
        <f aca="true" t="shared" si="15" ref="E67:R67">E49+E51+E53+E55+E57+E59+E61+E63+E65</f>
        <v>610</v>
      </c>
      <c r="F67" s="102">
        <f t="shared" si="15"/>
        <v>532</v>
      </c>
      <c r="G67" s="102">
        <f t="shared" si="15"/>
        <v>521</v>
      </c>
      <c r="H67" s="102">
        <f t="shared" si="15"/>
        <v>308</v>
      </c>
      <c r="I67" s="102">
        <f t="shared" si="15"/>
        <v>676</v>
      </c>
      <c r="J67" s="102">
        <f t="shared" si="15"/>
        <v>452</v>
      </c>
      <c r="K67" s="102">
        <f t="shared" si="15"/>
        <v>513</v>
      </c>
      <c r="L67" s="102">
        <f t="shared" si="15"/>
        <v>296</v>
      </c>
      <c r="M67" s="102">
        <f t="shared" si="15"/>
        <v>651</v>
      </c>
      <c r="N67" s="102">
        <f t="shared" si="15"/>
        <v>231</v>
      </c>
      <c r="O67" s="102">
        <f t="shared" si="15"/>
        <v>548</v>
      </c>
      <c r="P67" s="102">
        <f t="shared" si="15"/>
        <v>398</v>
      </c>
      <c r="Q67" s="102">
        <f t="shared" si="15"/>
        <v>904</v>
      </c>
      <c r="R67" s="103">
        <f t="shared" si="15"/>
        <v>4014</v>
      </c>
      <c r="S67" s="83">
        <f>SUM(E67:R67)</f>
        <v>10654</v>
      </c>
      <c r="V67" s="6"/>
    </row>
    <row r="68" spans="2:19" ht="14.25" customHeight="1">
      <c r="B68" s="258" t="s">
        <v>84</v>
      </c>
      <c r="C68" s="258"/>
      <c r="D68" s="258"/>
      <c r="E68" s="258"/>
      <c r="F68" s="258"/>
      <c r="G68" s="258"/>
      <c r="H68" s="258"/>
      <c r="I68" s="258"/>
      <c r="J68" s="258"/>
      <c r="K68" s="258"/>
      <c r="L68" s="258"/>
      <c r="M68" s="258"/>
      <c r="N68" s="258"/>
      <c r="O68" s="258"/>
      <c r="P68" s="258"/>
      <c r="Q68" s="258"/>
      <c r="R68" s="258"/>
      <c r="S68" s="258"/>
    </row>
    <row r="69" spans="2:19" ht="14.25" customHeight="1">
      <c r="B69" s="201"/>
      <c r="C69" s="202"/>
      <c r="D69" s="202"/>
      <c r="E69" s="202"/>
      <c r="F69" s="202"/>
      <c r="G69" s="202"/>
      <c r="H69" s="202"/>
      <c r="I69" s="202"/>
      <c r="J69" s="202"/>
      <c r="K69" s="202"/>
      <c r="L69" s="202"/>
      <c r="M69" s="202"/>
      <c r="N69" s="202"/>
      <c r="O69" s="202"/>
      <c r="P69" s="202"/>
      <c r="Q69" s="202"/>
      <c r="R69" s="202"/>
      <c r="S69" s="202"/>
    </row>
    <row r="75" ht="13.5" thickBot="1"/>
    <row r="76" spans="5:19" ht="26.25" customHeight="1" thickBot="1" thickTop="1">
      <c r="E76" s="105">
        <v>90</v>
      </c>
      <c r="F76" s="105">
        <v>55</v>
      </c>
      <c r="G76" s="105">
        <v>59</v>
      </c>
      <c r="H76" s="105">
        <v>56</v>
      </c>
      <c r="I76" s="105">
        <v>68</v>
      </c>
      <c r="J76" s="105">
        <v>68</v>
      </c>
      <c r="K76" s="106">
        <v>52</v>
      </c>
      <c r="L76" s="105">
        <v>34</v>
      </c>
      <c r="M76" s="106">
        <v>22</v>
      </c>
      <c r="N76" s="105">
        <v>41</v>
      </c>
      <c r="O76" s="105">
        <v>93</v>
      </c>
      <c r="P76" s="106">
        <v>71</v>
      </c>
      <c r="Q76" s="105">
        <v>77</v>
      </c>
      <c r="R76" s="105">
        <v>80</v>
      </c>
      <c r="S76" s="83">
        <f>SUM(E76:R76)</f>
        <v>866</v>
      </c>
    </row>
  </sheetData>
  <mergeCells count="86">
    <mergeCell ref="B62:B63"/>
    <mergeCell ref="B68:S68"/>
    <mergeCell ref="B36:B37"/>
    <mergeCell ref="C37:D37"/>
    <mergeCell ref="C36:D36"/>
    <mergeCell ref="B38:B39"/>
    <mergeCell ref="C56:D56"/>
    <mergeCell ref="B56:B57"/>
    <mergeCell ref="C46:D46"/>
    <mergeCell ref="C44:D44"/>
    <mergeCell ref="C45:D45"/>
    <mergeCell ref="B2:S2"/>
    <mergeCell ref="B4:S4"/>
    <mergeCell ref="B16:S16"/>
    <mergeCell ref="C25:D25"/>
    <mergeCell ref="C21:D21"/>
    <mergeCell ref="C22:D22"/>
    <mergeCell ref="C23:D23"/>
    <mergeCell ref="C9:D9"/>
    <mergeCell ref="C24:D24"/>
    <mergeCell ref="C11:D11"/>
    <mergeCell ref="C12:D12"/>
    <mergeCell ref="C33:D33"/>
    <mergeCell ref="C17:D17"/>
    <mergeCell ref="C32:D32"/>
    <mergeCell ref="C19:D19"/>
    <mergeCell ref="C20:D20"/>
    <mergeCell ref="C34:D34"/>
    <mergeCell ref="C5:D5"/>
    <mergeCell ref="C6:D6"/>
    <mergeCell ref="C7:D7"/>
    <mergeCell ref="C8:D8"/>
    <mergeCell ref="C13:D13"/>
    <mergeCell ref="C14:D14"/>
    <mergeCell ref="C18:D18"/>
    <mergeCell ref="C15:D15"/>
    <mergeCell ref="C10:D10"/>
    <mergeCell ref="B25:B26"/>
    <mergeCell ref="C29:D29"/>
    <mergeCell ref="C30:D30"/>
    <mergeCell ref="C26:D26"/>
    <mergeCell ref="B28:B29"/>
    <mergeCell ref="C28:D28"/>
    <mergeCell ref="B30:B31"/>
    <mergeCell ref="C31:D31"/>
    <mergeCell ref="B27:S27"/>
    <mergeCell ref="B17:B18"/>
    <mergeCell ref="C51:D51"/>
    <mergeCell ref="B47:S47"/>
    <mergeCell ref="B48:B49"/>
    <mergeCell ref="C49:D49"/>
    <mergeCell ref="B19:B20"/>
    <mergeCell ref="B21:B22"/>
    <mergeCell ref="B23:B24"/>
    <mergeCell ref="C48:D48"/>
    <mergeCell ref="C39:D39"/>
    <mergeCell ref="B69:S69"/>
    <mergeCell ref="C67:D67"/>
    <mergeCell ref="B66:B67"/>
    <mergeCell ref="B50:B51"/>
    <mergeCell ref="C55:D55"/>
    <mergeCell ref="B54:B55"/>
    <mergeCell ref="C50:D50"/>
    <mergeCell ref="C57:D57"/>
    <mergeCell ref="C58:D58"/>
    <mergeCell ref="C59:D59"/>
    <mergeCell ref="B32:B33"/>
    <mergeCell ref="C52:D52"/>
    <mergeCell ref="C53:D53"/>
    <mergeCell ref="C54:D54"/>
    <mergeCell ref="B52:B53"/>
    <mergeCell ref="B41:S41"/>
    <mergeCell ref="B43:S43"/>
    <mergeCell ref="C35:D35"/>
    <mergeCell ref="C38:D38"/>
    <mergeCell ref="B34:B35"/>
    <mergeCell ref="B58:B59"/>
    <mergeCell ref="B60:B61"/>
    <mergeCell ref="B64:B65"/>
    <mergeCell ref="C66:D66"/>
    <mergeCell ref="C60:D60"/>
    <mergeCell ref="C61:D61"/>
    <mergeCell ref="C64:D64"/>
    <mergeCell ref="C65:D65"/>
    <mergeCell ref="C62:D62"/>
    <mergeCell ref="C63:D63"/>
  </mergeCells>
  <printOptions horizontalCentered="1" verticalCentered="1"/>
  <pageMargins left="0" right="0" top="0.15748031496062992" bottom="0" header="0" footer="0"/>
  <pageSetup horizontalDpi="300" verticalDpi="300" orientation="landscape" paperSize="9" scale="5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O52"/>
  <sheetViews>
    <sheetView zoomScale="75" zoomScaleNormal="75" workbookViewId="0" topLeftCell="A1">
      <selection activeCell="J9" sqref="J9"/>
    </sheetView>
  </sheetViews>
  <sheetFormatPr defaultColWidth="9.00390625" defaultRowHeight="12.75"/>
  <cols>
    <col min="1" max="1" width="2.375" style="0" customWidth="1"/>
    <col min="2" max="2" width="8.75390625" style="0" customWidth="1"/>
    <col min="3" max="3" width="20.75390625" style="0" customWidth="1"/>
    <col min="4" max="4" width="12.00390625" style="0" customWidth="1"/>
    <col min="5" max="5" width="13.75390625" style="0" customWidth="1"/>
    <col min="6" max="6" width="4.75390625" style="0" customWidth="1"/>
    <col min="7" max="7" width="8.625" style="0" customWidth="1"/>
    <col min="8" max="8" width="20.75390625" style="0" customWidth="1"/>
    <col min="9" max="9" width="11.75390625" style="0" customWidth="1"/>
    <col min="10" max="10" width="13.75390625" style="0" customWidth="1"/>
    <col min="11" max="11" width="4.625" style="0" customWidth="1"/>
    <col min="12" max="12" width="8.75390625" style="0" customWidth="1"/>
    <col min="13" max="13" width="24.875" style="0" customWidth="1"/>
    <col min="14" max="14" width="11.875" style="0" customWidth="1"/>
    <col min="15" max="15" width="13.75390625" style="0" customWidth="1"/>
  </cols>
  <sheetData>
    <row r="2" spans="2:15" ht="18" customHeight="1">
      <c r="B2" s="276" t="s">
        <v>85</v>
      </c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</row>
    <row r="3" spans="2:15" ht="18" customHeight="1">
      <c r="B3" s="278" t="s">
        <v>86</v>
      </c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</row>
    <row r="4" spans="3:13" ht="18.75" thickBot="1">
      <c r="C4" s="107"/>
      <c r="D4" s="107"/>
      <c r="E4" s="107"/>
      <c r="F4" s="107"/>
      <c r="G4" s="107"/>
      <c r="H4" s="33"/>
      <c r="I4" s="33"/>
      <c r="J4" s="33"/>
      <c r="K4" s="33"/>
      <c r="L4" s="33"/>
      <c r="M4" s="33"/>
    </row>
    <row r="5" spans="2:15" ht="15" customHeight="1" thickBot="1">
      <c r="B5" s="270" t="s">
        <v>87</v>
      </c>
      <c r="C5" s="272" t="s">
        <v>88</v>
      </c>
      <c r="D5" s="274" t="s">
        <v>89</v>
      </c>
      <c r="E5" s="268" t="s">
        <v>90</v>
      </c>
      <c r="F5" s="107"/>
      <c r="G5" s="270" t="s">
        <v>87</v>
      </c>
      <c r="H5" s="283" t="s">
        <v>91</v>
      </c>
      <c r="I5" s="274" t="s">
        <v>89</v>
      </c>
      <c r="J5" s="268" t="s">
        <v>90</v>
      </c>
      <c r="K5" s="33"/>
      <c r="L5" s="270" t="s">
        <v>87</v>
      </c>
      <c r="M5" s="296" t="s">
        <v>88</v>
      </c>
      <c r="N5" s="274" t="s">
        <v>89</v>
      </c>
      <c r="O5" s="298" t="s">
        <v>90</v>
      </c>
    </row>
    <row r="6" spans="2:15" ht="15" customHeight="1" thickBot="1" thickTop="1">
      <c r="B6" s="271"/>
      <c r="C6" s="273"/>
      <c r="D6" s="275"/>
      <c r="E6" s="269"/>
      <c r="F6" s="107"/>
      <c r="G6" s="271"/>
      <c r="H6" s="284"/>
      <c r="I6" s="275"/>
      <c r="J6" s="269"/>
      <c r="K6" s="33"/>
      <c r="L6" s="271"/>
      <c r="M6" s="297"/>
      <c r="N6" s="275"/>
      <c r="O6" s="299"/>
    </row>
    <row r="7" spans="2:15" ht="15" customHeight="1" thickTop="1">
      <c r="B7" s="279" t="s">
        <v>92</v>
      </c>
      <c r="C7" s="280"/>
      <c r="D7" s="280"/>
      <c r="E7" s="285">
        <f>SUM(E9+E20+E28+E35+E42)</f>
        <v>22357</v>
      </c>
      <c r="F7" s="107"/>
      <c r="G7" s="108">
        <v>4</v>
      </c>
      <c r="H7" s="109" t="s">
        <v>93</v>
      </c>
      <c r="I7" s="110" t="s">
        <v>94</v>
      </c>
      <c r="J7" s="111">
        <v>935</v>
      </c>
      <c r="K7" s="33"/>
      <c r="L7" s="112" t="s">
        <v>95</v>
      </c>
      <c r="M7" s="113" t="s">
        <v>96</v>
      </c>
      <c r="N7" s="113" t="s">
        <v>97</v>
      </c>
      <c r="O7" s="114">
        <f>SUM(O8:O19)</f>
        <v>10470</v>
      </c>
    </row>
    <row r="8" spans="2:15" ht="15" customHeight="1" thickBot="1">
      <c r="B8" s="281"/>
      <c r="C8" s="282"/>
      <c r="D8" s="282"/>
      <c r="E8" s="286"/>
      <c r="G8" s="115">
        <v>5</v>
      </c>
      <c r="H8" s="116" t="s">
        <v>98</v>
      </c>
      <c r="I8" s="117" t="s">
        <v>94</v>
      </c>
      <c r="J8" s="118">
        <v>402</v>
      </c>
      <c r="L8" s="115">
        <v>1</v>
      </c>
      <c r="M8" s="116" t="s">
        <v>99</v>
      </c>
      <c r="N8" s="117" t="s">
        <v>94</v>
      </c>
      <c r="O8" s="118">
        <v>187</v>
      </c>
    </row>
    <row r="9" spans="2:15" ht="15" customHeight="1" thickBot="1" thickTop="1">
      <c r="B9" s="112" t="s">
        <v>100</v>
      </c>
      <c r="C9" s="113" t="s">
        <v>101</v>
      </c>
      <c r="D9" s="119" t="s">
        <v>97</v>
      </c>
      <c r="E9" s="114">
        <f>SUM(E10:E18)</f>
        <v>7436</v>
      </c>
      <c r="G9" s="120"/>
      <c r="H9" s="121"/>
      <c r="I9" s="122"/>
      <c r="J9" s="123"/>
      <c r="L9" s="115">
        <v>2</v>
      </c>
      <c r="M9" s="116" t="s">
        <v>102</v>
      </c>
      <c r="N9" s="117" t="s">
        <v>103</v>
      </c>
      <c r="O9" s="118">
        <v>208</v>
      </c>
    </row>
    <row r="10" spans="2:15" ht="15" customHeight="1" thickBot="1">
      <c r="B10" s="115">
        <v>1</v>
      </c>
      <c r="C10" s="116" t="s">
        <v>104</v>
      </c>
      <c r="D10" s="117" t="s">
        <v>103</v>
      </c>
      <c r="E10" s="118">
        <v>279</v>
      </c>
      <c r="G10" s="124"/>
      <c r="H10" s="125"/>
      <c r="I10" s="126"/>
      <c r="J10" s="126"/>
      <c r="L10" s="115">
        <v>3</v>
      </c>
      <c r="M10" s="116" t="s">
        <v>105</v>
      </c>
      <c r="N10" s="117" t="s">
        <v>94</v>
      </c>
      <c r="O10" s="118">
        <v>721</v>
      </c>
    </row>
    <row r="11" spans="2:15" ht="15" customHeight="1">
      <c r="B11" s="115">
        <v>2</v>
      </c>
      <c r="C11" s="116" t="s">
        <v>106</v>
      </c>
      <c r="D11" s="117" t="s">
        <v>103</v>
      </c>
      <c r="E11" s="118">
        <v>312</v>
      </c>
      <c r="G11" s="270" t="s">
        <v>87</v>
      </c>
      <c r="H11" s="283" t="s">
        <v>91</v>
      </c>
      <c r="I11" s="274" t="s">
        <v>89</v>
      </c>
      <c r="J11" s="268" t="s">
        <v>90</v>
      </c>
      <c r="L11" s="115">
        <v>4</v>
      </c>
      <c r="M11" s="116" t="s">
        <v>107</v>
      </c>
      <c r="N11" s="117" t="s">
        <v>94</v>
      </c>
      <c r="O11" s="118">
        <v>298</v>
      </c>
    </row>
    <row r="12" spans="2:15" ht="15" customHeight="1" thickBot="1">
      <c r="B12" s="115">
        <v>3</v>
      </c>
      <c r="C12" s="116" t="s">
        <v>108</v>
      </c>
      <c r="D12" s="117" t="s">
        <v>103</v>
      </c>
      <c r="E12" s="118">
        <v>278</v>
      </c>
      <c r="G12" s="271"/>
      <c r="H12" s="284"/>
      <c r="I12" s="275"/>
      <c r="J12" s="269"/>
      <c r="L12" s="115">
        <v>5</v>
      </c>
      <c r="M12" s="116" t="s">
        <v>109</v>
      </c>
      <c r="N12" s="117" t="s">
        <v>94</v>
      </c>
      <c r="O12" s="118">
        <v>664</v>
      </c>
    </row>
    <row r="13" spans="2:15" ht="15" customHeight="1" thickTop="1">
      <c r="B13" s="115">
        <v>4</v>
      </c>
      <c r="C13" s="116" t="s">
        <v>110</v>
      </c>
      <c r="D13" s="117" t="s">
        <v>111</v>
      </c>
      <c r="E13" s="118">
        <v>508</v>
      </c>
      <c r="G13" s="279" t="s">
        <v>112</v>
      </c>
      <c r="H13" s="280"/>
      <c r="I13" s="280"/>
      <c r="J13" s="285">
        <f>SUM(J15+J24+J34+J42+O7+O21+O32)</f>
        <v>42913</v>
      </c>
      <c r="L13" s="115" t="s">
        <v>50</v>
      </c>
      <c r="M13" s="116" t="s">
        <v>113</v>
      </c>
      <c r="N13" s="117" t="s">
        <v>94</v>
      </c>
      <c r="O13" s="118">
        <v>1401</v>
      </c>
    </row>
    <row r="14" spans="2:15" ht="15" customHeight="1" thickBot="1">
      <c r="B14" s="115">
        <v>5</v>
      </c>
      <c r="C14" s="116" t="s">
        <v>114</v>
      </c>
      <c r="D14" s="117" t="s">
        <v>103</v>
      </c>
      <c r="E14" s="118">
        <v>340</v>
      </c>
      <c r="F14" s="127"/>
      <c r="G14" s="281"/>
      <c r="H14" s="282"/>
      <c r="I14" s="282"/>
      <c r="J14" s="289"/>
      <c r="K14" s="127"/>
      <c r="L14" s="115">
        <v>7</v>
      </c>
      <c r="M14" s="116" t="s">
        <v>115</v>
      </c>
      <c r="N14" s="117" t="s">
        <v>103</v>
      </c>
      <c r="O14" s="118">
        <v>374</v>
      </c>
    </row>
    <row r="15" spans="2:15" ht="15" customHeight="1" thickTop="1">
      <c r="B15" s="115">
        <v>6</v>
      </c>
      <c r="C15" s="116" t="s">
        <v>116</v>
      </c>
      <c r="D15" s="117" t="s">
        <v>103</v>
      </c>
      <c r="E15" s="118">
        <v>357</v>
      </c>
      <c r="F15" s="128"/>
      <c r="G15" s="112" t="s">
        <v>100</v>
      </c>
      <c r="H15" s="113" t="s">
        <v>117</v>
      </c>
      <c r="I15" s="129" t="s">
        <v>97</v>
      </c>
      <c r="J15" s="130">
        <f>SUM(J16:J22)</f>
        <v>5596</v>
      </c>
      <c r="L15" s="115">
        <v>8</v>
      </c>
      <c r="M15" s="116" t="s">
        <v>118</v>
      </c>
      <c r="N15" s="117" t="s">
        <v>103</v>
      </c>
      <c r="O15" s="118">
        <v>197</v>
      </c>
    </row>
    <row r="16" spans="2:15" ht="15" customHeight="1">
      <c r="B16" s="115">
        <v>7</v>
      </c>
      <c r="C16" s="116" t="s">
        <v>119</v>
      </c>
      <c r="D16" s="117" t="s">
        <v>94</v>
      </c>
      <c r="E16" s="118">
        <v>841</v>
      </c>
      <c r="F16" s="128"/>
      <c r="G16" s="115">
        <v>1</v>
      </c>
      <c r="H16" s="116" t="s">
        <v>120</v>
      </c>
      <c r="I16" s="117" t="s">
        <v>103</v>
      </c>
      <c r="J16" s="118">
        <v>296</v>
      </c>
      <c r="L16" s="115">
        <v>9</v>
      </c>
      <c r="M16" s="116" t="s">
        <v>121</v>
      </c>
      <c r="N16" s="117" t="s">
        <v>103</v>
      </c>
      <c r="O16" s="118">
        <v>220</v>
      </c>
    </row>
    <row r="17" spans="2:15" ht="15" customHeight="1" thickBot="1">
      <c r="B17" s="131"/>
      <c r="C17" s="132"/>
      <c r="D17" s="133"/>
      <c r="E17" s="134"/>
      <c r="F17" s="128"/>
      <c r="G17" s="115">
        <v>2</v>
      </c>
      <c r="H17" s="116" t="s">
        <v>122</v>
      </c>
      <c r="I17" s="117" t="s">
        <v>103</v>
      </c>
      <c r="J17" s="118">
        <v>134</v>
      </c>
      <c r="L17" s="115">
        <v>10</v>
      </c>
      <c r="M17" s="116" t="s">
        <v>123</v>
      </c>
      <c r="N17" s="117" t="s">
        <v>103</v>
      </c>
      <c r="O17" s="118">
        <v>947</v>
      </c>
    </row>
    <row r="18" spans="2:15" ht="15" customHeight="1" thickBot="1" thickTop="1">
      <c r="B18" s="135">
        <v>8</v>
      </c>
      <c r="C18" s="136" t="s">
        <v>124</v>
      </c>
      <c r="D18" s="137" t="s">
        <v>125</v>
      </c>
      <c r="E18" s="138">
        <v>4521</v>
      </c>
      <c r="F18" s="128"/>
      <c r="G18" s="115">
        <v>3</v>
      </c>
      <c r="H18" s="116" t="s">
        <v>126</v>
      </c>
      <c r="I18" s="117" t="s">
        <v>103</v>
      </c>
      <c r="J18" s="118">
        <v>526</v>
      </c>
      <c r="L18" s="131"/>
      <c r="M18" s="132"/>
      <c r="N18" s="133"/>
      <c r="O18" s="134"/>
    </row>
    <row r="19" spans="2:15" ht="15" customHeight="1" thickBot="1" thickTop="1">
      <c r="B19" s="108"/>
      <c r="C19" s="109"/>
      <c r="D19" s="110"/>
      <c r="E19" s="111"/>
      <c r="F19" s="139"/>
      <c r="G19" s="115">
        <v>4</v>
      </c>
      <c r="H19" s="116" t="s">
        <v>127</v>
      </c>
      <c r="I19" s="117" t="s">
        <v>103</v>
      </c>
      <c r="J19" s="118">
        <v>914</v>
      </c>
      <c r="L19" s="135">
        <v>11</v>
      </c>
      <c r="M19" s="136" t="s">
        <v>123</v>
      </c>
      <c r="N19" s="137" t="s">
        <v>125</v>
      </c>
      <c r="O19" s="138">
        <v>5253</v>
      </c>
    </row>
    <row r="20" spans="2:15" ht="15" customHeight="1" thickTop="1">
      <c r="B20" s="140" t="s">
        <v>128</v>
      </c>
      <c r="C20" s="141" t="s">
        <v>7</v>
      </c>
      <c r="D20" s="142" t="s">
        <v>97</v>
      </c>
      <c r="E20" s="143">
        <f>SUM(E21:E26)</f>
        <v>4388</v>
      </c>
      <c r="F20" s="128"/>
      <c r="G20" s="115">
        <v>5</v>
      </c>
      <c r="H20" s="116" t="s">
        <v>127</v>
      </c>
      <c r="I20" s="117" t="s">
        <v>111</v>
      </c>
      <c r="J20" s="118">
        <v>1901</v>
      </c>
      <c r="L20" s="108"/>
      <c r="M20" s="109"/>
      <c r="N20" s="110"/>
      <c r="O20" s="111"/>
    </row>
    <row r="21" spans="2:15" ht="15" customHeight="1">
      <c r="B21" s="115">
        <v>1</v>
      </c>
      <c r="C21" s="116" t="s">
        <v>129</v>
      </c>
      <c r="D21" s="117" t="s">
        <v>103</v>
      </c>
      <c r="E21" s="118">
        <v>450</v>
      </c>
      <c r="F21" s="128"/>
      <c r="G21" s="115">
        <v>6</v>
      </c>
      <c r="H21" s="116" t="s">
        <v>130</v>
      </c>
      <c r="I21" s="117" t="s">
        <v>94</v>
      </c>
      <c r="J21" s="118">
        <v>1501</v>
      </c>
      <c r="L21" s="140" t="s">
        <v>131</v>
      </c>
      <c r="M21" s="141" t="s">
        <v>16</v>
      </c>
      <c r="N21" s="142" t="s">
        <v>97</v>
      </c>
      <c r="O21" s="143">
        <f>SUM(O22:O30)</f>
        <v>7345</v>
      </c>
    </row>
    <row r="22" spans="2:15" ht="15" customHeight="1">
      <c r="B22" s="115">
        <v>2</v>
      </c>
      <c r="C22" s="116" t="s">
        <v>132</v>
      </c>
      <c r="D22" s="117" t="s">
        <v>94</v>
      </c>
      <c r="E22" s="118">
        <v>1749</v>
      </c>
      <c r="F22" s="128"/>
      <c r="G22" s="115">
        <v>7</v>
      </c>
      <c r="H22" s="116" t="s">
        <v>133</v>
      </c>
      <c r="I22" s="117" t="s">
        <v>103</v>
      </c>
      <c r="J22" s="118">
        <v>324</v>
      </c>
      <c r="L22" s="115">
        <v>1</v>
      </c>
      <c r="M22" s="116" t="s">
        <v>134</v>
      </c>
      <c r="N22" s="117" t="s">
        <v>103</v>
      </c>
      <c r="O22" s="118">
        <v>356</v>
      </c>
    </row>
    <row r="23" spans="2:15" ht="15" customHeight="1">
      <c r="B23" s="115">
        <v>3</v>
      </c>
      <c r="C23" s="116" t="s">
        <v>135</v>
      </c>
      <c r="D23" s="117" t="s">
        <v>103</v>
      </c>
      <c r="E23" s="118">
        <v>476</v>
      </c>
      <c r="F23" s="128"/>
      <c r="G23" s="115"/>
      <c r="H23" s="116"/>
      <c r="I23" s="117"/>
      <c r="J23" s="118"/>
      <c r="L23" s="115">
        <v>2</v>
      </c>
      <c r="M23" s="116" t="s">
        <v>136</v>
      </c>
      <c r="N23" s="117" t="s">
        <v>111</v>
      </c>
      <c r="O23" s="118">
        <v>420</v>
      </c>
    </row>
    <row r="24" spans="2:15" ht="15" customHeight="1">
      <c r="B24" s="115">
        <v>4</v>
      </c>
      <c r="C24" s="116" t="s">
        <v>137</v>
      </c>
      <c r="D24" s="117" t="s">
        <v>103</v>
      </c>
      <c r="E24" s="118">
        <v>322</v>
      </c>
      <c r="F24" s="128"/>
      <c r="G24" s="140" t="s">
        <v>128</v>
      </c>
      <c r="H24" s="141" t="s">
        <v>138</v>
      </c>
      <c r="I24" s="142" t="s">
        <v>97</v>
      </c>
      <c r="J24" s="143">
        <f>SUM(J25:J32)</f>
        <v>7659</v>
      </c>
      <c r="L24" s="115">
        <v>3</v>
      </c>
      <c r="M24" s="116" t="s">
        <v>139</v>
      </c>
      <c r="N24" s="117" t="s">
        <v>94</v>
      </c>
      <c r="O24" s="118">
        <v>690</v>
      </c>
    </row>
    <row r="25" spans="2:15" ht="15" customHeight="1">
      <c r="B25" s="115">
        <v>5</v>
      </c>
      <c r="C25" s="116" t="s">
        <v>140</v>
      </c>
      <c r="D25" s="117" t="s">
        <v>94</v>
      </c>
      <c r="E25" s="118">
        <v>947</v>
      </c>
      <c r="F25" s="128"/>
      <c r="G25" s="115">
        <v>1</v>
      </c>
      <c r="H25" s="116" t="s">
        <v>141</v>
      </c>
      <c r="I25" s="117" t="s">
        <v>94</v>
      </c>
      <c r="J25" s="118">
        <v>460</v>
      </c>
      <c r="L25" s="115">
        <v>4</v>
      </c>
      <c r="M25" s="116" t="s">
        <v>142</v>
      </c>
      <c r="N25" s="117" t="s">
        <v>94</v>
      </c>
      <c r="O25" s="118">
        <v>551</v>
      </c>
    </row>
    <row r="26" spans="2:15" ht="15" customHeight="1">
      <c r="B26" s="115">
        <v>6</v>
      </c>
      <c r="C26" s="116" t="s">
        <v>143</v>
      </c>
      <c r="D26" s="117" t="s">
        <v>94</v>
      </c>
      <c r="E26" s="118">
        <v>444</v>
      </c>
      <c r="F26" s="128"/>
      <c r="G26" s="115">
        <v>2</v>
      </c>
      <c r="H26" s="116" t="s">
        <v>144</v>
      </c>
      <c r="I26" s="117" t="s">
        <v>103</v>
      </c>
      <c r="J26" s="118">
        <v>255</v>
      </c>
      <c r="L26" s="115">
        <v>5</v>
      </c>
      <c r="M26" s="116" t="s">
        <v>145</v>
      </c>
      <c r="N26" s="117" t="s">
        <v>103</v>
      </c>
      <c r="O26" s="118">
        <v>500</v>
      </c>
    </row>
    <row r="27" spans="2:15" ht="15" customHeight="1">
      <c r="B27" s="115"/>
      <c r="C27" s="116"/>
      <c r="D27" s="117"/>
      <c r="E27" s="118"/>
      <c r="F27" s="139"/>
      <c r="G27" s="115" t="s">
        <v>27</v>
      </c>
      <c r="H27" s="116" t="s">
        <v>146</v>
      </c>
      <c r="I27" s="117" t="s">
        <v>94</v>
      </c>
      <c r="J27" s="118">
        <v>1637</v>
      </c>
      <c r="L27" s="115">
        <v>6</v>
      </c>
      <c r="M27" s="116" t="s">
        <v>147</v>
      </c>
      <c r="N27" s="117" t="s">
        <v>94</v>
      </c>
      <c r="O27" s="118">
        <v>1864</v>
      </c>
    </row>
    <row r="28" spans="2:15" ht="15" customHeight="1">
      <c r="B28" s="140" t="s">
        <v>148</v>
      </c>
      <c r="C28" s="141" t="s">
        <v>9</v>
      </c>
      <c r="D28" s="142" t="s">
        <v>97</v>
      </c>
      <c r="E28" s="143">
        <f>SUM(E29:E33)</f>
        <v>3698</v>
      </c>
      <c r="F28" s="128"/>
      <c r="G28" s="115">
        <v>4</v>
      </c>
      <c r="H28" s="116" t="s">
        <v>149</v>
      </c>
      <c r="I28" s="117" t="s">
        <v>103</v>
      </c>
      <c r="J28" s="118">
        <v>612</v>
      </c>
      <c r="L28" s="115">
        <v>7</v>
      </c>
      <c r="M28" s="116" t="s">
        <v>150</v>
      </c>
      <c r="N28" s="117" t="s">
        <v>103</v>
      </c>
      <c r="O28" s="118">
        <v>267</v>
      </c>
    </row>
    <row r="29" spans="2:15" ht="15" customHeight="1">
      <c r="B29" s="115">
        <v>1</v>
      </c>
      <c r="C29" s="116" t="s">
        <v>151</v>
      </c>
      <c r="D29" s="117" t="s">
        <v>94</v>
      </c>
      <c r="E29" s="118">
        <v>558</v>
      </c>
      <c r="F29" s="128"/>
      <c r="G29" s="115">
        <v>5</v>
      </c>
      <c r="H29" s="116" t="s">
        <v>149</v>
      </c>
      <c r="I29" s="117" t="s">
        <v>111</v>
      </c>
      <c r="J29" s="118">
        <v>3255</v>
      </c>
      <c r="L29" s="115">
        <v>8</v>
      </c>
      <c r="M29" s="116" t="s">
        <v>152</v>
      </c>
      <c r="N29" s="117" t="s">
        <v>103</v>
      </c>
      <c r="O29" s="118">
        <v>645</v>
      </c>
    </row>
    <row r="30" spans="2:15" ht="15" customHeight="1">
      <c r="B30" s="115">
        <v>2</v>
      </c>
      <c r="C30" s="116" t="s">
        <v>153</v>
      </c>
      <c r="D30" s="117" t="s">
        <v>103</v>
      </c>
      <c r="E30" s="118">
        <v>292</v>
      </c>
      <c r="F30" s="128"/>
      <c r="G30" s="115">
        <v>6</v>
      </c>
      <c r="H30" s="116" t="s">
        <v>154</v>
      </c>
      <c r="I30" s="117" t="s">
        <v>94</v>
      </c>
      <c r="J30" s="118">
        <v>497</v>
      </c>
      <c r="L30" s="115">
        <v>9</v>
      </c>
      <c r="M30" s="116" t="s">
        <v>152</v>
      </c>
      <c r="N30" s="117" t="s">
        <v>111</v>
      </c>
      <c r="O30" s="118">
        <v>2052</v>
      </c>
    </row>
    <row r="31" spans="2:15" ht="15" customHeight="1">
      <c r="B31" s="115">
        <v>3</v>
      </c>
      <c r="C31" s="116" t="s">
        <v>155</v>
      </c>
      <c r="D31" s="117" t="s">
        <v>94</v>
      </c>
      <c r="E31" s="118">
        <v>368</v>
      </c>
      <c r="F31" s="128"/>
      <c r="G31" s="115">
        <v>7</v>
      </c>
      <c r="H31" s="116" t="s">
        <v>156</v>
      </c>
      <c r="I31" s="117" t="s">
        <v>103</v>
      </c>
      <c r="J31" s="118">
        <v>558</v>
      </c>
      <c r="L31" s="115"/>
      <c r="M31" s="116"/>
      <c r="N31" s="117"/>
      <c r="O31" s="118"/>
    </row>
    <row r="32" spans="2:15" ht="15" customHeight="1">
      <c r="B32" s="115">
        <v>4</v>
      </c>
      <c r="C32" s="116" t="s">
        <v>157</v>
      </c>
      <c r="D32" s="117" t="s">
        <v>94</v>
      </c>
      <c r="E32" s="118">
        <v>732</v>
      </c>
      <c r="F32" s="128"/>
      <c r="G32" s="115">
        <v>8</v>
      </c>
      <c r="H32" s="116" t="s">
        <v>158</v>
      </c>
      <c r="I32" s="117" t="s">
        <v>103</v>
      </c>
      <c r="J32" s="118">
        <v>385</v>
      </c>
      <c r="L32" s="140" t="s">
        <v>159</v>
      </c>
      <c r="M32" s="141" t="s">
        <v>17</v>
      </c>
      <c r="N32" s="142" t="s">
        <v>97</v>
      </c>
      <c r="O32" s="143">
        <f>SUM(O33:O42)</f>
        <v>7472</v>
      </c>
    </row>
    <row r="33" spans="2:15" ht="15" customHeight="1">
      <c r="B33" s="115">
        <v>5</v>
      </c>
      <c r="C33" s="116" t="s">
        <v>160</v>
      </c>
      <c r="D33" s="117" t="s">
        <v>94</v>
      </c>
      <c r="E33" s="118">
        <v>1748</v>
      </c>
      <c r="F33" s="139"/>
      <c r="G33" s="115"/>
      <c r="H33" s="116"/>
      <c r="I33" s="117"/>
      <c r="J33" s="118"/>
      <c r="L33" s="115">
        <v>1</v>
      </c>
      <c r="M33" s="116" t="s">
        <v>161</v>
      </c>
      <c r="N33" s="117" t="s">
        <v>103</v>
      </c>
      <c r="O33" s="118">
        <v>477</v>
      </c>
    </row>
    <row r="34" spans="2:15" ht="15" customHeight="1">
      <c r="B34" s="115"/>
      <c r="C34" s="116"/>
      <c r="D34" s="117"/>
      <c r="E34" s="118"/>
      <c r="F34" s="128"/>
      <c r="G34" s="140" t="s">
        <v>148</v>
      </c>
      <c r="H34" s="141" t="s">
        <v>12</v>
      </c>
      <c r="I34" s="142" t="s">
        <v>97</v>
      </c>
      <c r="J34" s="143">
        <f>SUM(J35:J40)</f>
        <v>2218</v>
      </c>
      <c r="L34" s="115">
        <v>2</v>
      </c>
      <c r="M34" s="116" t="s">
        <v>162</v>
      </c>
      <c r="N34" s="117" t="s">
        <v>94</v>
      </c>
      <c r="O34" s="118">
        <v>843</v>
      </c>
    </row>
    <row r="35" spans="2:15" ht="15" customHeight="1">
      <c r="B35" s="140" t="s">
        <v>163</v>
      </c>
      <c r="C35" s="141" t="s">
        <v>164</v>
      </c>
      <c r="D35" s="142" t="s">
        <v>97</v>
      </c>
      <c r="E35" s="143">
        <f>SUM(E36:E40)</f>
        <v>4529</v>
      </c>
      <c r="F35" s="128"/>
      <c r="G35" s="115">
        <v>1</v>
      </c>
      <c r="H35" s="116" t="s">
        <v>165</v>
      </c>
      <c r="I35" s="117" t="s">
        <v>103</v>
      </c>
      <c r="J35" s="118">
        <v>172</v>
      </c>
      <c r="L35" s="115">
        <v>3</v>
      </c>
      <c r="M35" s="116" t="s">
        <v>166</v>
      </c>
      <c r="N35" s="117" t="s">
        <v>103</v>
      </c>
      <c r="O35" s="118">
        <v>216</v>
      </c>
    </row>
    <row r="36" spans="2:15" ht="15" customHeight="1">
      <c r="B36" s="115">
        <v>1</v>
      </c>
      <c r="C36" s="116" t="s">
        <v>167</v>
      </c>
      <c r="D36" s="117" t="s">
        <v>94</v>
      </c>
      <c r="E36" s="118">
        <v>810</v>
      </c>
      <c r="F36" s="128"/>
      <c r="G36" s="115">
        <v>2</v>
      </c>
      <c r="H36" s="116" t="s">
        <v>168</v>
      </c>
      <c r="I36" s="117" t="s">
        <v>103</v>
      </c>
      <c r="J36" s="118">
        <v>318</v>
      </c>
      <c r="L36" s="115">
        <v>4</v>
      </c>
      <c r="M36" s="116" t="s">
        <v>169</v>
      </c>
      <c r="N36" s="117" t="s">
        <v>94</v>
      </c>
      <c r="O36" s="118">
        <v>2190</v>
      </c>
    </row>
    <row r="37" spans="2:15" ht="15" customHeight="1">
      <c r="B37" s="115">
        <v>2</v>
      </c>
      <c r="C37" s="116" t="s">
        <v>170</v>
      </c>
      <c r="D37" s="117" t="s">
        <v>94</v>
      </c>
      <c r="E37" s="118">
        <v>1498</v>
      </c>
      <c r="F37" s="128"/>
      <c r="G37" s="115">
        <v>3</v>
      </c>
      <c r="H37" s="116" t="s">
        <v>171</v>
      </c>
      <c r="I37" s="117" t="s">
        <v>103</v>
      </c>
      <c r="J37" s="118">
        <v>258</v>
      </c>
      <c r="L37" s="115">
        <v>5</v>
      </c>
      <c r="M37" s="116" t="s">
        <v>172</v>
      </c>
      <c r="N37" s="117" t="s">
        <v>111</v>
      </c>
      <c r="O37" s="118">
        <v>193</v>
      </c>
    </row>
    <row r="38" spans="2:15" ht="15" customHeight="1">
      <c r="B38" s="115">
        <v>3</v>
      </c>
      <c r="C38" s="116" t="s">
        <v>173</v>
      </c>
      <c r="D38" s="117" t="s">
        <v>103</v>
      </c>
      <c r="E38" s="118">
        <v>276</v>
      </c>
      <c r="F38" s="128"/>
      <c r="G38" s="115">
        <v>4</v>
      </c>
      <c r="H38" s="116" t="s">
        <v>174</v>
      </c>
      <c r="I38" s="117" t="s">
        <v>103</v>
      </c>
      <c r="J38" s="118">
        <v>182</v>
      </c>
      <c r="L38" s="115">
        <v>6</v>
      </c>
      <c r="M38" s="116" t="s">
        <v>175</v>
      </c>
      <c r="N38" s="117" t="s">
        <v>103</v>
      </c>
      <c r="O38" s="118">
        <v>243</v>
      </c>
    </row>
    <row r="39" spans="2:15" ht="15" customHeight="1">
      <c r="B39" s="115">
        <v>4</v>
      </c>
      <c r="C39" s="116" t="s">
        <v>176</v>
      </c>
      <c r="D39" s="117" t="s">
        <v>94</v>
      </c>
      <c r="E39" s="118">
        <v>1564</v>
      </c>
      <c r="F39" s="128"/>
      <c r="G39" s="115">
        <v>5</v>
      </c>
      <c r="H39" s="116" t="s">
        <v>177</v>
      </c>
      <c r="I39" s="117" t="s">
        <v>94</v>
      </c>
      <c r="J39" s="118">
        <v>1050</v>
      </c>
      <c r="L39" s="115">
        <v>7</v>
      </c>
      <c r="M39" s="116" t="s">
        <v>178</v>
      </c>
      <c r="N39" s="117" t="s">
        <v>103</v>
      </c>
      <c r="O39" s="118">
        <v>480</v>
      </c>
    </row>
    <row r="40" spans="2:15" ht="15" customHeight="1">
      <c r="B40" s="115">
        <v>5</v>
      </c>
      <c r="C40" s="116" t="s">
        <v>179</v>
      </c>
      <c r="D40" s="117" t="s">
        <v>103</v>
      </c>
      <c r="E40" s="118">
        <v>381</v>
      </c>
      <c r="F40" s="128"/>
      <c r="G40" s="115">
        <v>6</v>
      </c>
      <c r="H40" s="116" t="s">
        <v>180</v>
      </c>
      <c r="I40" s="117" t="s">
        <v>94</v>
      </c>
      <c r="J40" s="118">
        <v>238</v>
      </c>
      <c r="L40" s="115">
        <v>8</v>
      </c>
      <c r="M40" s="116" t="s">
        <v>181</v>
      </c>
      <c r="N40" s="117" t="s">
        <v>103</v>
      </c>
      <c r="O40" s="118">
        <v>401</v>
      </c>
    </row>
    <row r="41" spans="2:15" ht="15" customHeight="1">
      <c r="B41" s="115"/>
      <c r="C41" s="116"/>
      <c r="D41" s="117"/>
      <c r="E41" s="118"/>
      <c r="F41" s="128"/>
      <c r="G41" s="115"/>
      <c r="H41" s="116"/>
      <c r="I41" s="117"/>
      <c r="J41" s="118"/>
      <c r="L41" s="115">
        <v>9</v>
      </c>
      <c r="M41" s="116" t="s">
        <v>182</v>
      </c>
      <c r="N41" s="117" t="s">
        <v>103</v>
      </c>
      <c r="O41" s="118">
        <v>618</v>
      </c>
    </row>
    <row r="42" spans="2:15" ht="15" customHeight="1">
      <c r="B42" s="140" t="s">
        <v>95</v>
      </c>
      <c r="C42" s="141" t="s">
        <v>11</v>
      </c>
      <c r="D42" s="142" t="s">
        <v>97</v>
      </c>
      <c r="E42" s="143">
        <f>SUM(E43+E44+E45+J7+J8)</f>
        <v>2306</v>
      </c>
      <c r="F42" s="128"/>
      <c r="G42" s="112" t="s">
        <v>163</v>
      </c>
      <c r="H42" s="113" t="s">
        <v>13</v>
      </c>
      <c r="I42" s="129" t="s">
        <v>97</v>
      </c>
      <c r="J42" s="143">
        <f>SUM(J43:J45)</f>
        <v>2153</v>
      </c>
      <c r="L42" s="144">
        <v>10</v>
      </c>
      <c r="M42" s="133" t="s">
        <v>182</v>
      </c>
      <c r="N42" s="145" t="s">
        <v>111</v>
      </c>
      <c r="O42" s="134">
        <v>1811</v>
      </c>
    </row>
    <row r="43" spans="2:15" ht="15" customHeight="1" thickBot="1">
      <c r="B43" s="115">
        <v>1</v>
      </c>
      <c r="C43" s="116" t="s">
        <v>183</v>
      </c>
      <c r="D43" s="117" t="s">
        <v>103</v>
      </c>
      <c r="E43" s="118">
        <v>315</v>
      </c>
      <c r="F43" s="128"/>
      <c r="G43" s="115">
        <v>1</v>
      </c>
      <c r="H43" s="116" t="s">
        <v>184</v>
      </c>
      <c r="I43" s="117" t="s">
        <v>94</v>
      </c>
      <c r="J43" s="118">
        <v>565</v>
      </c>
      <c r="L43" s="146"/>
      <c r="M43" s="147"/>
      <c r="N43" s="148"/>
      <c r="O43" s="149"/>
    </row>
    <row r="44" spans="2:15" ht="15" customHeight="1" thickBot="1" thickTop="1">
      <c r="B44" s="115">
        <v>2</v>
      </c>
      <c r="C44" s="116" t="s">
        <v>185</v>
      </c>
      <c r="D44" s="117" t="s">
        <v>94</v>
      </c>
      <c r="E44" s="118">
        <v>265</v>
      </c>
      <c r="F44" s="128"/>
      <c r="G44" s="115">
        <v>2</v>
      </c>
      <c r="H44" s="116" t="s">
        <v>186</v>
      </c>
      <c r="I44" s="117" t="s">
        <v>94</v>
      </c>
      <c r="J44" s="118">
        <v>325</v>
      </c>
      <c r="L44" s="290" t="s">
        <v>187</v>
      </c>
      <c r="M44" s="291"/>
      <c r="N44" s="294" t="s">
        <v>188</v>
      </c>
      <c r="O44" s="287">
        <f>SUM(E9+E20+E28+E35+E42+J15+J24+J34+J42+O7+O21+O32)</f>
        <v>65270</v>
      </c>
    </row>
    <row r="45" spans="2:15" ht="15" customHeight="1" thickBot="1" thickTop="1">
      <c r="B45" s="120">
        <v>3</v>
      </c>
      <c r="C45" s="121" t="s">
        <v>189</v>
      </c>
      <c r="D45" s="122" t="s">
        <v>103</v>
      </c>
      <c r="E45" s="123">
        <v>389</v>
      </c>
      <c r="F45" s="128"/>
      <c r="G45" s="150">
        <v>3</v>
      </c>
      <c r="H45" s="151" t="s">
        <v>190</v>
      </c>
      <c r="I45" s="152" t="s">
        <v>94</v>
      </c>
      <c r="J45" s="153">
        <v>1263</v>
      </c>
      <c r="L45" s="292"/>
      <c r="M45" s="293"/>
      <c r="N45" s="295"/>
      <c r="O45" s="288"/>
    </row>
    <row r="46" spans="2:15" ht="15" customHeight="1">
      <c r="B46" s="128"/>
      <c r="C46" s="154"/>
      <c r="D46" s="155"/>
      <c r="E46" s="156"/>
      <c r="F46" s="157"/>
      <c r="G46" s="154"/>
      <c r="H46" s="157"/>
      <c r="I46" s="158"/>
      <c r="L46" s="159"/>
      <c r="M46" s="159"/>
      <c r="N46" s="159"/>
      <c r="O46" s="159"/>
    </row>
    <row r="47" spans="2:9" ht="15" customHeight="1">
      <c r="B47" s="128"/>
      <c r="C47" s="154" t="s">
        <v>191</v>
      </c>
      <c r="D47" s="155"/>
      <c r="E47" s="156"/>
      <c r="F47" s="157"/>
      <c r="G47" s="154"/>
      <c r="H47" s="157"/>
      <c r="I47" s="158"/>
    </row>
    <row r="48" ht="15" customHeight="1"/>
    <row r="49" ht="15" customHeight="1"/>
    <row r="50" ht="15" customHeight="1"/>
    <row r="51" spans="2:15" ht="15" customHeight="1">
      <c r="B51" s="127"/>
      <c r="C51" s="127"/>
      <c r="D51" s="127"/>
      <c r="E51" s="127"/>
      <c r="F51" s="127"/>
      <c r="G51" s="127"/>
      <c r="H51" s="127"/>
      <c r="I51" s="127"/>
      <c r="J51" s="127"/>
      <c r="K51" s="127"/>
      <c r="L51" s="157"/>
      <c r="M51" s="160"/>
      <c r="N51" s="155"/>
      <c r="O51" s="155"/>
    </row>
    <row r="52" spans="2:15" ht="15" customHeight="1">
      <c r="B52" s="127"/>
      <c r="C52" s="127"/>
      <c r="D52" s="127"/>
      <c r="E52" s="127"/>
      <c r="F52" s="127"/>
      <c r="G52" s="127"/>
      <c r="H52" s="127"/>
      <c r="I52" s="127"/>
      <c r="J52" s="127"/>
      <c r="K52" s="127"/>
      <c r="L52" s="157"/>
      <c r="M52" s="160"/>
      <c r="N52" s="155"/>
      <c r="O52" s="155"/>
    </row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</sheetData>
  <mergeCells count="25">
    <mergeCell ref="E7:E8"/>
    <mergeCell ref="L5:L6"/>
    <mergeCell ref="O44:O45"/>
    <mergeCell ref="J13:J14"/>
    <mergeCell ref="L44:M45"/>
    <mergeCell ref="N44:N45"/>
    <mergeCell ref="I5:I6"/>
    <mergeCell ref="M5:M6"/>
    <mergeCell ref="N5:N6"/>
    <mergeCell ref="O5:O6"/>
    <mergeCell ref="B2:O2"/>
    <mergeCell ref="B3:O3"/>
    <mergeCell ref="J11:J12"/>
    <mergeCell ref="G13:I14"/>
    <mergeCell ref="B7:D8"/>
    <mergeCell ref="G11:G12"/>
    <mergeCell ref="H11:H12"/>
    <mergeCell ref="I11:I12"/>
    <mergeCell ref="G5:G6"/>
    <mergeCell ref="H5:H6"/>
    <mergeCell ref="J5:J6"/>
    <mergeCell ref="B5:B6"/>
    <mergeCell ref="C5:C6"/>
    <mergeCell ref="D5:D6"/>
    <mergeCell ref="E5:E6"/>
  </mergeCells>
  <printOptions horizontalCentered="1" verticalCentered="1"/>
  <pageMargins left="0.31496062992125984" right="0" top="0" bottom="0" header="0" footer="0"/>
  <pageSetup horizontalDpi="300" verticalDpi="300" orientation="landscape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Z45"/>
  <sheetViews>
    <sheetView workbookViewId="0" topLeftCell="Y2">
      <selection activeCell="AG2" sqref="AG2"/>
    </sheetView>
  </sheetViews>
  <sheetFormatPr defaultColWidth="9.00390625" defaultRowHeight="12.75"/>
  <cols>
    <col min="33" max="33" width="3.75390625" style="0" customWidth="1"/>
    <col min="51" max="51" width="22.00390625" style="0" customWidth="1"/>
  </cols>
  <sheetData>
    <row r="1" spans="25:41" ht="15" customHeight="1">
      <c r="Y1" s="161"/>
      <c r="Z1" s="161"/>
      <c r="AA1" s="161"/>
      <c r="AB1" s="161"/>
      <c r="AC1" s="161"/>
      <c r="AD1" s="161"/>
      <c r="AE1" s="161"/>
      <c r="AF1" s="161"/>
      <c r="AG1" s="161"/>
      <c r="AH1" s="161"/>
      <c r="AI1" s="161"/>
      <c r="AJ1" s="161"/>
      <c r="AK1" s="161"/>
      <c r="AL1" s="161"/>
      <c r="AM1" s="161"/>
      <c r="AN1" s="161"/>
      <c r="AO1" s="161"/>
    </row>
    <row r="2" spans="25:41" ht="15" customHeight="1">
      <c r="Y2" s="161"/>
      <c r="Z2" s="161"/>
      <c r="AA2" s="161"/>
      <c r="AB2" s="161"/>
      <c r="AC2" s="161"/>
      <c r="AD2" s="161"/>
      <c r="AE2" s="161"/>
      <c r="AF2" s="161"/>
      <c r="AG2" s="161"/>
      <c r="AH2" s="161"/>
      <c r="AI2" s="161"/>
      <c r="AJ2" s="161"/>
      <c r="AK2" s="161"/>
      <c r="AL2" s="161"/>
      <c r="AM2" s="161"/>
      <c r="AN2" s="161"/>
      <c r="AO2" s="161"/>
    </row>
    <row r="3" spans="25:41" ht="15" customHeight="1">
      <c r="Y3" s="161"/>
      <c r="Z3" s="161"/>
      <c r="AA3" s="161"/>
      <c r="AB3" s="161"/>
      <c r="AC3" s="161"/>
      <c r="AD3" s="161"/>
      <c r="AE3" s="161"/>
      <c r="AF3" s="161"/>
      <c r="AG3" s="161"/>
      <c r="AH3" s="161"/>
      <c r="AI3" s="161"/>
      <c r="AJ3" s="161"/>
      <c r="AK3" s="161"/>
      <c r="AL3" s="161"/>
      <c r="AM3" s="161"/>
      <c r="AN3" s="161"/>
      <c r="AO3" s="161"/>
    </row>
    <row r="4" spans="25:49" ht="15" customHeight="1">
      <c r="Y4" s="161"/>
      <c r="Z4" s="161"/>
      <c r="AA4" s="161"/>
      <c r="AB4" s="161"/>
      <c r="AC4" s="161"/>
      <c r="AD4" s="161"/>
      <c r="AE4" s="161"/>
      <c r="AF4" s="161"/>
      <c r="AG4" s="161"/>
      <c r="AH4" s="161"/>
      <c r="AI4" s="161"/>
      <c r="AJ4" s="161"/>
      <c r="AK4" s="161"/>
      <c r="AL4" s="161"/>
      <c r="AM4" s="161"/>
      <c r="AN4" s="161"/>
      <c r="AO4" s="161"/>
      <c r="AU4" t="s">
        <v>192</v>
      </c>
      <c r="AV4" t="s">
        <v>193</v>
      </c>
      <c r="AW4" t="s">
        <v>194</v>
      </c>
    </row>
    <row r="5" spans="25:52" ht="15" customHeight="1">
      <c r="Y5" s="161"/>
      <c r="Z5" s="161"/>
      <c r="AA5" s="161"/>
      <c r="AB5" s="161"/>
      <c r="AC5" s="161"/>
      <c r="AD5" s="161"/>
      <c r="AE5" s="161"/>
      <c r="AF5" s="161"/>
      <c r="AG5" s="161"/>
      <c r="AH5" s="161"/>
      <c r="AI5" s="161"/>
      <c r="AJ5" s="161"/>
      <c r="AK5" s="161"/>
      <c r="AL5" s="161"/>
      <c r="AM5" s="161"/>
      <c r="AN5" s="161"/>
      <c r="AO5" s="161"/>
      <c r="AT5" t="s">
        <v>195</v>
      </c>
      <c r="AU5">
        <v>7626</v>
      </c>
      <c r="AV5">
        <v>7436</v>
      </c>
      <c r="AW5">
        <v>6871</v>
      </c>
      <c r="AY5" t="s">
        <v>196</v>
      </c>
      <c r="AZ5">
        <v>11810</v>
      </c>
    </row>
    <row r="6" spans="3:52" ht="15" customHeight="1"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T6" s="163"/>
      <c r="U6" s="164"/>
      <c r="Y6" s="161"/>
      <c r="Z6" s="161"/>
      <c r="AA6" s="161"/>
      <c r="AB6" s="161"/>
      <c r="AC6" s="161"/>
      <c r="AD6" s="161"/>
      <c r="AE6" s="161"/>
      <c r="AF6" s="161"/>
      <c r="AG6" s="161"/>
      <c r="AH6" s="161"/>
      <c r="AI6" s="161"/>
      <c r="AJ6" s="161"/>
      <c r="AK6" s="161"/>
      <c r="AL6" s="161"/>
      <c r="AM6" s="161"/>
      <c r="AN6" s="161"/>
      <c r="AO6" s="161"/>
      <c r="AT6" t="s">
        <v>197</v>
      </c>
      <c r="AU6">
        <v>8942</v>
      </c>
      <c r="AV6">
        <v>11162</v>
      </c>
      <c r="AW6">
        <v>11539</v>
      </c>
      <c r="AY6" t="s">
        <v>198</v>
      </c>
      <c r="AZ6">
        <v>14014</v>
      </c>
    </row>
    <row r="7" spans="20:52" ht="15" customHeight="1">
      <c r="T7" s="163"/>
      <c r="U7" s="164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  <c r="AM7" s="161"/>
      <c r="AN7" s="161"/>
      <c r="AO7" s="161"/>
      <c r="AY7" t="s">
        <v>199</v>
      </c>
      <c r="AZ7">
        <v>40809</v>
      </c>
    </row>
    <row r="8" spans="20:52" ht="15" customHeight="1">
      <c r="T8" s="163"/>
      <c r="U8" s="164"/>
      <c r="Y8" s="161"/>
      <c r="Z8" s="161"/>
      <c r="AA8" s="161"/>
      <c r="AB8" s="161"/>
      <c r="AC8" s="161"/>
      <c r="AD8" s="161"/>
      <c r="AE8" s="161"/>
      <c r="AF8" s="161"/>
      <c r="AG8" s="161"/>
      <c r="AH8" s="161"/>
      <c r="AI8" s="161"/>
      <c r="AJ8" s="161"/>
      <c r="AK8" s="161"/>
      <c r="AL8" s="161"/>
      <c r="AM8" s="161"/>
      <c r="AN8" s="161"/>
      <c r="AO8" s="161"/>
      <c r="AY8" t="s">
        <v>200</v>
      </c>
      <c r="AZ8">
        <v>20429</v>
      </c>
    </row>
    <row r="9" spans="20:52" ht="15" customHeight="1">
      <c r="T9" s="163"/>
      <c r="U9" s="164"/>
      <c r="Y9" s="161"/>
      <c r="Z9" s="161"/>
      <c r="AA9" s="161"/>
      <c r="AB9" s="161"/>
      <c r="AC9" s="161"/>
      <c r="AD9" s="161"/>
      <c r="AE9" s="161"/>
      <c r="AF9" s="161"/>
      <c r="AG9" s="161"/>
      <c r="AH9" s="161"/>
      <c r="AI9" s="161"/>
      <c r="AJ9" s="161"/>
      <c r="AK9" s="161"/>
      <c r="AL9" s="161"/>
      <c r="AM9" s="161"/>
      <c r="AN9" s="161"/>
      <c r="AO9" s="161"/>
      <c r="AY9" t="s">
        <v>201</v>
      </c>
      <c r="AZ9">
        <v>2694</v>
      </c>
    </row>
    <row r="10" spans="20:52" ht="15" customHeight="1">
      <c r="T10" s="165"/>
      <c r="U10" s="166"/>
      <c r="Y10" s="161"/>
      <c r="Z10" s="161"/>
      <c r="AA10" s="161"/>
      <c r="AB10" s="161"/>
      <c r="AC10" s="161"/>
      <c r="AD10" s="161"/>
      <c r="AE10" s="161"/>
      <c r="AF10" s="161"/>
      <c r="AG10" s="161"/>
      <c r="AH10" s="161"/>
      <c r="AI10" s="161"/>
      <c r="AJ10" s="161"/>
      <c r="AK10" s="161"/>
      <c r="AL10" s="161"/>
      <c r="AM10" s="161"/>
      <c r="AN10" s="161"/>
      <c r="AO10" s="161"/>
      <c r="AY10" t="s">
        <v>202</v>
      </c>
      <c r="AZ10">
        <v>4216</v>
      </c>
    </row>
    <row r="11" spans="20:41" ht="15" customHeight="1">
      <c r="T11" s="165"/>
      <c r="U11" s="164"/>
      <c r="Y11" s="161"/>
      <c r="Z11" s="161"/>
      <c r="AA11" s="161"/>
      <c r="AB11" s="161"/>
      <c r="AC11" s="161"/>
      <c r="AD11" s="161"/>
      <c r="AE11" s="161"/>
      <c r="AF11" s="161"/>
      <c r="AG11" s="161"/>
      <c r="AH11" s="161"/>
      <c r="AI11" s="161"/>
      <c r="AJ11" s="161"/>
      <c r="AK11" s="161"/>
      <c r="AL11" s="161"/>
      <c r="AM11" s="161"/>
      <c r="AN11" s="161"/>
      <c r="AO11" s="161"/>
    </row>
    <row r="12" spans="20:41" ht="15" customHeight="1">
      <c r="T12" s="165"/>
      <c r="U12" s="164"/>
      <c r="Y12" s="161"/>
      <c r="Z12" s="161"/>
      <c r="AA12" s="161"/>
      <c r="AB12" s="161"/>
      <c r="AC12" s="161"/>
      <c r="AD12" s="161"/>
      <c r="AE12" s="161"/>
      <c r="AF12" s="161"/>
      <c r="AG12" s="161"/>
      <c r="AH12" s="161"/>
      <c r="AI12" s="161"/>
      <c r="AJ12" s="161"/>
      <c r="AK12" s="161"/>
      <c r="AL12" s="161"/>
      <c r="AM12" s="161"/>
      <c r="AN12" s="161"/>
      <c r="AO12" s="161"/>
    </row>
    <row r="13" spans="20:41" ht="15" customHeight="1">
      <c r="T13" s="165"/>
      <c r="U13" s="164"/>
      <c r="Y13" s="161"/>
      <c r="Z13" s="161"/>
      <c r="AA13" s="161"/>
      <c r="AB13" s="161"/>
      <c r="AC13" s="161"/>
      <c r="AD13" s="161"/>
      <c r="AE13" s="161"/>
      <c r="AF13" s="161"/>
      <c r="AG13" s="161"/>
      <c r="AH13" s="161"/>
      <c r="AI13" s="161"/>
      <c r="AJ13" s="161"/>
      <c r="AK13" s="161"/>
      <c r="AL13" s="161"/>
      <c r="AM13" s="161"/>
      <c r="AN13" s="161"/>
      <c r="AO13" s="161"/>
    </row>
    <row r="14" spans="20:41" ht="15" customHeight="1">
      <c r="T14" s="165"/>
      <c r="U14" s="164"/>
      <c r="Y14" s="161"/>
      <c r="Z14" s="161"/>
      <c r="AA14" s="161"/>
      <c r="AB14" s="161"/>
      <c r="AC14" s="161"/>
      <c r="AD14" s="161"/>
      <c r="AE14" s="161"/>
      <c r="AF14" s="161"/>
      <c r="AG14" s="161"/>
      <c r="AH14" s="161"/>
      <c r="AI14" s="161"/>
      <c r="AJ14" s="161"/>
      <c r="AK14" s="161"/>
      <c r="AL14" s="161"/>
      <c r="AM14" s="161"/>
      <c r="AN14" s="161"/>
      <c r="AO14" s="161"/>
    </row>
    <row r="15" spans="6:41" ht="15" customHeight="1">
      <c r="F15" s="162"/>
      <c r="G15" s="162"/>
      <c r="H15" s="162"/>
      <c r="I15" s="162"/>
      <c r="J15" s="162"/>
      <c r="K15" s="162"/>
      <c r="L15" s="162"/>
      <c r="M15" s="162"/>
      <c r="N15" s="162"/>
      <c r="O15" s="162"/>
      <c r="P15" s="162"/>
      <c r="T15" s="165"/>
      <c r="U15" s="164"/>
      <c r="Y15" s="161"/>
      <c r="Z15" s="161"/>
      <c r="AA15" s="161"/>
      <c r="AB15" s="161"/>
      <c r="AC15" s="161"/>
      <c r="AD15" s="161"/>
      <c r="AE15" s="161"/>
      <c r="AF15" s="161"/>
      <c r="AG15" s="161"/>
      <c r="AH15" s="161"/>
      <c r="AI15" s="161"/>
      <c r="AJ15" s="161"/>
      <c r="AK15" s="161"/>
      <c r="AL15" s="161"/>
      <c r="AM15" s="161"/>
      <c r="AN15" s="161"/>
      <c r="AO15" s="161"/>
    </row>
    <row r="16" spans="20:41" ht="15" customHeight="1">
      <c r="T16" s="167"/>
      <c r="U16" s="168"/>
      <c r="Y16" s="161"/>
      <c r="Z16" s="161"/>
      <c r="AA16" s="161"/>
      <c r="AB16" s="161"/>
      <c r="AC16" s="161"/>
      <c r="AD16" s="161"/>
      <c r="AE16" s="161"/>
      <c r="AF16" s="161"/>
      <c r="AG16" s="161"/>
      <c r="AH16" s="161"/>
      <c r="AI16" s="161"/>
      <c r="AJ16" s="161"/>
      <c r="AK16" s="161"/>
      <c r="AL16" s="161"/>
      <c r="AM16" s="161"/>
      <c r="AN16" s="161"/>
      <c r="AO16" s="161"/>
    </row>
    <row r="17" spans="21:41" ht="15" customHeight="1">
      <c r="U17" s="169"/>
      <c r="Y17" s="161"/>
      <c r="Z17" s="161"/>
      <c r="AA17" s="161"/>
      <c r="AB17" s="161"/>
      <c r="AC17" s="161"/>
      <c r="AD17" s="161"/>
      <c r="AE17" s="161"/>
      <c r="AF17" s="161"/>
      <c r="AG17" s="161"/>
      <c r="AH17" s="161"/>
      <c r="AI17" s="161"/>
      <c r="AJ17" s="161"/>
      <c r="AK17" s="161"/>
      <c r="AL17" s="161"/>
      <c r="AM17" s="161"/>
      <c r="AN17" s="161"/>
      <c r="AO17" s="161"/>
    </row>
    <row r="18" spans="21:41" ht="15" customHeight="1">
      <c r="U18" s="169"/>
      <c r="Y18" s="161"/>
      <c r="Z18" s="161"/>
      <c r="AA18" s="161"/>
      <c r="AB18" s="161"/>
      <c r="AC18" s="161"/>
      <c r="AD18" s="161"/>
      <c r="AE18" s="161"/>
      <c r="AF18" s="161"/>
      <c r="AG18" s="161"/>
      <c r="AH18" s="161"/>
      <c r="AI18" s="161"/>
      <c r="AJ18" s="161"/>
      <c r="AK18" s="161"/>
      <c r="AL18" s="161"/>
      <c r="AM18" s="161"/>
      <c r="AN18" s="161"/>
      <c r="AO18" s="161"/>
    </row>
    <row r="19" spans="21:41" ht="15" customHeight="1">
      <c r="U19" s="170"/>
      <c r="Y19" s="161"/>
      <c r="Z19" s="161"/>
      <c r="AA19" s="161"/>
      <c r="AB19" s="161"/>
      <c r="AC19" s="161"/>
      <c r="AD19" s="161"/>
      <c r="AE19" s="161"/>
      <c r="AF19" s="161"/>
      <c r="AG19" s="161"/>
      <c r="AH19" s="161"/>
      <c r="AI19" s="161"/>
      <c r="AJ19" s="161"/>
      <c r="AK19" s="161"/>
      <c r="AL19" s="161"/>
      <c r="AM19" s="161"/>
      <c r="AN19" s="161"/>
      <c r="AO19" s="161"/>
    </row>
    <row r="20" spans="25:41" ht="15" customHeight="1">
      <c r="Y20" s="161"/>
      <c r="Z20" s="161"/>
      <c r="AA20" s="161"/>
      <c r="AB20" s="161"/>
      <c r="AC20" s="161"/>
      <c r="AD20" s="161"/>
      <c r="AE20" s="161"/>
      <c r="AF20" s="161"/>
      <c r="AG20" s="161"/>
      <c r="AH20" s="161"/>
      <c r="AI20" s="161"/>
      <c r="AJ20" s="161"/>
      <c r="AK20" s="161"/>
      <c r="AL20" s="161"/>
      <c r="AM20" s="161"/>
      <c r="AN20" s="161"/>
      <c r="AO20" s="161"/>
    </row>
    <row r="21" spans="4:41" ht="15" customHeight="1">
      <c r="D21" t="s">
        <v>203</v>
      </c>
      <c r="E21" t="s">
        <v>204</v>
      </c>
      <c r="F21" t="s">
        <v>205</v>
      </c>
      <c r="G21" t="s">
        <v>206</v>
      </c>
      <c r="H21" t="s">
        <v>207</v>
      </c>
      <c r="I21" t="s">
        <v>208</v>
      </c>
      <c r="J21" t="s">
        <v>209</v>
      </c>
      <c r="K21" t="s">
        <v>210</v>
      </c>
      <c r="L21" t="s">
        <v>211</v>
      </c>
      <c r="M21" t="s">
        <v>212</v>
      </c>
      <c r="N21" t="s">
        <v>213</v>
      </c>
      <c r="O21" t="s">
        <v>214</v>
      </c>
      <c r="P21" t="s">
        <v>194</v>
      </c>
      <c r="Y21" s="161"/>
      <c r="Z21" s="161"/>
      <c r="AA21" s="161"/>
      <c r="AB21" s="161"/>
      <c r="AC21" s="161"/>
      <c r="AD21" s="161"/>
      <c r="AE21" s="161"/>
      <c r="AF21" s="161"/>
      <c r="AG21" s="161"/>
      <c r="AH21" s="161"/>
      <c r="AI21" s="161"/>
      <c r="AJ21" s="161"/>
      <c r="AK21" s="161"/>
      <c r="AL21" s="161"/>
      <c r="AM21" s="161"/>
      <c r="AN21" s="161"/>
      <c r="AO21" s="161"/>
    </row>
    <row r="22" spans="2:41" ht="15" customHeight="1">
      <c r="B22" t="s">
        <v>215</v>
      </c>
      <c r="D22">
        <v>87590</v>
      </c>
      <c r="E22">
        <v>82954</v>
      </c>
      <c r="F22">
        <v>79162</v>
      </c>
      <c r="G22">
        <v>78229</v>
      </c>
      <c r="H22">
        <v>77624</v>
      </c>
      <c r="I22">
        <v>76057</v>
      </c>
      <c r="J22">
        <v>73433</v>
      </c>
      <c r="K22">
        <v>71622</v>
      </c>
      <c r="L22">
        <v>72816</v>
      </c>
      <c r="M22">
        <v>74980</v>
      </c>
      <c r="N22">
        <v>73664</v>
      </c>
      <c r="O22">
        <v>69938</v>
      </c>
      <c r="P22">
        <v>65270</v>
      </c>
      <c r="Y22" s="161"/>
      <c r="Z22" s="161"/>
      <c r="AA22" s="161"/>
      <c r="AB22" s="161"/>
      <c r="AC22" s="161"/>
      <c r="AD22" s="161"/>
      <c r="AE22" s="161"/>
      <c r="AF22" s="161"/>
      <c r="AG22" s="161"/>
      <c r="AH22" s="161"/>
      <c r="AI22" s="161"/>
      <c r="AJ22" s="161"/>
      <c r="AK22" s="161"/>
      <c r="AL22" s="161"/>
      <c r="AM22" s="161"/>
      <c r="AN22" s="161"/>
      <c r="AO22" s="161"/>
    </row>
    <row r="23" spans="2:41" ht="15" customHeight="1">
      <c r="B23" t="s">
        <v>216</v>
      </c>
      <c r="D23" s="171">
        <v>0.229</v>
      </c>
      <c r="E23" s="171">
        <v>0.219</v>
      </c>
      <c r="F23" s="171">
        <v>0.21</v>
      </c>
      <c r="G23" s="171">
        <v>0.208</v>
      </c>
      <c r="H23" s="171">
        <v>0.207</v>
      </c>
      <c r="I23" s="171">
        <v>0.2</v>
      </c>
      <c r="J23" s="171">
        <v>0.194</v>
      </c>
      <c r="K23" s="171">
        <v>0.19</v>
      </c>
      <c r="L23" s="171">
        <v>0.193</v>
      </c>
      <c r="M23" s="171">
        <v>0.196</v>
      </c>
      <c r="N23" s="171">
        <v>0.193</v>
      </c>
      <c r="O23" s="171">
        <v>0.185</v>
      </c>
      <c r="P23" s="171"/>
      <c r="Y23" s="161"/>
      <c r="Z23" s="161"/>
      <c r="AA23" s="161"/>
      <c r="AB23" s="161"/>
      <c r="AC23" s="161"/>
      <c r="AD23" s="161"/>
      <c r="AE23" s="161"/>
      <c r="AF23" s="161"/>
      <c r="AG23" s="161"/>
      <c r="AH23" s="161"/>
      <c r="AI23" s="161"/>
      <c r="AJ23" s="161"/>
      <c r="AK23" s="161"/>
      <c r="AL23" s="161"/>
      <c r="AM23" s="161"/>
      <c r="AN23" s="161"/>
      <c r="AO23" s="161"/>
    </row>
    <row r="24" spans="25:41" ht="15" customHeight="1">
      <c r="Y24" s="161"/>
      <c r="Z24" s="161"/>
      <c r="AA24" s="161"/>
      <c r="AB24" s="161"/>
      <c r="AC24" s="161"/>
      <c r="AD24" s="161"/>
      <c r="AE24" s="161"/>
      <c r="AF24" s="161"/>
      <c r="AG24" s="161"/>
      <c r="AH24" s="161"/>
      <c r="AI24" s="161"/>
      <c r="AJ24" s="161"/>
      <c r="AK24" s="161"/>
      <c r="AL24" s="161"/>
      <c r="AM24" s="161"/>
      <c r="AN24" s="161"/>
      <c r="AO24" s="161"/>
    </row>
    <row r="25" spans="25:41" ht="15" customHeight="1">
      <c r="Y25" s="161"/>
      <c r="Z25" s="161"/>
      <c r="AA25" s="161"/>
      <c r="AB25" s="161"/>
      <c r="AC25" s="161"/>
      <c r="AD25" s="161"/>
      <c r="AE25" s="161"/>
      <c r="AF25" s="161"/>
      <c r="AG25" s="161"/>
      <c r="AH25" s="161"/>
      <c r="AI25" s="161"/>
      <c r="AJ25" s="161"/>
      <c r="AK25" s="161"/>
      <c r="AL25" s="161"/>
      <c r="AM25" s="161"/>
      <c r="AN25" s="161"/>
      <c r="AO25" s="161"/>
    </row>
    <row r="26" spans="25:41" ht="15" customHeight="1">
      <c r="Y26" s="161"/>
      <c r="Z26" s="161"/>
      <c r="AA26" s="161"/>
      <c r="AB26" s="161"/>
      <c r="AC26" s="161"/>
      <c r="AD26" s="161"/>
      <c r="AE26" s="161"/>
      <c r="AF26" s="161"/>
      <c r="AG26" s="161"/>
      <c r="AH26" s="161"/>
      <c r="AI26" s="161"/>
      <c r="AJ26" s="161"/>
      <c r="AK26" s="161"/>
      <c r="AL26" s="161"/>
      <c r="AM26" s="161"/>
      <c r="AN26" s="161"/>
      <c r="AO26" s="161"/>
    </row>
    <row r="27" spans="25:41" ht="15" customHeight="1">
      <c r="Y27" s="161"/>
      <c r="Z27" s="161"/>
      <c r="AA27" s="161"/>
      <c r="AB27" s="161"/>
      <c r="AC27" s="161"/>
      <c r="AD27" s="161"/>
      <c r="AE27" s="161"/>
      <c r="AF27" s="161"/>
      <c r="AG27" s="161"/>
      <c r="AH27" s="161"/>
      <c r="AI27" s="161"/>
      <c r="AJ27" s="161"/>
      <c r="AK27" s="161"/>
      <c r="AL27" s="161"/>
      <c r="AM27" s="161"/>
      <c r="AN27" s="161"/>
      <c r="AO27" s="161"/>
    </row>
    <row r="28" spans="25:41" ht="15" customHeight="1">
      <c r="Y28" s="161"/>
      <c r="Z28" s="161"/>
      <c r="AA28" s="161"/>
      <c r="AB28" s="161"/>
      <c r="AC28" s="161"/>
      <c r="AD28" s="161"/>
      <c r="AE28" s="161"/>
      <c r="AF28" s="161"/>
      <c r="AG28" s="161"/>
      <c r="AH28" s="161"/>
      <c r="AI28" s="161"/>
      <c r="AJ28" s="161"/>
      <c r="AK28" s="161"/>
      <c r="AL28" s="161"/>
      <c r="AM28" s="161"/>
      <c r="AN28" s="161"/>
      <c r="AO28" s="161"/>
    </row>
    <row r="29" spans="25:41" ht="15" customHeight="1">
      <c r="Y29" s="161"/>
      <c r="Z29" s="161"/>
      <c r="AA29" s="161"/>
      <c r="AB29" s="161"/>
      <c r="AC29" s="161"/>
      <c r="AD29" s="161"/>
      <c r="AE29" s="161"/>
      <c r="AF29" s="161"/>
      <c r="AG29" s="161"/>
      <c r="AH29" s="161"/>
      <c r="AI29" s="161"/>
      <c r="AJ29" s="161"/>
      <c r="AK29" s="161"/>
      <c r="AL29" s="161"/>
      <c r="AM29" s="161"/>
      <c r="AN29" s="161"/>
      <c r="AO29" s="161"/>
    </row>
    <row r="30" spans="16:41" ht="15" customHeight="1">
      <c r="P30" s="162"/>
      <c r="T30" s="163" t="s">
        <v>217</v>
      </c>
      <c r="U30" s="164">
        <v>0.3343</v>
      </c>
      <c r="Y30" s="161"/>
      <c r="Z30" s="161"/>
      <c r="AA30" s="161"/>
      <c r="AB30" s="161"/>
      <c r="AC30" s="161"/>
      <c r="AD30" s="161"/>
      <c r="AE30" s="161"/>
      <c r="AF30" s="161"/>
      <c r="AG30" s="161"/>
      <c r="AH30" s="161"/>
      <c r="AI30" s="161"/>
      <c r="AJ30" s="161"/>
      <c r="AK30" s="161"/>
      <c r="AL30" s="161"/>
      <c r="AM30" s="161"/>
      <c r="AN30" s="161"/>
      <c r="AO30" s="161"/>
    </row>
    <row r="31" spans="20:41" ht="15" customHeight="1">
      <c r="T31" s="163" t="s">
        <v>218</v>
      </c>
      <c r="U31" s="164">
        <v>0.0334</v>
      </c>
      <c r="Y31" s="161"/>
      <c r="Z31" s="161"/>
      <c r="AA31" s="161"/>
      <c r="AB31" s="161"/>
      <c r="AC31" s="161"/>
      <c r="AD31" s="161"/>
      <c r="AE31" s="161"/>
      <c r="AF31" s="161"/>
      <c r="AG31" s="161"/>
      <c r="AH31" s="161"/>
      <c r="AI31" s="161"/>
      <c r="AJ31" s="161"/>
      <c r="AK31" s="161"/>
      <c r="AL31" s="161"/>
      <c r="AM31" s="161"/>
      <c r="AN31" s="161"/>
      <c r="AO31" s="161"/>
    </row>
    <row r="32" spans="20:41" ht="15" customHeight="1">
      <c r="T32" s="163" t="s">
        <v>219</v>
      </c>
      <c r="U32" s="164">
        <v>0.0302</v>
      </c>
      <c r="Y32" s="161"/>
      <c r="Z32" s="161"/>
      <c r="AA32" s="161"/>
      <c r="AB32" s="161"/>
      <c r="AC32" s="161"/>
      <c r="AD32" s="161"/>
      <c r="AE32" s="161"/>
      <c r="AF32" s="161"/>
      <c r="AG32" s="161"/>
      <c r="AH32" s="161"/>
      <c r="AI32" s="161"/>
      <c r="AJ32" s="161"/>
      <c r="AK32" s="161"/>
      <c r="AL32" s="161"/>
      <c r="AM32" s="161"/>
      <c r="AN32" s="161"/>
      <c r="AO32" s="161"/>
    </row>
    <row r="33" spans="20:41" ht="15" customHeight="1">
      <c r="T33" s="163" t="s">
        <v>220</v>
      </c>
      <c r="U33" s="164">
        <v>0.0205</v>
      </c>
      <c r="Y33" s="161"/>
      <c r="Z33" s="161"/>
      <c r="AA33" s="161"/>
      <c r="AB33" s="161"/>
      <c r="AC33" s="161"/>
      <c r="AD33" s="161"/>
      <c r="AE33" s="161"/>
      <c r="AF33" s="161"/>
      <c r="AG33" s="161"/>
      <c r="AH33" s="161"/>
      <c r="AI33" s="161"/>
      <c r="AJ33" s="161"/>
      <c r="AK33" s="161"/>
      <c r="AL33" s="161"/>
      <c r="AM33" s="161"/>
      <c r="AN33" s="161"/>
      <c r="AO33" s="161"/>
    </row>
    <row r="34" spans="20:41" ht="15" customHeight="1">
      <c r="T34" s="165" t="s">
        <v>221</v>
      </c>
      <c r="U34" s="166">
        <v>0.0946</v>
      </c>
      <c r="Y34" s="161"/>
      <c r="Z34" s="161"/>
      <c r="AA34" s="161"/>
      <c r="AB34" s="161"/>
      <c r="AC34" s="161"/>
      <c r="AD34" s="161"/>
      <c r="AE34" s="161"/>
      <c r="AF34" s="161"/>
      <c r="AG34" s="161"/>
      <c r="AH34" s="161"/>
      <c r="AI34" s="161"/>
      <c r="AJ34" s="161"/>
      <c r="AK34" s="161"/>
      <c r="AL34" s="161"/>
      <c r="AM34" s="161"/>
      <c r="AN34" s="161"/>
      <c r="AO34" s="161"/>
    </row>
    <row r="35" spans="20:41" ht="15" customHeight="1">
      <c r="T35" s="165" t="s">
        <v>222</v>
      </c>
      <c r="U35" s="164">
        <v>0.1508</v>
      </c>
      <c r="Y35" s="161"/>
      <c r="Z35" s="161"/>
      <c r="AA35" s="161"/>
      <c r="AB35" s="161"/>
      <c r="AC35" s="161"/>
      <c r="AD35" s="161"/>
      <c r="AE35" s="161"/>
      <c r="AF35" s="161"/>
      <c r="AG35" s="161"/>
      <c r="AH35" s="161"/>
      <c r="AI35" s="161"/>
      <c r="AJ35" s="161"/>
      <c r="AK35" s="161"/>
      <c r="AL35" s="161"/>
      <c r="AM35" s="161"/>
      <c r="AN35" s="161"/>
      <c r="AO35" s="161"/>
    </row>
    <row r="36" spans="20:41" ht="15" customHeight="1">
      <c r="T36" s="165" t="s">
        <v>223</v>
      </c>
      <c r="U36" s="164">
        <v>0.2269</v>
      </c>
      <c r="Y36" s="161"/>
      <c r="Z36" s="161"/>
      <c r="AA36" s="161"/>
      <c r="AB36" s="161"/>
      <c r="AC36" s="161"/>
      <c r="AD36" s="161"/>
      <c r="AE36" s="161"/>
      <c r="AF36" s="161"/>
      <c r="AG36" s="161"/>
      <c r="AH36" s="161"/>
      <c r="AI36" s="161"/>
      <c r="AJ36" s="161"/>
      <c r="AK36" s="161"/>
      <c r="AL36" s="161"/>
      <c r="AM36" s="161"/>
      <c r="AN36" s="161"/>
      <c r="AO36" s="161"/>
    </row>
    <row r="37" spans="20:41" ht="15" customHeight="1">
      <c r="T37" s="165" t="s">
        <v>224</v>
      </c>
      <c r="U37" s="164">
        <v>0.0451</v>
      </c>
      <c r="Y37" s="161"/>
      <c r="Z37" s="161"/>
      <c r="AA37" s="161"/>
      <c r="AB37" s="161"/>
      <c r="AC37" s="161"/>
      <c r="AD37" s="161"/>
      <c r="AE37" s="161"/>
      <c r="AF37" s="161"/>
      <c r="AG37" s="161"/>
      <c r="AH37" s="161"/>
      <c r="AI37" s="161"/>
      <c r="AJ37" s="161"/>
      <c r="AK37" s="161"/>
      <c r="AL37" s="161"/>
      <c r="AM37" s="161"/>
      <c r="AN37" s="161"/>
      <c r="AO37" s="161"/>
    </row>
    <row r="38" spans="20:41" ht="15" customHeight="1">
      <c r="T38" s="165" t="s">
        <v>225</v>
      </c>
      <c r="U38" s="164">
        <v>0.0055</v>
      </c>
      <c r="Y38" s="161"/>
      <c r="Z38" s="161"/>
      <c r="AA38" s="161"/>
      <c r="AB38" s="161"/>
      <c r="AC38" s="161"/>
      <c r="AD38" s="161"/>
      <c r="AE38" s="161"/>
      <c r="AF38" s="161"/>
      <c r="AG38" s="161"/>
      <c r="AH38" s="161"/>
      <c r="AI38" s="161"/>
      <c r="AJ38" s="161"/>
      <c r="AK38" s="161"/>
      <c r="AL38" s="161"/>
      <c r="AM38" s="161"/>
      <c r="AN38" s="161"/>
      <c r="AO38" s="161"/>
    </row>
    <row r="39" spans="16:41" ht="15" customHeight="1">
      <c r="P39" s="162"/>
      <c r="T39" s="165" t="s">
        <v>226</v>
      </c>
      <c r="U39" s="164">
        <v>0.0587</v>
      </c>
      <c r="Y39" s="161"/>
      <c r="Z39" s="161"/>
      <c r="AA39" s="161"/>
      <c r="AB39" s="161"/>
      <c r="AC39" s="161"/>
      <c r="AD39" s="161"/>
      <c r="AE39" s="161"/>
      <c r="AF39" s="161"/>
      <c r="AG39" s="161"/>
      <c r="AH39" s="161"/>
      <c r="AI39" s="161"/>
      <c r="AJ39" s="161"/>
      <c r="AK39" s="161"/>
      <c r="AL39" s="161"/>
      <c r="AM39" s="161"/>
      <c r="AN39" s="161"/>
      <c r="AO39" s="161"/>
    </row>
    <row r="40" spans="25:41" ht="15" customHeight="1">
      <c r="Y40" s="161"/>
      <c r="Z40" s="161"/>
      <c r="AA40" s="161"/>
      <c r="AB40" s="161"/>
      <c r="AC40" s="161"/>
      <c r="AD40" s="161"/>
      <c r="AE40" s="161"/>
      <c r="AF40" s="161"/>
      <c r="AG40" s="161"/>
      <c r="AH40" s="161"/>
      <c r="AI40" s="161"/>
      <c r="AJ40" s="161"/>
      <c r="AK40" s="161"/>
      <c r="AL40" s="161"/>
      <c r="AM40" s="161"/>
      <c r="AN40" s="161"/>
      <c r="AO40" s="161"/>
    </row>
    <row r="41" spans="25:41" ht="15" customHeight="1">
      <c r="Y41" s="161"/>
      <c r="Z41" s="161"/>
      <c r="AA41" s="161"/>
      <c r="AB41" s="161"/>
      <c r="AC41" s="161"/>
      <c r="AD41" s="161"/>
      <c r="AE41" s="161"/>
      <c r="AF41" s="161"/>
      <c r="AG41" s="161"/>
      <c r="AH41" s="161"/>
      <c r="AI41" s="161"/>
      <c r="AJ41" s="161"/>
      <c r="AK41" s="161"/>
      <c r="AL41" s="161"/>
      <c r="AM41" s="161"/>
      <c r="AN41" s="161"/>
      <c r="AO41" s="161"/>
    </row>
    <row r="42" spans="25:41" ht="15" customHeight="1">
      <c r="Y42" s="161"/>
      <c r="Z42" s="161"/>
      <c r="AA42" s="161"/>
      <c r="AB42" s="161"/>
      <c r="AC42" s="161"/>
      <c r="AD42" s="161"/>
      <c r="AE42" s="161"/>
      <c r="AF42" s="161"/>
      <c r="AG42" s="161"/>
      <c r="AH42" s="161"/>
      <c r="AI42" s="161"/>
      <c r="AJ42" s="161"/>
      <c r="AK42" s="161"/>
      <c r="AL42" s="161"/>
      <c r="AM42" s="161"/>
      <c r="AN42" s="161"/>
      <c r="AO42" s="161"/>
    </row>
    <row r="43" spans="25:41" ht="15" customHeight="1">
      <c r="Y43" s="161"/>
      <c r="Z43" s="161"/>
      <c r="AA43" s="161"/>
      <c r="AB43" s="161"/>
      <c r="AC43" s="161"/>
      <c r="AD43" s="161"/>
      <c r="AE43" s="161"/>
      <c r="AF43" s="161"/>
      <c r="AG43" s="161"/>
      <c r="AH43" s="161"/>
      <c r="AI43" s="161"/>
      <c r="AJ43" s="161"/>
      <c r="AK43" s="161"/>
      <c r="AL43" s="161"/>
      <c r="AM43" s="161"/>
      <c r="AN43" s="161"/>
      <c r="AO43" s="161"/>
    </row>
    <row r="44" spans="25:41" ht="15" customHeight="1">
      <c r="Y44" s="161"/>
      <c r="Z44" s="161"/>
      <c r="AA44" s="161"/>
      <c r="AB44" s="161"/>
      <c r="AC44" s="161"/>
      <c r="AD44" s="161"/>
      <c r="AE44" s="161"/>
      <c r="AF44" s="161"/>
      <c r="AG44" s="161"/>
      <c r="AH44" s="161"/>
      <c r="AI44" s="161"/>
      <c r="AJ44" s="161"/>
      <c r="AK44" s="161"/>
      <c r="AL44" s="161"/>
      <c r="AM44" s="161"/>
      <c r="AN44" s="161"/>
      <c r="AO44" s="161"/>
    </row>
    <row r="45" spans="25:41" ht="15" customHeight="1">
      <c r="Y45" s="161"/>
      <c r="Z45" s="161"/>
      <c r="AA45" s="161"/>
      <c r="AB45" s="161"/>
      <c r="AC45" s="161"/>
      <c r="AD45" s="161"/>
      <c r="AE45" s="161"/>
      <c r="AF45" s="161"/>
      <c r="AG45" s="161"/>
      <c r="AH45" s="161"/>
      <c r="AI45" s="161"/>
      <c r="AJ45" s="161"/>
      <c r="AK45" s="161"/>
      <c r="AL45" s="161"/>
      <c r="AM45" s="161"/>
      <c r="AN45" s="161"/>
      <c r="AO45" s="161"/>
    </row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</sheetData>
  <printOptions horizontalCentered="1" verticalCentered="1"/>
  <pageMargins left="0" right="0" top="0.1968503937007874" bottom="0.1968503937007874" header="0" footer="0"/>
  <pageSetup horizontalDpi="300" verticalDpi="3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WUP ZG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Tadeusz Weber</dc:creator>
  <cp:keywords/>
  <dc:description/>
  <cp:lastModifiedBy>marek</cp:lastModifiedBy>
  <dcterms:created xsi:type="dcterms:W3CDTF">2007-05-11T11:50:01Z</dcterms:created>
  <dcterms:modified xsi:type="dcterms:W3CDTF">2007-05-16T08:00:13Z</dcterms:modified>
  <cp:category/>
  <cp:version/>
  <cp:contentType/>
  <cp:contentStatus/>
</cp:coreProperties>
</file>