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n i struktura III 07" sheetId="1" r:id="rId1"/>
  </sheets>
  <externalReferences>
    <externalReference r:id="rId4"/>
  </externalReferences>
  <definedNames>
    <definedName name="_xlnm.Print_Area" localSheetId="0">'Stan i struktura III 07'!$B$2:$S$68</definedName>
  </definedNames>
  <calcPr fullCalcOnLoad="1"/>
</workbook>
</file>

<file path=xl/sharedStrings.xml><?xml version="1.0" encoding="utf-8"?>
<sst xmlns="http://schemas.openxmlformats.org/spreadsheetml/2006/main" count="130" uniqueCount="85">
  <si>
    <t xml:space="preserve">INFORMACJA O STANIE I STRUKTURZE BEZROBOCIA W WOJ. LUBUSKIM W MARCU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</si>
  <si>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</si>
  <si>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</si>
  <si>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</si>
  <si>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</si>
  <si>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</si>
  <si>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</si>
  <si>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</si>
  <si>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</si>
  <si>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</si>
  <si>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</si>
  <si>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</si>
  <si>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</si>
  <si>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</si>
  <si>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</si>
  <si>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</si>
  <si>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</si>
  <si>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</si>
  <si>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</si>
  <si>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</si>
  <si>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</si>
  <si>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</si>
  <si>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</si>
  <si>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</si>
  <si>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</si>
  <si>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</si>
  <si>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</si>
  <si>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</si>
  <si>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</si>
  <si>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</si>
  <si>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</si>
  <si>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</si>
  <si>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</si>
  <si>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</si>
  <si>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</si>
  <si>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</si>
  <si>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</si>
  <si>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</si>
  <si>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</si>
  <si>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</si>
  <si>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</si>
  <si>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</si>
  <si>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</si>
  <si>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</si>
  <si>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</si>
  <si>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</si>
  <si>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</si>
  <si>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</si>
  <si>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</si>
  <si>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</si>
  <si>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</si>
  <si>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</si>
  <si>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</si>
  <si>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</si>
  <si>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</si>
  <si>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</si>
  <si>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</si>
  <si>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</si>
  <si>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</si>
  <si>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</si>
  <si>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</si>
  <si>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</si>
  <si>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</si>
  <si>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</si>
  <si>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</si>
  <si>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</si>
  <si>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</si>
  <si>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</si>
  <si>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</si>
  <si>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</si>
  <si>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</si>
  <si>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</si>
  <si>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</si>
  <si>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</si>
  <si>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</si>
  <si>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</si>
  <si>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</si>
  <si>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</si>
  <si>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</si>
  <si>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</si>
  <si>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</si>
  <si>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</si>
  <si>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</si>
  <si>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</si>
  <si>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jest podawany przez GUS z miesięcznym opóżnieniem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</si>
</sst>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horizontal="center" vertical="center" wrapText="1"/>
    </xf>
    <xf numFmtId="1" fontId="19" fillId="4" borderId="17" xfId="0" applyNumberFormat="1" applyFont="1" applyFill="1" applyBorder="1" applyAlignment="1">
      <alignment horizontal="center" vertical="center"/>
    </xf>
    <xf numFmtId="1" fontId="19" fillId="4" borderId="18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horizontal="center" vertical="center" wrapText="1"/>
    </xf>
    <xf numFmtId="1" fontId="19" fillId="5" borderId="21" xfId="0" applyNumberFormat="1" applyFont="1" applyFill="1" applyBorder="1" applyAlignment="1">
      <alignment horizontal="center" vertical="center" wrapText="1"/>
    </xf>
    <xf numFmtId="1" fontId="19" fillId="5" borderId="22" xfId="0" applyNumberFormat="1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3" xfId="0" applyFont="1" applyBorder="1" applyAlignment="1">
      <alignment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27" xfId="0" applyFont="1" applyBorder="1" applyAlignment="1">
      <alignment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1" fontId="26" fillId="0" borderId="24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0" fillId="0" borderId="23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wrapText="1" inden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left" vertical="center" wrapText="1" indent="1"/>
    </xf>
    <xf numFmtId="0" fontId="20" fillId="0" borderId="35" xfId="0" applyFont="1" applyFill="1" applyBorder="1" applyAlignment="1">
      <alignment horizontal="left" vertical="center" wrapText="1" inden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164" fontId="30" fillId="0" borderId="24" xfId="0" applyNumberFormat="1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7" xfId="0" applyNumberFormat="1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20" fillId="0" borderId="31" xfId="0" applyFont="1" applyBorder="1" applyAlignment="1">
      <alignment vertical="center" wrapText="1"/>
    </xf>
    <xf numFmtId="1" fontId="19" fillId="0" borderId="7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164" fontId="30" fillId="0" borderId="24" xfId="0" applyNumberFormat="1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7" xfId="0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44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2" fillId="0" borderId="45" xfId="0" applyFont="1" applyBorder="1" applyAlignment="1">
      <alignment horizontal="center" vertical="center"/>
    </xf>
    <xf numFmtId="0" fontId="25" fillId="0" borderId="37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164" fontId="30" fillId="0" borderId="36" xfId="0" applyNumberFormat="1" applyFont="1" applyFill="1" applyBorder="1" applyAlignment="1">
      <alignment horizontal="center" vertical="center" wrapText="1"/>
    </xf>
    <xf numFmtId="164" fontId="30" fillId="0" borderId="35" xfId="0" applyNumberFormat="1" applyFont="1" applyFill="1" applyBorder="1" applyAlignment="1">
      <alignment horizontal="center" vertical="center" wrapText="1"/>
    </xf>
    <xf numFmtId="164" fontId="30" fillId="0" borderId="4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 indent="2"/>
    </xf>
    <xf numFmtId="0" fontId="31" fillId="0" borderId="24" xfId="0" applyFont="1" applyFill="1" applyBorder="1" applyAlignment="1">
      <alignment horizontal="left" vertical="center" wrapText="1" indent="2"/>
    </xf>
    <xf numFmtId="0" fontId="22" fillId="0" borderId="24" xfId="0" applyFont="1" applyFill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8" fillId="0" borderId="37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39" fillId="0" borderId="40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40" fillId="0" borderId="7" xfId="0" applyFont="1" applyFill="1" applyBorder="1" applyAlignment="1">
      <alignment horizontal="center" vertical="center"/>
    </xf>
    <xf numFmtId="0" fontId="41" fillId="0" borderId="31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39" fillId="0" borderId="53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41" fillId="0" borderId="56" xfId="0" applyFont="1" applyBorder="1" applyAlignment="1">
      <alignment vertical="center" wrapText="1"/>
    </xf>
    <xf numFmtId="0" fontId="41" fillId="0" borderId="57" xfId="0" applyFont="1" applyBorder="1" applyAlignment="1">
      <alignment vertical="center" wrapText="1"/>
    </xf>
    <xf numFmtId="0" fontId="15" fillId="0" borderId="50" xfId="0" applyFont="1" applyFill="1" applyBorder="1" applyAlignment="1">
      <alignment horizontal="center" vertical="center"/>
    </xf>
    <xf numFmtId="0" fontId="41" fillId="0" borderId="37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41" fillId="0" borderId="48" xfId="0" applyFont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</sheetNames>
    <sheetDataSet>
      <sheetData sheetId="1">
        <row r="6">
          <cell r="E6">
            <v>5073</v>
          </cell>
          <cell r="F6">
            <v>3427</v>
          </cell>
          <cell r="G6">
            <v>6296</v>
          </cell>
          <cell r="H6">
            <v>4696</v>
          </cell>
          <cell r="I6">
            <v>8950</v>
          </cell>
          <cell r="J6">
            <v>4012</v>
          </cell>
          <cell r="K6">
            <v>5042</v>
          </cell>
          <cell r="L6">
            <v>2465</v>
          </cell>
          <cell r="M6">
            <v>2624</v>
          </cell>
          <cell r="N6">
            <v>2497</v>
          </cell>
          <cell r="O6">
            <v>5849</v>
          </cell>
          <cell r="P6">
            <v>5756</v>
          </cell>
          <cell r="Q6">
            <v>8401</v>
          </cell>
          <cell r="R6">
            <v>8576</v>
          </cell>
          <cell r="S6">
            <v>73664</v>
          </cell>
        </row>
        <row r="46">
          <cell r="E46">
            <v>984</v>
          </cell>
          <cell r="F46">
            <v>482</v>
          </cell>
          <cell r="G46">
            <v>343</v>
          </cell>
          <cell r="H46">
            <v>272</v>
          </cell>
          <cell r="I46">
            <v>251</v>
          </cell>
          <cell r="J46">
            <v>332</v>
          </cell>
          <cell r="K46">
            <v>376</v>
          </cell>
          <cell r="L46">
            <v>195</v>
          </cell>
          <cell r="M46">
            <v>399</v>
          </cell>
          <cell r="N46">
            <v>127</v>
          </cell>
          <cell r="O46">
            <v>742</v>
          </cell>
          <cell r="P46">
            <v>349</v>
          </cell>
          <cell r="Q46">
            <v>269</v>
          </cell>
          <cell r="R46">
            <v>2144</v>
          </cell>
          <cell r="S46">
            <v>7265</v>
          </cell>
        </row>
        <row r="49">
          <cell r="E49">
            <v>36</v>
          </cell>
          <cell r="F49">
            <v>53</v>
          </cell>
          <cell r="G49">
            <v>5</v>
          </cell>
          <cell r="H49">
            <v>2</v>
          </cell>
          <cell r="I49">
            <v>22</v>
          </cell>
          <cell r="J49">
            <v>10</v>
          </cell>
          <cell r="K49">
            <v>24</v>
          </cell>
          <cell r="L49">
            <v>18</v>
          </cell>
          <cell r="M49">
            <v>16</v>
          </cell>
          <cell r="N49">
            <v>7</v>
          </cell>
          <cell r="O49">
            <v>153</v>
          </cell>
          <cell r="P49">
            <v>23</v>
          </cell>
          <cell r="Q49">
            <v>43</v>
          </cell>
          <cell r="R49">
            <v>56</v>
          </cell>
          <cell r="S49">
            <v>468</v>
          </cell>
        </row>
        <row r="51">
          <cell r="E51">
            <v>0</v>
          </cell>
          <cell r="F51">
            <v>0</v>
          </cell>
          <cell r="G51">
            <v>5</v>
          </cell>
          <cell r="H51">
            <v>1</v>
          </cell>
          <cell r="I51">
            <v>0</v>
          </cell>
          <cell r="J51">
            <v>5</v>
          </cell>
          <cell r="K51">
            <v>5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22</v>
          </cell>
          <cell r="Q51">
            <v>16</v>
          </cell>
          <cell r="R51">
            <v>0</v>
          </cell>
          <cell r="S51">
            <v>56</v>
          </cell>
        </row>
        <row r="53">
          <cell r="E53">
            <v>8</v>
          </cell>
          <cell r="F53">
            <v>7</v>
          </cell>
          <cell r="G53">
            <v>0</v>
          </cell>
          <cell r="H53">
            <v>0</v>
          </cell>
          <cell r="I53">
            <v>0</v>
          </cell>
          <cell r="J53">
            <v>3</v>
          </cell>
          <cell r="K53">
            <v>0</v>
          </cell>
          <cell r="L53">
            <v>6</v>
          </cell>
          <cell r="M53">
            <v>11</v>
          </cell>
          <cell r="N53">
            <v>4</v>
          </cell>
          <cell r="O53">
            <v>4</v>
          </cell>
          <cell r="P53">
            <v>5</v>
          </cell>
          <cell r="Q53">
            <v>0</v>
          </cell>
          <cell r="R53">
            <v>3</v>
          </cell>
          <cell r="S53">
            <v>51</v>
          </cell>
        </row>
        <row r="55">
          <cell r="E55">
            <v>22</v>
          </cell>
          <cell r="F55">
            <v>6</v>
          </cell>
          <cell r="G55">
            <v>0</v>
          </cell>
          <cell r="H55">
            <v>0</v>
          </cell>
          <cell r="I55">
            <v>0</v>
          </cell>
          <cell r="J55">
            <v>10</v>
          </cell>
          <cell r="K55">
            <v>0</v>
          </cell>
          <cell r="L55">
            <v>2</v>
          </cell>
          <cell r="M55">
            <v>2</v>
          </cell>
          <cell r="N55">
            <v>5</v>
          </cell>
          <cell r="O55">
            <v>1</v>
          </cell>
          <cell r="P55">
            <v>1</v>
          </cell>
          <cell r="Q55">
            <v>5</v>
          </cell>
          <cell r="R55">
            <v>9</v>
          </cell>
          <cell r="S55">
            <v>63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8</v>
          </cell>
          <cell r="N57">
            <v>0</v>
          </cell>
          <cell r="O57">
            <v>0</v>
          </cell>
          <cell r="P57">
            <v>0</v>
          </cell>
          <cell r="Q57">
            <v>14</v>
          </cell>
          <cell r="R57">
            <v>2</v>
          </cell>
          <cell r="S57">
            <v>24</v>
          </cell>
        </row>
        <row r="59">
          <cell r="E59">
            <v>8</v>
          </cell>
          <cell r="F59">
            <v>0</v>
          </cell>
          <cell r="G59">
            <v>28</v>
          </cell>
          <cell r="H59">
            <v>5</v>
          </cell>
          <cell r="I59">
            <v>10</v>
          </cell>
          <cell r="J59">
            <v>64</v>
          </cell>
          <cell r="K59">
            <v>29</v>
          </cell>
          <cell r="L59">
            <v>18</v>
          </cell>
          <cell r="M59">
            <v>11</v>
          </cell>
          <cell r="N59">
            <v>24</v>
          </cell>
          <cell r="O59">
            <v>9</v>
          </cell>
          <cell r="P59">
            <v>11</v>
          </cell>
          <cell r="Q59">
            <v>43</v>
          </cell>
          <cell r="R59">
            <v>19</v>
          </cell>
          <cell r="S59">
            <v>279</v>
          </cell>
        </row>
        <row r="61">
          <cell r="E61">
            <v>108</v>
          </cell>
          <cell r="F61">
            <v>43</v>
          </cell>
          <cell r="G61">
            <v>58</v>
          </cell>
          <cell r="H61">
            <v>42</v>
          </cell>
          <cell r="I61">
            <v>7</v>
          </cell>
          <cell r="J61">
            <v>38</v>
          </cell>
          <cell r="K61">
            <v>78</v>
          </cell>
          <cell r="L61">
            <v>66</v>
          </cell>
          <cell r="M61">
            <v>74</v>
          </cell>
          <cell r="N61">
            <v>7</v>
          </cell>
          <cell r="O61">
            <v>53</v>
          </cell>
          <cell r="P61">
            <v>41</v>
          </cell>
          <cell r="Q61">
            <v>15</v>
          </cell>
          <cell r="R61">
            <v>63</v>
          </cell>
          <cell r="S61">
            <v>693</v>
          </cell>
        </row>
        <row r="63">
          <cell r="E63">
            <v>25</v>
          </cell>
          <cell r="F63">
            <v>19</v>
          </cell>
          <cell r="G63">
            <v>22</v>
          </cell>
          <cell r="H63">
            <v>27</v>
          </cell>
          <cell r="I63">
            <v>1</v>
          </cell>
          <cell r="J63">
            <v>26</v>
          </cell>
          <cell r="K63">
            <v>34</v>
          </cell>
          <cell r="L63">
            <v>20</v>
          </cell>
          <cell r="M63">
            <v>0</v>
          </cell>
          <cell r="N63">
            <v>0</v>
          </cell>
          <cell r="O63">
            <v>4</v>
          </cell>
          <cell r="P63">
            <v>8</v>
          </cell>
          <cell r="Q63">
            <v>3</v>
          </cell>
          <cell r="R63">
            <v>28</v>
          </cell>
          <cell r="S63">
            <v>217</v>
          </cell>
        </row>
        <row r="65">
          <cell r="E65">
            <v>49</v>
          </cell>
          <cell r="F65">
            <v>102</v>
          </cell>
          <cell r="G65">
            <v>0</v>
          </cell>
          <cell r="H65">
            <v>0</v>
          </cell>
          <cell r="I65">
            <v>0</v>
          </cell>
          <cell r="J65">
            <v>6</v>
          </cell>
          <cell r="K65">
            <v>0</v>
          </cell>
          <cell r="L65">
            <v>0</v>
          </cell>
          <cell r="M65">
            <v>0</v>
          </cell>
          <cell r="N65">
            <v>48</v>
          </cell>
          <cell r="O65">
            <v>0</v>
          </cell>
          <cell r="P65">
            <v>0</v>
          </cell>
          <cell r="Q65">
            <v>0</v>
          </cell>
          <cell r="R65">
            <v>1491</v>
          </cell>
          <cell r="S65">
            <v>1696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0.625" style="201" customWidth="1"/>
    <col min="12" max="12" width="12.25390625" style="6" customWidth="1"/>
    <col min="13" max="13" width="12.25390625" style="201" customWidth="1"/>
    <col min="14" max="15" width="12.25390625" style="6" customWidth="1"/>
    <col min="16" max="16" width="12.25390625" style="201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2:19" ht="42.75" customHeight="1" thickBot="1" thickTop="1"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6" t="s">
        <v>17</v>
      </c>
      <c r="S3" s="17" t="s">
        <v>18</v>
      </c>
    </row>
    <row r="4" spans="2:19" ht="30" customHeight="1" thickBot="1">
      <c r="B4" s="18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2:19" ht="24.75" customHeight="1" thickBot="1" thickTop="1">
      <c r="B5" s="21" t="s">
        <v>20</v>
      </c>
      <c r="C5" s="22" t="s">
        <v>21</v>
      </c>
      <c r="D5" s="23"/>
      <c r="E5" s="24">
        <v>9.6</v>
      </c>
      <c r="F5" s="24">
        <v>16</v>
      </c>
      <c r="G5" s="24">
        <v>32.9</v>
      </c>
      <c r="H5" s="24">
        <v>21.7</v>
      </c>
      <c r="I5" s="24">
        <v>29.9</v>
      </c>
      <c r="J5" s="24">
        <v>21.6</v>
      </c>
      <c r="K5" s="24">
        <v>27.9</v>
      </c>
      <c r="L5" s="24">
        <v>17.8</v>
      </c>
      <c r="M5" s="24">
        <v>11.4</v>
      </c>
      <c r="N5" s="24">
        <v>17.6</v>
      </c>
      <c r="O5" s="24">
        <v>10.4</v>
      </c>
      <c r="P5" s="24">
        <v>20.2</v>
      </c>
      <c r="Q5" s="24">
        <v>30.5</v>
      </c>
      <c r="R5" s="25">
        <v>24.4</v>
      </c>
      <c r="S5" s="26">
        <v>19.3</v>
      </c>
    </row>
    <row r="6" spans="2:19" s="6" customFormat="1" ht="26.25" customHeight="1" thickBot="1" thickTop="1">
      <c r="B6" s="27" t="s">
        <v>22</v>
      </c>
      <c r="C6" s="28" t="s">
        <v>23</v>
      </c>
      <c r="D6" s="29"/>
      <c r="E6" s="30">
        <v>4800</v>
      </c>
      <c r="F6" s="31">
        <v>3158</v>
      </c>
      <c r="G6" s="31">
        <v>5928</v>
      </c>
      <c r="H6" s="31">
        <v>4579</v>
      </c>
      <c r="I6" s="31">
        <v>8344</v>
      </c>
      <c r="J6" s="31">
        <v>4029</v>
      </c>
      <c r="K6" s="31">
        <v>4865</v>
      </c>
      <c r="L6" s="31">
        <v>2465</v>
      </c>
      <c r="M6" s="31">
        <v>2412</v>
      </c>
      <c r="N6" s="31">
        <v>2328</v>
      </c>
      <c r="O6" s="31">
        <v>5619</v>
      </c>
      <c r="P6" s="31">
        <v>5508</v>
      </c>
      <c r="Q6" s="31">
        <v>7843</v>
      </c>
      <c r="R6" s="32">
        <v>8060</v>
      </c>
      <c r="S6" s="33">
        <f>SUM(E6:R6)</f>
        <v>69938</v>
      </c>
    </row>
    <row r="7" spans="2:20" s="6" customFormat="1" ht="24" customHeight="1" thickBot="1" thickTop="1">
      <c r="B7" s="34"/>
      <c r="C7" s="35" t="s">
        <v>24</v>
      </c>
      <c r="D7" s="36"/>
      <c r="E7" s="37">
        <f>'[1]Stan i struktura II 07'!E6</f>
        <v>5073</v>
      </c>
      <c r="F7" s="38">
        <f>'[1]Stan i struktura II 07'!F6</f>
        <v>3427</v>
      </c>
      <c r="G7" s="38">
        <f>'[1]Stan i struktura II 07'!G6</f>
        <v>6296</v>
      </c>
      <c r="H7" s="38">
        <f>'[1]Stan i struktura II 07'!H6</f>
        <v>4696</v>
      </c>
      <c r="I7" s="38">
        <f>'[1]Stan i struktura II 07'!I6</f>
        <v>8950</v>
      </c>
      <c r="J7" s="38">
        <f>'[1]Stan i struktura II 07'!J6</f>
        <v>4012</v>
      </c>
      <c r="K7" s="38">
        <f>'[1]Stan i struktura II 07'!K6</f>
        <v>5042</v>
      </c>
      <c r="L7" s="38">
        <f>'[1]Stan i struktura II 07'!L6</f>
        <v>2465</v>
      </c>
      <c r="M7" s="38">
        <f>'[1]Stan i struktura II 07'!M6</f>
        <v>2624</v>
      </c>
      <c r="N7" s="38">
        <f>'[1]Stan i struktura II 07'!N6</f>
        <v>2497</v>
      </c>
      <c r="O7" s="38">
        <f>'[1]Stan i struktura II 07'!O6</f>
        <v>5849</v>
      </c>
      <c r="P7" s="38">
        <f>'[1]Stan i struktura II 07'!P6</f>
        <v>5756</v>
      </c>
      <c r="Q7" s="38">
        <f>'[1]Stan i struktura II 07'!Q6</f>
        <v>8401</v>
      </c>
      <c r="R7" s="39">
        <f>'[1]Stan i struktura II 07'!R6</f>
        <v>8576</v>
      </c>
      <c r="S7" s="40">
        <f>'[1]Stan i struktura II 07'!S6</f>
        <v>73664</v>
      </c>
      <c r="T7" s="41"/>
    </row>
    <row r="8" spans="2:20" ht="24" customHeight="1" thickBot="1" thickTop="1">
      <c r="B8" s="42"/>
      <c r="C8" s="43" t="s">
        <v>25</v>
      </c>
      <c r="D8" s="44"/>
      <c r="E8" s="45">
        <f aca="true" t="shared" si="0" ref="E8:S8">E6-E7</f>
        <v>-273</v>
      </c>
      <c r="F8" s="45">
        <f t="shared" si="0"/>
        <v>-269</v>
      </c>
      <c r="G8" s="45">
        <f t="shared" si="0"/>
        <v>-368</v>
      </c>
      <c r="H8" s="45">
        <f t="shared" si="0"/>
        <v>-117</v>
      </c>
      <c r="I8" s="45">
        <f t="shared" si="0"/>
        <v>-606</v>
      </c>
      <c r="J8" s="45">
        <f t="shared" si="0"/>
        <v>17</v>
      </c>
      <c r="K8" s="45">
        <f t="shared" si="0"/>
        <v>-177</v>
      </c>
      <c r="L8" s="45">
        <f t="shared" si="0"/>
        <v>0</v>
      </c>
      <c r="M8" s="45">
        <f t="shared" si="0"/>
        <v>-212</v>
      </c>
      <c r="N8" s="45">
        <f t="shared" si="0"/>
        <v>-169</v>
      </c>
      <c r="O8" s="45">
        <f t="shared" si="0"/>
        <v>-230</v>
      </c>
      <c r="P8" s="45">
        <f t="shared" si="0"/>
        <v>-248</v>
      </c>
      <c r="Q8" s="45">
        <f t="shared" si="0"/>
        <v>-558</v>
      </c>
      <c r="R8" s="46">
        <f t="shared" si="0"/>
        <v>-516</v>
      </c>
      <c r="S8" s="47">
        <f t="shared" si="0"/>
        <v>-3726</v>
      </c>
      <c r="T8" s="48"/>
    </row>
    <row r="9" spans="2:20" ht="24" customHeight="1" thickBot="1" thickTop="1">
      <c r="B9" s="49"/>
      <c r="C9" s="50" t="s">
        <v>26</v>
      </c>
      <c r="D9" s="51"/>
      <c r="E9" s="52">
        <f aca="true" t="shared" si="1" ref="E9:S9">E6/E7*100</f>
        <v>94.61856889414547</v>
      </c>
      <c r="F9" s="52">
        <f t="shared" si="1"/>
        <v>92.15056901079662</v>
      </c>
      <c r="G9" s="52">
        <f t="shared" si="1"/>
        <v>94.15501905972046</v>
      </c>
      <c r="H9" s="52">
        <f t="shared" si="1"/>
        <v>97.50851788756388</v>
      </c>
      <c r="I9" s="52">
        <f t="shared" si="1"/>
        <v>93.22905027932961</v>
      </c>
      <c r="J9" s="52">
        <f t="shared" si="1"/>
        <v>100.42372881355932</v>
      </c>
      <c r="K9" s="52">
        <f t="shared" si="1"/>
        <v>96.48948829829432</v>
      </c>
      <c r="L9" s="52">
        <f t="shared" si="1"/>
        <v>100</v>
      </c>
      <c r="M9" s="52">
        <f t="shared" si="1"/>
        <v>91.92073170731707</v>
      </c>
      <c r="N9" s="52">
        <f t="shared" si="1"/>
        <v>93.23187825390468</v>
      </c>
      <c r="O9" s="52">
        <f t="shared" si="1"/>
        <v>96.0677038810053</v>
      </c>
      <c r="P9" s="52">
        <f t="shared" si="1"/>
        <v>95.69145239749827</v>
      </c>
      <c r="Q9" s="52">
        <f t="shared" si="1"/>
        <v>93.35793357933579</v>
      </c>
      <c r="R9" s="53">
        <f t="shared" si="1"/>
        <v>93.98320895522389</v>
      </c>
      <c r="S9" s="54">
        <f t="shared" si="1"/>
        <v>94.9418983492615</v>
      </c>
      <c r="T9" s="48"/>
    </row>
    <row r="10" spans="2:20" s="6" customFormat="1" ht="24" customHeight="1" thickBot="1" thickTop="1">
      <c r="B10" s="55" t="s">
        <v>27</v>
      </c>
      <c r="C10" s="56" t="s">
        <v>28</v>
      </c>
      <c r="D10" s="57"/>
      <c r="E10" s="58">
        <v>712</v>
      </c>
      <c r="F10" s="59">
        <v>371</v>
      </c>
      <c r="G10" s="60">
        <v>371</v>
      </c>
      <c r="H10" s="60">
        <v>382</v>
      </c>
      <c r="I10" s="60">
        <v>620</v>
      </c>
      <c r="J10" s="60">
        <v>382</v>
      </c>
      <c r="K10" s="60">
        <v>478</v>
      </c>
      <c r="L10" s="60">
        <v>283</v>
      </c>
      <c r="M10" s="61">
        <v>342</v>
      </c>
      <c r="N10" s="61">
        <v>232</v>
      </c>
      <c r="O10" s="61">
        <v>601</v>
      </c>
      <c r="P10" s="61">
        <v>487</v>
      </c>
      <c r="Q10" s="61">
        <v>541</v>
      </c>
      <c r="R10" s="61">
        <v>1634</v>
      </c>
      <c r="S10" s="62">
        <f>SUM(E10:R10)</f>
        <v>7436</v>
      </c>
      <c r="T10" s="41"/>
    </row>
    <row r="11" spans="2:20" ht="24" customHeight="1" thickBot="1" thickTop="1">
      <c r="B11" s="63"/>
      <c r="C11" s="43" t="s">
        <v>29</v>
      </c>
      <c r="D11" s="44"/>
      <c r="E11" s="64">
        <f aca="true" t="shared" si="2" ref="E11:S11">E76/E10*100</f>
        <v>14.325842696629213</v>
      </c>
      <c r="F11" s="64">
        <f t="shared" si="2"/>
        <v>16.442048517520217</v>
      </c>
      <c r="G11" s="64">
        <f t="shared" si="2"/>
        <v>13.746630727762804</v>
      </c>
      <c r="H11" s="64">
        <f t="shared" si="2"/>
        <v>18.32460732984293</v>
      </c>
      <c r="I11" s="64">
        <f t="shared" si="2"/>
        <v>10.64516129032258</v>
      </c>
      <c r="J11" s="64">
        <f t="shared" si="2"/>
        <v>12.827225130890053</v>
      </c>
      <c r="K11" s="64">
        <f t="shared" si="2"/>
        <v>10.87866108786611</v>
      </c>
      <c r="L11" s="64">
        <f t="shared" si="2"/>
        <v>16.96113074204947</v>
      </c>
      <c r="M11" s="64">
        <f t="shared" si="2"/>
        <v>9.064327485380117</v>
      </c>
      <c r="N11" s="64">
        <f t="shared" si="2"/>
        <v>16.379310344827587</v>
      </c>
      <c r="O11" s="64">
        <f t="shared" si="2"/>
        <v>14.80865224625624</v>
      </c>
      <c r="P11" s="64">
        <f t="shared" si="2"/>
        <v>13.75770020533881</v>
      </c>
      <c r="Q11" s="64">
        <f t="shared" si="2"/>
        <v>16.635859519408502</v>
      </c>
      <c r="R11" s="65">
        <f t="shared" si="2"/>
        <v>5.936352509179926</v>
      </c>
      <c r="S11" s="66">
        <f t="shared" si="2"/>
        <v>12.251210328133405</v>
      </c>
      <c r="T11" s="48"/>
    </row>
    <row r="12" spans="2:20" ht="24.75" customHeight="1" thickBot="1" thickTop="1">
      <c r="B12" s="67" t="s">
        <v>30</v>
      </c>
      <c r="C12" s="68" t="s">
        <v>31</v>
      </c>
      <c r="D12" s="69"/>
      <c r="E12" s="58">
        <v>985</v>
      </c>
      <c r="F12" s="60">
        <v>640</v>
      </c>
      <c r="G12" s="60">
        <v>739</v>
      </c>
      <c r="H12" s="60">
        <v>499</v>
      </c>
      <c r="I12" s="60">
        <v>1226</v>
      </c>
      <c r="J12" s="60">
        <v>365</v>
      </c>
      <c r="K12" s="60">
        <v>655</v>
      </c>
      <c r="L12" s="60">
        <v>283</v>
      </c>
      <c r="M12" s="61">
        <v>554</v>
      </c>
      <c r="N12" s="61">
        <v>401</v>
      </c>
      <c r="O12" s="61">
        <v>831</v>
      </c>
      <c r="P12" s="61">
        <v>735</v>
      </c>
      <c r="Q12" s="61">
        <v>1099</v>
      </c>
      <c r="R12" s="61">
        <v>2150</v>
      </c>
      <c r="S12" s="62">
        <f>SUM(E12:R12)</f>
        <v>11162</v>
      </c>
      <c r="T12" s="48"/>
    </row>
    <row r="13" spans="2:20" ht="24" customHeight="1" thickBot="1" thickTop="1">
      <c r="B13" s="63" t="s">
        <v>32</v>
      </c>
      <c r="C13" s="70" t="s">
        <v>33</v>
      </c>
      <c r="D13" s="71"/>
      <c r="E13" s="72">
        <v>294</v>
      </c>
      <c r="F13" s="73">
        <v>196</v>
      </c>
      <c r="G13" s="73">
        <v>313</v>
      </c>
      <c r="H13" s="73">
        <v>255</v>
      </c>
      <c r="I13" s="73">
        <v>527</v>
      </c>
      <c r="J13" s="73">
        <v>193</v>
      </c>
      <c r="K13" s="73">
        <v>364</v>
      </c>
      <c r="L13" s="73">
        <v>148</v>
      </c>
      <c r="M13" s="74">
        <v>199</v>
      </c>
      <c r="N13" s="74">
        <v>175</v>
      </c>
      <c r="O13" s="74">
        <v>360</v>
      </c>
      <c r="P13" s="74">
        <v>330</v>
      </c>
      <c r="Q13" s="74">
        <v>510</v>
      </c>
      <c r="R13" s="74">
        <v>498</v>
      </c>
      <c r="S13" s="75">
        <f>SUM(E13:R13)</f>
        <v>4362</v>
      </c>
      <c r="T13" s="48"/>
    </row>
    <row r="14" spans="2:20" s="6" customFormat="1" ht="24" customHeight="1" thickBot="1" thickTop="1">
      <c r="B14" s="27" t="s">
        <v>32</v>
      </c>
      <c r="C14" s="76" t="s">
        <v>34</v>
      </c>
      <c r="D14" s="77"/>
      <c r="E14" s="72">
        <v>271</v>
      </c>
      <c r="F14" s="73">
        <v>157</v>
      </c>
      <c r="G14" s="73">
        <v>301</v>
      </c>
      <c r="H14" s="73">
        <v>254</v>
      </c>
      <c r="I14" s="73">
        <v>506</v>
      </c>
      <c r="J14" s="73">
        <v>176</v>
      </c>
      <c r="K14" s="73">
        <v>304</v>
      </c>
      <c r="L14" s="73">
        <v>118</v>
      </c>
      <c r="M14" s="74">
        <v>182</v>
      </c>
      <c r="N14" s="74">
        <v>154</v>
      </c>
      <c r="O14" s="74">
        <v>330</v>
      </c>
      <c r="P14" s="74">
        <v>276</v>
      </c>
      <c r="Q14" s="74">
        <v>313</v>
      </c>
      <c r="R14" s="74">
        <v>413</v>
      </c>
      <c r="S14" s="75">
        <f>SUM(E14:R14)</f>
        <v>3755</v>
      </c>
      <c r="T14" s="41"/>
    </row>
    <row r="15" spans="2:20" s="6" customFormat="1" ht="24" customHeight="1" thickBot="1" thickTop="1">
      <c r="B15" s="78" t="s">
        <v>32</v>
      </c>
      <c r="C15" s="79" t="s">
        <v>35</v>
      </c>
      <c r="D15" s="80"/>
      <c r="E15" s="81">
        <v>373</v>
      </c>
      <c r="F15" s="82">
        <v>206</v>
      </c>
      <c r="G15" s="82">
        <v>189</v>
      </c>
      <c r="H15" s="82">
        <v>150</v>
      </c>
      <c r="I15" s="82">
        <v>285</v>
      </c>
      <c r="J15" s="82">
        <v>127</v>
      </c>
      <c r="K15" s="82">
        <v>108</v>
      </c>
      <c r="L15" s="82">
        <v>43</v>
      </c>
      <c r="M15" s="83">
        <v>70</v>
      </c>
      <c r="N15" s="83">
        <v>107</v>
      </c>
      <c r="O15" s="83">
        <v>294</v>
      </c>
      <c r="P15" s="83">
        <v>274</v>
      </c>
      <c r="Q15" s="83">
        <v>212</v>
      </c>
      <c r="R15" s="83">
        <v>387</v>
      </c>
      <c r="S15" s="75">
        <f>SUM(E15:R15)</f>
        <v>2825</v>
      </c>
      <c r="T15" s="41"/>
    </row>
    <row r="16" spans="2:19" ht="30" customHeight="1" thickBot="1">
      <c r="B16" s="18" t="s">
        <v>36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4"/>
    </row>
    <row r="17" spans="2:19" ht="24" customHeight="1" thickBot="1" thickTop="1">
      <c r="B17" s="85" t="s">
        <v>20</v>
      </c>
      <c r="C17" s="86" t="s">
        <v>37</v>
      </c>
      <c r="D17" s="87"/>
      <c r="E17" s="88">
        <v>2480</v>
      </c>
      <c r="F17" s="89">
        <v>1842</v>
      </c>
      <c r="G17" s="89">
        <v>3294</v>
      </c>
      <c r="H17" s="89">
        <v>2660</v>
      </c>
      <c r="I17" s="89">
        <v>4271</v>
      </c>
      <c r="J17" s="89">
        <v>2065</v>
      </c>
      <c r="K17" s="89">
        <v>2601</v>
      </c>
      <c r="L17" s="89">
        <v>1156</v>
      </c>
      <c r="M17" s="90">
        <v>1298</v>
      </c>
      <c r="N17" s="90">
        <v>1306</v>
      </c>
      <c r="O17" s="90">
        <v>3188</v>
      </c>
      <c r="P17" s="90">
        <v>3400</v>
      </c>
      <c r="Q17" s="90">
        <v>4206</v>
      </c>
      <c r="R17" s="90">
        <v>4637</v>
      </c>
      <c r="S17" s="75">
        <f>SUM(E17:R17)</f>
        <v>38404</v>
      </c>
    </row>
    <row r="18" spans="2:19" ht="24" customHeight="1" thickBot="1" thickTop="1">
      <c r="B18" s="91"/>
      <c r="C18" s="92" t="s">
        <v>38</v>
      </c>
      <c r="D18" s="93"/>
      <c r="E18" s="94">
        <f aca="true" t="shared" si="3" ref="E18:S18">E17/E6*100</f>
        <v>51.66666666666667</v>
      </c>
      <c r="F18" s="94">
        <f t="shared" si="3"/>
        <v>58.328055731475615</v>
      </c>
      <c r="G18" s="94">
        <f t="shared" si="3"/>
        <v>55.56680161943321</v>
      </c>
      <c r="H18" s="94">
        <f t="shared" si="3"/>
        <v>58.09128630705395</v>
      </c>
      <c r="I18" s="94">
        <f t="shared" si="3"/>
        <v>51.18648130393096</v>
      </c>
      <c r="J18" s="94">
        <f t="shared" si="3"/>
        <v>51.253412757508066</v>
      </c>
      <c r="K18" s="94">
        <f t="shared" si="3"/>
        <v>53.46351490236382</v>
      </c>
      <c r="L18" s="94">
        <f t="shared" si="3"/>
        <v>46.89655172413793</v>
      </c>
      <c r="M18" s="94">
        <f t="shared" si="3"/>
        <v>53.81426202321725</v>
      </c>
      <c r="N18" s="94">
        <f t="shared" si="3"/>
        <v>56.09965635738832</v>
      </c>
      <c r="O18" s="94">
        <f t="shared" si="3"/>
        <v>56.73607403452572</v>
      </c>
      <c r="P18" s="94">
        <f t="shared" si="3"/>
        <v>61.72839506172839</v>
      </c>
      <c r="Q18" s="94">
        <f t="shared" si="3"/>
        <v>53.6274384801734</v>
      </c>
      <c r="R18" s="95">
        <f t="shared" si="3"/>
        <v>57.531017369727046</v>
      </c>
      <c r="S18" s="96">
        <f t="shared" si="3"/>
        <v>54.91149303668964</v>
      </c>
    </row>
    <row r="19" spans="2:19" ht="24" customHeight="1" thickBot="1" thickTop="1">
      <c r="B19" s="97" t="s">
        <v>22</v>
      </c>
      <c r="C19" s="98" t="s">
        <v>39</v>
      </c>
      <c r="D19" s="44"/>
      <c r="E19" s="72">
        <v>0</v>
      </c>
      <c r="F19" s="73">
        <v>2083</v>
      </c>
      <c r="G19" s="73">
        <v>3010</v>
      </c>
      <c r="H19" s="73">
        <v>2973</v>
      </c>
      <c r="I19" s="73">
        <v>3112</v>
      </c>
      <c r="J19" s="73">
        <v>1470</v>
      </c>
      <c r="K19" s="73">
        <v>2618</v>
      </c>
      <c r="L19" s="73">
        <v>1503</v>
      </c>
      <c r="M19" s="74">
        <v>1503</v>
      </c>
      <c r="N19" s="74">
        <v>1088</v>
      </c>
      <c r="O19" s="74">
        <v>0</v>
      </c>
      <c r="P19" s="74">
        <v>3618</v>
      </c>
      <c r="Q19" s="74">
        <v>3310</v>
      </c>
      <c r="R19" s="74">
        <v>3599</v>
      </c>
      <c r="S19" s="99">
        <f>SUM(E19:R19)</f>
        <v>29887</v>
      </c>
    </row>
    <row r="20" spans="2:19" ht="24" customHeight="1" thickBot="1" thickTop="1">
      <c r="B20" s="91"/>
      <c r="C20" s="92" t="s">
        <v>38</v>
      </c>
      <c r="D20" s="93"/>
      <c r="E20" s="94">
        <f aca="true" t="shared" si="4" ref="E20:S20">E19/E6*100</f>
        <v>0</v>
      </c>
      <c r="F20" s="94">
        <f t="shared" si="4"/>
        <v>65.95946801773275</v>
      </c>
      <c r="G20" s="94">
        <f t="shared" si="4"/>
        <v>50.77597840755735</v>
      </c>
      <c r="H20" s="94">
        <f t="shared" si="4"/>
        <v>64.92683992138022</v>
      </c>
      <c r="I20" s="94">
        <f t="shared" si="4"/>
        <v>37.29626078619368</v>
      </c>
      <c r="J20" s="94">
        <f t="shared" si="4"/>
        <v>36.48548026805659</v>
      </c>
      <c r="K20" s="94">
        <f t="shared" si="4"/>
        <v>53.81294964028777</v>
      </c>
      <c r="L20" s="94">
        <f t="shared" si="4"/>
        <v>60.973630831643</v>
      </c>
      <c r="M20" s="94">
        <f t="shared" si="4"/>
        <v>62.31343283582089</v>
      </c>
      <c r="N20" s="94">
        <f t="shared" si="4"/>
        <v>46.735395189003434</v>
      </c>
      <c r="O20" s="94">
        <f t="shared" si="4"/>
        <v>0</v>
      </c>
      <c r="P20" s="94">
        <f t="shared" si="4"/>
        <v>65.68627450980392</v>
      </c>
      <c r="Q20" s="94">
        <f t="shared" si="4"/>
        <v>42.20323855667474</v>
      </c>
      <c r="R20" s="95">
        <f t="shared" si="4"/>
        <v>44.65260545905707</v>
      </c>
      <c r="S20" s="96">
        <f t="shared" si="4"/>
        <v>42.733564013840834</v>
      </c>
    </row>
    <row r="21" spans="2:19" s="6" customFormat="1" ht="23.25" customHeight="1" thickBot="1" thickTop="1">
      <c r="B21" s="100" t="s">
        <v>27</v>
      </c>
      <c r="C21" s="101" t="s">
        <v>40</v>
      </c>
      <c r="D21" s="102"/>
      <c r="E21" s="72">
        <v>759</v>
      </c>
      <c r="F21" s="73">
        <v>448</v>
      </c>
      <c r="G21" s="73">
        <v>949</v>
      </c>
      <c r="H21" s="73">
        <v>968</v>
      </c>
      <c r="I21" s="73">
        <v>1337</v>
      </c>
      <c r="J21" s="73">
        <v>844</v>
      </c>
      <c r="K21" s="73">
        <v>980</v>
      </c>
      <c r="L21" s="73">
        <v>597</v>
      </c>
      <c r="M21" s="74">
        <v>316</v>
      </c>
      <c r="N21" s="74">
        <v>262</v>
      </c>
      <c r="O21" s="74">
        <v>777</v>
      </c>
      <c r="P21" s="74">
        <v>668</v>
      </c>
      <c r="Q21" s="74">
        <v>1237</v>
      </c>
      <c r="R21" s="74">
        <v>1349</v>
      </c>
      <c r="S21" s="75">
        <f>SUM(E21:R21)</f>
        <v>11491</v>
      </c>
    </row>
    <row r="22" spans="2:19" ht="24" customHeight="1" thickBot="1" thickTop="1">
      <c r="B22" s="91"/>
      <c r="C22" s="92" t="s">
        <v>38</v>
      </c>
      <c r="D22" s="93"/>
      <c r="E22" s="94">
        <f aca="true" t="shared" si="5" ref="E22:S22">E21/E6*100</f>
        <v>15.812499999999998</v>
      </c>
      <c r="F22" s="94">
        <f t="shared" si="5"/>
        <v>14.186193793540216</v>
      </c>
      <c r="G22" s="94">
        <f t="shared" si="5"/>
        <v>16.00877192982456</v>
      </c>
      <c r="H22" s="94">
        <f t="shared" si="5"/>
        <v>21.139986896702336</v>
      </c>
      <c r="I22" s="94">
        <f t="shared" si="5"/>
        <v>16.023489932885905</v>
      </c>
      <c r="J22" s="94">
        <f t="shared" si="5"/>
        <v>20.948126085877387</v>
      </c>
      <c r="K22" s="94">
        <f t="shared" si="5"/>
        <v>20.14388489208633</v>
      </c>
      <c r="L22" s="94">
        <f t="shared" si="5"/>
        <v>24.219066937119678</v>
      </c>
      <c r="M22" s="94">
        <f t="shared" si="5"/>
        <v>13.101160862354892</v>
      </c>
      <c r="N22" s="94">
        <f t="shared" si="5"/>
        <v>11.254295532646049</v>
      </c>
      <c r="O22" s="94">
        <f t="shared" si="5"/>
        <v>13.82808328884143</v>
      </c>
      <c r="P22" s="94">
        <f t="shared" si="5"/>
        <v>12.127814088598402</v>
      </c>
      <c r="Q22" s="94">
        <f t="shared" si="5"/>
        <v>15.772026010455184</v>
      </c>
      <c r="R22" s="95">
        <f t="shared" si="5"/>
        <v>16.73697270471464</v>
      </c>
      <c r="S22" s="96">
        <f t="shared" si="5"/>
        <v>16.430266807744</v>
      </c>
    </row>
    <row r="23" spans="2:19" s="6" customFormat="1" ht="24" customHeight="1" thickBot="1" thickTop="1">
      <c r="B23" s="100" t="s">
        <v>30</v>
      </c>
      <c r="C23" s="103" t="s">
        <v>41</v>
      </c>
      <c r="D23" s="104"/>
      <c r="E23" s="72">
        <v>83</v>
      </c>
      <c r="F23" s="73">
        <v>68</v>
      </c>
      <c r="G23" s="73">
        <v>125</v>
      </c>
      <c r="H23" s="73">
        <v>128</v>
      </c>
      <c r="I23" s="73">
        <v>185</v>
      </c>
      <c r="J23" s="73">
        <v>42</v>
      </c>
      <c r="K23" s="73">
        <v>71</v>
      </c>
      <c r="L23" s="73">
        <v>23</v>
      </c>
      <c r="M23" s="74">
        <v>16</v>
      </c>
      <c r="N23" s="74">
        <v>19</v>
      </c>
      <c r="O23" s="74">
        <v>149</v>
      </c>
      <c r="P23" s="74">
        <v>69</v>
      </c>
      <c r="Q23" s="74">
        <v>267</v>
      </c>
      <c r="R23" s="74">
        <v>198</v>
      </c>
      <c r="S23" s="75">
        <f>SUM(E23:R23)</f>
        <v>1443</v>
      </c>
    </row>
    <row r="24" spans="2:19" ht="24" customHeight="1" thickBot="1" thickTop="1">
      <c r="B24" s="91"/>
      <c r="C24" s="92" t="s">
        <v>38</v>
      </c>
      <c r="D24" s="93"/>
      <c r="E24" s="94">
        <f aca="true" t="shared" si="6" ref="E24:S24">E23/E6*100</f>
        <v>1.7291666666666667</v>
      </c>
      <c r="F24" s="94">
        <f t="shared" si="6"/>
        <v>2.1532615579480683</v>
      </c>
      <c r="G24" s="94">
        <f t="shared" si="6"/>
        <v>2.1086369770580298</v>
      </c>
      <c r="H24" s="94">
        <f t="shared" si="6"/>
        <v>2.7953701681589864</v>
      </c>
      <c r="I24" s="94">
        <f t="shared" si="6"/>
        <v>2.2171620325982744</v>
      </c>
      <c r="J24" s="94">
        <f t="shared" si="6"/>
        <v>1.0424422933730455</v>
      </c>
      <c r="K24" s="94">
        <f t="shared" si="6"/>
        <v>1.4594039054470709</v>
      </c>
      <c r="L24" s="94">
        <f t="shared" si="6"/>
        <v>0.9330628803245435</v>
      </c>
      <c r="M24" s="94">
        <f t="shared" si="6"/>
        <v>0.6633499170812603</v>
      </c>
      <c r="N24" s="94">
        <f t="shared" si="6"/>
        <v>0.816151202749141</v>
      </c>
      <c r="O24" s="94">
        <f t="shared" si="6"/>
        <v>2.651717387435487</v>
      </c>
      <c r="P24" s="94">
        <f t="shared" si="6"/>
        <v>1.252723311546841</v>
      </c>
      <c r="Q24" s="94">
        <f t="shared" si="6"/>
        <v>3.4043095754175696</v>
      </c>
      <c r="R24" s="95">
        <f t="shared" si="6"/>
        <v>2.456575682382134</v>
      </c>
      <c r="S24" s="96">
        <f t="shared" si="6"/>
        <v>2.063256026766565</v>
      </c>
    </row>
    <row r="25" spans="2:19" s="6" customFormat="1" ht="24" customHeight="1" thickBot="1" thickTop="1">
      <c r="B25" s="100" t="s">
        <v>42</v>
      </c>
      <c r="C25" s="101" t="s">
        <v>43</v>
      </c>
      <c r="D25" s="102"/>
      <c r="E25" s="105">
        <v>221</v>
      </c>
      <c r="F25" s="74">
        <v>118</v>
      </c>
      <c r="G25" s="74">
        <v>181</v>
      </c>
      <c r="H25" s="74">
        <v>182</v>
      </c>
      <c r="I25" s="74">
        <v>336</v>
      </c>
      <c r="J25" s="74">
        <v>175</v>
      </c>
      <c r="K25" s="74">
        <v>145</v>
      </c>
      <c r="L25" s="74">
        <v>82</v>
      </c>
      <c r="M25" s="74">
        <v>50</v>
      </c>
      <c r="N25" s="74">
        <v>138</v>
      </c>
      <c r="O25" s="74">
        <v>192</v>
      </c>
      <c r="P25" s="74">
        <v>195</v>
      </c>
      <c r="Q25" s="74">
        <v>271</v>
      </c>
      <c r="R25" s="74">
        <v>294</v>
      </c>
      <c r="S25" s="75">
        <f>SUM(E25:R25)</f>
        <v>2580</v>
      </c>
    </row>
    <row r="26" spans="2:19" ht="24" customHeight="1" thickBot="1" thickTop="1">
      <c r="B26" s="91"/>
      <c r="C26" s="92" t="s">
        <v>38</v>
      </c>
      <c r="D26" s="93"/>
      <c r="E26" s="94">
        <f aca="true" t="shared" si="7" ref="E26:S26">E25/E6*100</f>
        <v>4.604166666666667</v>
      </c>
      <c r="F26" s="94">
        <f t="shared" si="7"/>
        <v>3.7365421152628246</v>
      </c>
      <c r="G26" s="94">
        <f t="shared" si="7"/>
        <v>3.053306342780027</v>
      </c>
      <c r="H26" s="94">
        <f t="shared" si="7"/>
        <v>3.9746669578510594</v>
      </c>
      <c r="I26" s="94">
        <f t="shared" si="7"/>
        <v>4.026845637583892</v>
      </c>
      <c r="J26" s="94">
        <f t="shared" si="7"/>
        <v>4.343509555721023</v>
      </c>
      <c r="K26" s="94">
        <f t="shared" si="7"/>
        <v>2.9804727646454263</v>
      </c>
      <c r="L26" s="94">
        <f t="shared" si="7"/>
        <v>3.3265720081135903</v>
      </c>
      <c r="M26" s="94">
        <f t="shared" si="7"/>
        <v>2.0729684908789388</v>
      </c>
      <c r="N26" s="94">
        <f t="shared" si="7"/>
        <v>5.927835051546391</v>
      </c>
      <c r="O26" s="94">
        <f t="shared" si="7"/>
        <v>3.4169781099839827</v>
      </c>
      <c r="P26" s="94">
        <f t="shared" si="7"/>
        <v>3.540305010893246</v>
      </c>
      <c r="Q26" s="94">
        <f t="shared" si="7"/>
        <v>3.455310467933189</v>
      </c>
      <c r="R26" s="95">
        <f t="shared" si="7"/>
        <v>3.6476426799007444</v>
      </c>
      <c r="S26" s="96">
        <f t="shared" si="7"/>
        <v>3.688981669478681</v>
      </c>
    </row>
    <row r="27" spans="2:19" ht="30" customHeight="1" thickBot="1" thickTop="1">
      <c r="B27" s="18" t="s">
        <v>44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06"/>
    </row>
    <row r="28" spans="2:19" ht="24" customHeight="1" thickBot="1" thickTop="1">
      <c r="B28" s="97" t="s">
        <v>20</v>
      </c>
      <c r="C28" s="98" t="s">
        <v>45</v>
      </c>
      <c r="D28" s="44"/>
      <c r="E28" s="72">
        <v>758</v>
      </c>
      <c r="F28" s="73">
        <v>574</v>
      </c>
      <c r="G28" s="73">
        <v>1084</v>
      </c>
      <c r="H28" s="73">
        <v>912</v>
      </c>
      <c r="I28" s="73">
        <v>1584</v>
      </c>
      <c r="J28" s="73">
        <v>810</v>
      </c>
      <c r="K28" s="73">
        <v>926</v>
      </c>
      <c r="L28" s="73">
        <v>467</v>
      </c>
      <c r="M28" s="74">
        <v>408</v>
      </c>
      <c r="N28" s="74">
        <v>548</v>
      </c>
      <c r="O28" s="74">
        <v>724</v>
      </c>
      <c r="P28" s="74">
        <v>1012</v>
      </c>
      <c r="Q28" s="74">
        <v>1572</v>
      </c>
      <c r="R28" s="74">
        <v>1483</v>
      </c>
      <c r="S28" s="75">
        <f>SUM(E28:R28)</f>
        <v>12862</v>
      </c>
    </row>
    <row r="29" spans="2:19" ht="24" customHeight="1" thickBot="1" thickTop="1">
      <c r="B29" s="91"/>
      <c r="C29" s="92" t="s">
        <v>38</v>
      </c>
      <c r="D29" s="93"/>
      <c r="E29" s="94">
        <f aca="true" t="shared" si="8" ref="E29:S29">E28/E6*100</f>
        <v>15.791666666666668</v>
      </c>
      <c r="F29" s="94">
        <f t="shared" si="8"/>
        <v>18.1760607979734</v>
      </c>
      <c r="G29" s="94">
        <f t="shared" si="8"/>
        <v>18.286099865047234</v>
      </c>
      <c r="H29" s="94">
        <f t="shared" si="8"/>
        <v>19.91701244813278</v>
      </c>
      <c r="I29" s="94">
        <f t="shared" si="8"/>
        <v>18.983700862895496</v>
      </c>
      <c r="J29" s="94">
        <f t="shared" si="8"/>
        <v>20.104244229337304</v>
      </c>
      <c r="K29" s="94">
        <f t="shared" si="8"/>
        <v>19.033915724563208</v>
      </c>
      <c r="L29" s="94">
        <f t="shared" si="8"/>
        <v>18.94523326572008</v>
      </c>
      <c r="M29" s="94">
        <f t="shared" si="8"/>
        <v>16.91542288557214</v>
      </c>
      <c r="N29" s="94">
        <f t="shared" si="8"/>
        <v>23.53951890034364</v>
      </c>
      <c r="O29" s="94">
        <f t="shared" si="8"/>
        <v>12.884854956397934</v>
      </c>
      <c r="P29" s="94">
        <f t="shared" si="8"/>
        <v>18.373275236020334</v>
      </c>
      <c r="Q29" s="94">
        <f t="shared" si="8"/>
        <v>20.043350758638276</v>
      </c>
      <c r="R29" s="95">
        <f t="shared" si="8"/>
        <v>18.39950372208437</v>
      </c>
      <c r="S29" s="96">
        <f t="shared" si="8"/>
        <v>18.390574508850698</v>
      </c>
    </row>
    <row r="30" spans="2:19" ht="24" customHeight="1" thickBot="1" thickTop="1">
      <c r="B30" s="100" t="s">
        <v>22</v>
      </c>
      <c r="C30" s="101" t="s">
        <v>46</v>
      </c>
      <c r="D30" s="102"/>
      <c r="E30" s="72">
        <v>1419</v>
      </c>
      <c r="F30" s="73">
        <v>768</v>
      </c>
      <c r="G30" s="73">
        <v>1138</v>
      </c>
      <c r="H30" s="73">
        <v>982</v>
      </c>
      <c r="I30" s="73">
        <v>1615</v>
      </c>
      <c r="J30" s="73">
        <v>839</v>
      </c>
      <c r="K30" s="73">
        <v>990</v>
      </c>
      <c r="L30" s="73">
        <v>538</v>
      </c>
      <c r="M30" s="74">
        <v>600</v>
      </c>
      <c r="N30" s="74">
        <v>438</v>
      </c>
      <c r="O30" s="74">
        <v>1410</v>
      </c>
      <c r="P30" s="74">
        <v>1132</v>
      </c>
      <c r="Q30" s="74">
        <v>1417</v>
      </c>
      <c r="R30" s="74">
        <v>1494</v>
      </c>
      <c r="S30" s="75">
        <f>SUM(E30:R30)</f>
        <v>14780</v>
      </c>
    </row>
    <row r="31" spans="2:19" ht="24" customHeight="1" thickBot="1" thickTop="1">
      <c r="B31" s="91"/>
      <c r="C31" s="92" t="s">
        <v>38</v>
      </c>
      <c r="D31" s="93"/>
      <c r="E31" s="94">
        <f aca="true" t="shared" si="9" ref="E31:S31">E30/E6*100</f>
        <v>29.562500000000004</v>
      </c>
      <c r="F31" s="94">
        <f t="shared" si="9"/>
        <v>24.319189360354653</v>
      </c>
      <c r="G31" s="94">
        <f t="shared" si="9"/>
        <v>19.197031039136302</v>
      </c>
      <c r="H31" s="94">
        <f t="shared" si="9"/>
        <v>21.445730508844726</v>
      </c>
      <c r="I31" s="94">
        <f t="shared" si="9"/>
        <v>19.355225311601153</v>
      </c>
      <c r="J31" s="94">
        <f t="shared" si="9"/>
        <v>20.82402581285679</v>
      </c>
      <c r="K31" s="94">
        <f t="shared" si="9"/>
        <v>20.349434737923946</v>
      </c>
      <c r="L31" s="94">
        <f t="shared" si="9"/>
        <v>21.82555780933063</v>
      </c>
      <c r="M31" s="94">
        <f t="shared" si="9"/>
        <v>24.875621890547265</v>
      </c>
      <c r="N31" s="94">
        <f t="shared" si="9"/>
        <v>18.814432989690722</v>
      </c>
      <c r="O31" s="94">
        <f t="shared" si="9"/>
        <v>25.093432995194874</v>
      </c>
      <c r="P31" s="94">
        <f t="shared" si="9"/>
        <v>20.551924473493102</v>
      </c>
      <c r="Q31" s="94">
        <f t="shared" si="9"/>
        <v>18.067066173658038</v>
      </c>
      <c r="R31" s="95">
        <f t="shared" si="9"/>
        <v>18.535980148883375</v>
      </c>
      <c r="S31" s="96">
        <f t="shared" si="9"/>
        <v>21.13300351740113</v>
      </c>
    </row>
    <row r="32" spans="2:19" ht="24" customHeight="1" thickBot="1" thickTop="1">
      <c r="B32" s="100" t="s">
        <v>27</v>
      </c>
      <c r="C32" s="101" t="s">
        <v>47</v>
      </c>
      <c r="D32" s="102"/>
      <c r="E32" s="72">
        <v>2227</v>
      </c>
      <c r="F32" s="73">
        <v>1751</v>
      </c>
      <c r="G32" s="73">
        <v>4088</v>
      </c>
      <c r="H32" s="73">
        <v>2823</v>
      </c>
      <c r="I32" s="73">
        <v>5628</v>
      </c>
      <c r="J32" s="73">
        <v>2301</v>
      </c>
      <c r="K32" s="73">
        <v>3195</v>
      </c>
      <c r="L32" s="73">
        <v>1353</v>
      </c>
      <c r="M32" s="74">
        <v>1504</v>
      </c>
      <c r="N32" s="74">
        <v>1340</v>
      </c>
      <c r="O32" s="74">
        <v>3260</v>
      </c>
      <c r="P32" s="74">
        <v>3455</v>
      </c>
      <c r="Q32" s="74">
        <v>5285</v>
      </c>
      <c r="R32" s="74">
        <v>5353</v>
      </c>
      <c r="S32" s="75">
        <f>SUM(E32:R32)</f>
        <v>43563</v>
      </c>
    </row>
    <row r="33" spans="2:19" ht="24" customHeight="1" thickBot="1" thickTop="1">
      <c r="B33" s="91"/>
      <c r="C33" s="92" t="s">
        <v>38</v>
      </c>
      <c r="D33" s="93"/>
      <c r="E33" s="107">
        <f aca="true" t="shared" si="10" ref="E33:S33">E32/E6*100</f>
        <v>46.39583333333333</v>
      </c>
      <c r="F33" s="107">
        <f t="shared" si="10"/>
        <v>55.44648511716276</v>
      </c>
      <c r="G33" s="107">
        <f t="shared" si="10"/>
        <v>68.9608636977058</v>
      </c>
      <c r="H33" s="107">
        <f t="shared" si="10"/>
        <v>61.65101550556891</v>
      </c>
      <c r="I33" s="107">
        <f t="shared" si="10"/>
        <v>67.4496644295302</v>
      </c>
      <c r="J33" s="107">
        <f t="shared" si="10"/>
        <v>57.11094564408042</v>
      </c>
      <c r="K33" s="107">
        <f t="shared" si="10"/>
        <v>65.6731757451182</v>
      </c>
      <c r="L33" s="107">
        <f t="shared" si="10"/>
        <v>54.88843813387424</v>
      </c>
      <c r="M33" s="107">
        <f t="shared" si="10"/>
        <v>62.35489220563848</v>
      </c>
      <c r="N33" s="107">
        <f t="shared" si="10"/>
        <v>57.56013745704467</v>
      </c>
      <c r="O33" s="107">
        <f t="shared" si="10"/>
        <v>58.017440825769704</v>
      </c>
      <c r="P33" s="107">
        <f t="shared" si="10"/>
        <v>62.726942628903416</v>
      </c>
      <c r="Q33" s="107">
        <f t="shared" si="10"/>
        <v>67.38492923626164</v>
      </c>
      <c r="R33" s="108">
        <f t="shared" si="10"/>
        <v>66.41439205955335</v>
      </c>
      <c r="S33" s="109">
        <f t="shared" si="10"/>
        <v>62.28802653779062</v>
      </c>
    </row>
    <row r="34" spans="2:19" ht="24" customHeight="1" thickBot="1" thickTop="1">
      <c r="B34" s="100" t="s">
        <v>30</v>
      </c>
      <c r="C34" s="101" t="s">
        <v>48</v>
      </c>
      <c r="D34" s="102"/>
      <c r="E34" s="105">
        <v>1729</v>
      </c>
      <c r="F34" s="74">
        <v>1300</v>
      </c>
      <c r="G34" s="74">
        <v>1626</v>
      </c>
      <c r="H34" s="74">
        <v>1470</v>
      </c>
      <c r="I34" s="74">
        <v>2245</v>
      </c>
      <c r="J34" s="74">
        <v>1342</v>
      </c>
      <c r="K34" s="74">
        <v>1970</v>
      </c>
      <c r="L34" s="74">
        <v>755</v>
      </c>
      <c r="M34" s="74">
        <v>798</v>
      </c>
      <c r="N34" s="74">
        <v>508</v>
      </c>
      <c r="O34" s="74">
        <v>1565</v>
      </c>
      <c r="P34" s="74">
        <v>1657</v>
      </c>
      <c r="Q34" s="74">
        <v>2448</v>
      </c>
      <c r="R34" s="74">
        <v>2326</v>
      </c>
      <c r="S34" s="75">
        <f>SUM(E34:R34)</f>
        <v>21739</v>
      </c>
    </row>
    <row r="35" spans="2:19" ht="24" customHeight="1" thickBot="1" thickTop="1">
      <c r="B35" s="110"/>
      <c r="C35" s="92" t="s">
        <v>38</v>
      </c>
      <c r="D35" s="93"/>
      <c r="E35" s="107">
        <f aca="true" t="shared" si="11" ref="E35:S35">E34/E6*100</f>
        <v>36.020833333333336</v>
      </c>
      <c r="F35" s="107">
        <f t="shared" si="11"/>
        <v>41.16529449018366</v>
      </c>
      <c r="G35" s="107">
        <f t="shared" si="11"/>
        <v>27.42914979757085</v>
      </c>
      <c r="H35" s="107">
        <f t="shared" si="11"/>
        <v>32.103079274950865</v>
      </c>
      <c r="I35" s="107">
        <f t="shared" si="11"/>
        <v>26.90556088207095</v>
      </c>
      <c r="J35" s="107">
        <f t="shared" si="11"/>
        <v>33.308513278729215</v>
      </c>
      <c r="K35" s="107">
        <f t="shared" si="11"/>
        <v>40.49331963001028</v>
      </c>
      <c r="L35" s="107">
        <f t="shared" si="11"/>
        <v>30.628803245436103</v>
      </c>
      <c r="M35" s="107">
        <f t="shared" si="11"/>
        <v>33.08457711442786</v>
      </c>
      <c r="N35" s="107">
        <f t="shared" si="11"/>
        <v>21.8213058419244</v>
      </c>
      <c r="O35" s="107">
        <f t="shared" si="11"/>
        <v>27.85193094856736</v>
      </c>
      <c r="P35" s="107">
        <f t="shared" si="11"/>
        <v>30.083514887436458</v>
      </c>
      <c r="Q35" s="107">
        <f t="shared" si="11"/>
        <v>31.21254621955884</v>
      </c>
      <c r="R35" s="108">
        <f t="shared" si="11"/>
        <v>28.858560794044664</v>
      </c>
      <c r="S35" s="109">
        <f t="shared" si="11"/>
        <v>31.083245159998857</v>
      </c>
    </row>
    <row r="36" spans="2:19" ht="24" customHeight="1" thickBot="1" thickTop="1">
      <c r="B36" s="100" t="s">
        <v>42</v>
      </c>
      <c r="C36" s="111" t="s">
        <v>49</v>
      </c>
      <c r="D36" s="112"/>
      <c r="E36" s="105">
        <v>313</v>
      </c>
      <c r="F36" s="74">
        <v>240</v>
      </c>
      <c r="G36" s="74">
        <v>447</v>
      </c>
      <c r="H36" s="74">
        <v>271</v>
      </c>
      <c r="I36" s="74">
        <v>492</v>
      </c>
      <c r="J36" s="74">
        <v>272</v>
      </c>
      <c r="K36" s="74">
        <v>271</v>
      </c>
      <c r="L36" s="74">
        <v>156</v>
      </c>
      <c r="M36" s="74">
        <v>157</v>
      </c>
      <c r="N36" s="74">
        <v>118</v>
      </c>
      <c r="O36" s="74">
        <v>236</v>
      </c>
      <c r="P36" s="74">
        <v>330</v>
      </c>
      <c r="Q36" s="74">
        <v>507</v>
      </c>
      <c r="R36" s="74">
        <v>566</v>
      </c>
      <c r="S36" s="75">
        <f>SUM(E36:R36)</f>
        <v>4376</v>
      </c>
    </row>
    <row r="37" spans="2:19" ht="24" customHeight="1" thickBot="1" thickTop="1">
      <c r="B37" s="110"/>
      <c r="C37" s="92" t="s">
        <v>38</v>
      </c>
      <c r="D37" s="93"/>
      <c r="E37" s="107">
        <f aca="true" t="shared" si="12" ref="E37:S37">E36/E6*100</f>
        <v>6.520833333333333</v>
      </c>
      <c r="F37" s="107">
        <f t="shared" si="12"/>
        <v>7.59974667511083</v>
      </c>
      <c r="G37" s="107">
        <f t="shared" si="12"/>
        <v>7.540485829959515</v>
      </c>
      <c r="H37" s="107">
        <f t="shared" si="12"/>
        <v>5.918322777899104</v>
      </c>
      <c r="I37" s="107">
        <f t="shared" si="12"/>
        <v>5.896452540747843</v>
      </c>
      <c r="J37" s="107">
        <f t="shared" si="12"/>
        <v>6.751054852320674</v>
      </c>
      <c r="K37" s="107">
        <f t="shared" si="12"/>
        <v>5.5704008221993835</v>
      </c>
      <c r="L37" s="107">
        <f t="shared" si="12"/>
        <v>6.328600405679513</v>
      </c>
      <c r="M37" s="107">
        <f t="shared" si="12"/>
        <v>6.509121061359867</v>
      </c>
      <c r="N37" s="107">
        <f t="shared" si="12"/>
        <v>5.0687285223367695</v>
      </c>
      <c r="O37" s="107">
        <f t="shared" si="12"/>
        <v>4.200035593521979</v>
      </c>
      <c r="P37" s="107">
        <f t="shared" si="12"/>
        <v>5.991285403050109</v>
      </c>
      <c r="Q37" s="107">
        <f t="shared" si="12"/>
        <v>6.46436312635471</v>
      </c>
      <c r="R37" s="108">
        <f t="shared" si="12"/>
        <v>7.022332506203474</v>
      </c>
      <c r="S37" s="109">
        <f t="shared" si="12"/>
        <v>6.256970459549888</v>
      </c>
    </row>
    <row r="38" spans="2:19" s="119" customFormat="1" ht="24" customHeight="1" thickBot="1" thickTop="1">
      <c r="B38" s="113" t="s">
        <v>50</v>
      </c>
      <c r="C38" s="114" t="s">
        <v>51</v>
      </c>
      <c r="D38" s="115"/>
      <c r="E38" s="116">
        <v>590</v>
      </c>
      <c r="F38" s="117">
        <v>172</v>
      </c>
      <c r="G38" s="117">
        <v>84</v>
      </c>
      <c r="H38" s="117">
        <v>117</v>
      </c>
      <c r="I38" s="117">
        <v>284</v>
      </c>
      <c r="J38" s="117">
        <v>124</v>
      </c>
      <c r="K38" s="117">
        <v>143</v>
      </c>
      <c r="L38" s="117">
        <v>73</v>
      </c>
      <c r="M38" s="117">
        <v>119</v>
      </c>
      <c r="N38" s="117">
        <v>99</v>
      </c>
      <c r="O38" s="117">
        <v>310</v>
      </c>
      <c r="P38" s="117">
        <v>228</v>
      </c>
      <c r="Q38" s="117">
        <v>190</v>
      </c>
      <c r="R38" s="117">
        <v>306</v>
      </c>
      <c r="S38" s="118">
        <f>SUM(E38:R38)</f>
        <v>2839</v>
      </c>
    </row>
    <row r="39" spans="2:19" s="6" customFormat="1" ht="24" customHeight="1" thickBot="1" thickTop="1">
      <c r="B39" s="120"/>
      <c r="C39" s="121" t="s">
        <v>38</v>
      </c>
      <c r="D39" s="122"/>
      <c r="E39" s="123">
        <f aca="true" t="shared" si="13" ref="E39:S39">E38/E6*100</f>
        <v>12.291666666666666</v>
      </c>
      <c r="F39" s="124">
        <f t="shared" si="13"/>
        <v>5.446485117162761</v>
      </c>
      <c r="G39" s="124">
        <f t="shared" si="13"/>
        <v>1.417004048582996</v>
      </c>
      <c r="H39" s="124">
        <f t="shared" si="13"/>
        <v>2.555143044332824</v>
      </c>
      <c r="I39" s="124">
        <f t="shared" si="13"/>
        <v>3.4036433365292424</v>
      </c>
      <c r="J39" s="124">
        <f t="shared" si="13"/>
        <v>3.077686770910896</v>
      </c>
      <c r="K39" s="124">
        <f t="shared" si="13"/>
        <v>2.9393627954779036</v>
      </c>
      <c r="L39" s="124">
        <f t="shared" si="13"/>
        <v>2.9614604462474645</v>
      </c>
      <c r="M39" s="124">
        <f t="shared" si="13"/>
        <v>4.933665008291873</v>
      </c>
      <c r="N39" s="124">
        <f t="shared" si="13"/>
        <v>4.252577319587629</v>
      </c>
      <c r="O39" s="123">
        <f t="shared" si="13"/>
        <v>5.516995906744972</v>
      </c>
      <c r="P39" s="124">
        <f t="shared" si="13"/>
        <v>4.139433551198257</v>
      </c>
      <c r="Q39" s="124">
        <f t="shared" si="13"/>
        <v>2.4225423944919036</v>
      </c>
      <c r="R39" s="125">
        <f t="shared" si="13"/>
        <v>3.7965260545905712</v>
      </c>
      <c r="S39" s="109">
        <f t="shared" si="13"/>
        <v>4.059309674282936</v>
      </c>
    </row>
    <row r="40" spans="2:19" s="6" customFormat="1" ht="24" customHeight="1">
      <c r="B40" s="126"/>
      <c r="C40" s="127"/>
      <c r="D40" s="127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</row>
    <row r="41" spans="2:19" s="6" customFormat="1" ht="48.75" customHeight="1" thickBot="1">
      <c r="B41" s="130" t="s">
        <v>52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2:19" s="6" customFormat="1" ht="35.25" customHeight="1" thickBot="1" thickTop="1">
      <c r="B42" s="10" t="s">
        <v>1</v>
      </c>
      <c r="C42" s="131" t="s">
        <v>2</v>
      </c>
      <c r="D42" s="132" t="s">
        <v>3</v>
      </c>
      <c r="E42" s="14" t="s">
        <v>53</v>
      </c>
      <c r="F42" s="13" t="s">
        <v>54</v>
      </c>
      <c r="G42" s="15" t="s">
        <v>6</v>
      </c>
      <c r="H42" s="15" t="s">
        <v>7</v>
      </c>
      <c r="I42" s="15" t="s">
        <v>8</v>
      </c>
      <c r="J42" s="15" t="s">
        <v>9</v>
      </c>
      <c r="K42" s="15" t="s">
        <v>10</v>
      </c>
      <c r="L42" s="15" t="s">
        <v>11</v>
      </c>
      <c r="M42" s="15" t="s">
        <v>12</v>
      </c>
      <c r="N42" s="15" t="s">
        <v>13</v>
      </c>
      <c r="O42" s="15" t="s">
        <v>14</v>
      </c>
      <c r="P42" s="15" t="s">
        <v>15</v>
      </c>
      <c r="Q42" s="15" t="s">
        <v>16</v>
      </c>
      <c r="R42" s="16" t="s">
        <v>17</v>
      </c>
      <c r="S42" s="17" t="s">
        <v>18</v>
      </c>
    </row>
    <row r="43" spans="2:19" s="6" customFormat="1" ht="36" customHeight="1" thickBot="1">
      <c r="B43" s="18" t="s">
        <v>55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2:19" s="6" customFormat="1" ht="36" customHeight="1" thickBot="1" thickTop="1">
      <c r="B44" s="135" t="s">
        <v>20</v>
      </c>
      <c r="C44" s="136" t="s">
        <v>56</v>
      </c>
      <c r="D44" s="137"/>
      <c r="E44" s="88">
        <v>495</v>
      </c>
      <c r="F44" s="88">
        <v>147</v>
      </c>
      <c r="G44" s="88">
        <v>322</v>
      </c>
      <c r="H44" s="88">
        <v>112</v>
      </c>
      <c r="I44" s="88">
        <v>457</v>
      </c>
      <c r="J44" s="88">
        <v>265</v>
      </c>
      <c r="K44" s="88">
        <v>421</v>
      </c>
      <c r="L44" s="88">
        <v>99</v>
      </c>
      <c r="M44" s="88">
        <v>318</v>
      </c>
      <c r="N44" s="88">
        <v>73</v>
      </c>
      <c r="O44" s="88">
        <v>409</v>
      </c>
      <c r="P44" s="88">
        <v>300</v>
      </c>
      <c r="Q44" s="88">
        <v>510</v>
      </c>
      <c r="R44" s="138">
        <v>1428</v>
      </c>
      <c r="S44" s="139">
        <f>SUM(E44:R44)</f>
        <v>5356</v>
      </c>
    </row>
    <row r="45" spans="2:19" s="6" customFormat="1" ht="36.75" customHeight="1" thickBot="1" thickTop="1">
      <c r="B45" s="140"/>
      <c r="C45" s="141" t="s">
        <v>57</v>
      </c>
      <c r="D45" s="142"/>
      <c r="E45" s="143">
        <v>268</v>
      </c>
      <c r="F45" s="73">
        <v>57</v>
      </c>
      <c r="G45" s="73">
        <v>135</v>
      </c>
      <c r="H45" s="73">
        <v>44</v>
      </c>
      <c r="I45" s="73">
        <v>274</v>
      </c>
      <c r="J45" s="73">
        <v>201</v>
      </c>
      <c r="K45" s="73">
        <v>206</v>
      </c>
      <c r="L45" s="73">
        <v>69</v>
      </c>
      <c r="M45" s="74">
        <v>224</v>
      </c>
      <c r="N45" s="74">
        <v>41</v>
      </c>
      <c r="O45" s="74">
        <v>134</v>
      </c>
      <c r="P45" s="74">
        <v>112</v>
      </c>
      <c r="Q45" s="74">
        <v>332</v>
      </c>
      <c r="R45" s="74">
        <v>1155</v>
      </c>
      <c r="S45" s="139">
        <f>SUM(E45:R45)</f>
        <v>3252</v>
      </c>
    </row>
    <row r="46" spans="2:22" s="6" customFormat="1" ht="36" customHeight="1" thickBot="1" thickTop="1">
      <c r="B46" s="144" t="s">
        <v>22</v>
      </c>
      <c r="C46" s="145" t="s">
        <v>58</v>
      </c>
      <c r="D46" s="146"/>
      <c r="E46" s="147">
        <f>E44+'[1]Stan i struktura II 07'!E46</f>
        <v>1479</v>
      </c>
      <c r="F46" s="147">
        <f>F44+'[1]Stan i struktura II 07'!F46</f>
        <v>629</v>
      </c>
      <c r="G46" s="147">
        <f>G44+'[1]Stan i struktura II 07'!G46</f>
        <v>665</v>
      </c>
      <c r="H46" s="147">
        <f>H44+'[1]Stan i struktura II 07'!H46</f>
        <v>384</v>
      </c>
      <c r="I46" s="147">
        <f>I44+'[1]Stan i struktura II 07'!I46</f>
        <v>708</v>
      </c>
      <c r="J46" s="147">
        <f>J44+'[1]Stan i struktura II 07'!J46</f>
        <v>597</v>
      </c>
      <c r="K46" s="147">
        <f>K44+'[1]Stan i struktura II 07'!K46</f>
        <v>797</v>
      </c>
      <c r="L46" s="147">
        <f>L44+'[1]Stan i struktura II 07'!L46</f>
        <v>294</v>
      </c>
      <c r="M46" s="147">
        <f>M44+'[1]Stan i struktura II 07'!M46</f>
        <v>717</v>
      </c>
      <c r="N46" s="147">
        <f>N44+'[1]Stan i struktura II 07'!N46</f>
        <v>200</v>
      </c>
      <c r="O46" s="147">
        <f>O44+'[1]Stan i struktura II 07'!O46</f>
        <v>1151</v>
      </c>
      <c r="P46" s="147">
        <f>P44+'[1]Stan i struktura II 07'!P46</f>
        <v>649</v>
      </c>
      <c r="Q46" s="147">
        <f>Q44+'[1]Stan i struktura II 07'!Q46</f>
        <v>779</v>
      </c>
      <c r="R46" s="148">
        <f>R44+'[1]Stan i struktura II 07'!R46</f>
        <v>3572</v>
      </c>
      <c r="S46" s="149">
        <f>S44+'[1]Stan i struktura II 07'!S46</f>
        <v>12621</v>
      </c>
      <c r="V46" s="6">
        <f>SUM(E46:R46)</f>
        <v>12621</v>
      </c>
    </row>
    <row r="47" spans="2:19" s="6" customFormat="1" ht="34.5" customHeight="1" thickBot="1">
      <c r="B47" s="150" t="s">
        <v>59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34"/>
    </row>
    <row r="48" spans="2:19" s="6" customFormat="1" ht="32.25" customHeight="1" thickBot="1" thickTop="1">
      <c r="B48" s="152" t="s">
        <v>20</v>
      </c>
      <c r="C48" s="153" t="s">
        <v>60</v>
      </c>
      <c r="D48" s="154"/>
      <c r="E48" s="89">
        <v>8</v>
      </c>
      <c r="F48" s="89">
        <v>33</v>
      </c>
      <c r="G48" s="89">
        <v>8</v>
      </c>
      <c r="H48" s="89">
        <v>1</v>
      </c>
      <c r="I48" s="89">
        <v>19</v>
      </c>
      <c r="J48" s="89">
        <v>3</v>
      </c>
      <c r="K48" s="89">
        <v>37</v>
      </c>
      <c r="L48" s="89">
        <v>16</v>
      </c>
      <c r="M48" s="89">
        <v>12</v>
      </c>
      <c r="N48" s="89">
        <v>3</v>
      </c>
      <c r="O48" s="89">
        <v>17</v>
      </c>
      <c r="P48" s="89">
        <v>15</v>
      </c>
      <c r="Q48" s="89">
        <v>185</v>
      </c>
      <c r="R48" s="90">
        <v>46</v>
      </c>
      <c r="S48" s="155">
        <f>SUM(E48:R48)</f>
        <v>403</v>
      </c>
    </row>
    <row r="49" spans="2:22" ht="32.25" customHeight="1" thickBot="1" thickTop="1">
      <c r="B49" s="91"/>
      <c r="C49" s="156" t="s">
        <v>61</v>
      </c>
      <c r="D49" s="157"/>
      <c r="E49" s="158">
        <f>E48+'[1]Stan i struktura II 07'!E49</f>
        <v>44</v>
      </c>
      <c r="F49" s="158">
        <f>F48+'[1]Stan i struktura II 07'!F49</f>
        <v>86</v>
      </c>
      <c r="G49" s="158">
        <f>G48+'[1]Stan i struktura II 07'!G49</f>
        <v>13</v>
      </c>
      <c r="H49" s="158">
        <f>H48+'[1]Stan i struktura II 07'!H49</f>
        <v>3</v>
      </c>
      <c r="I49" s="158">
        <f>I48+'[1]Stan i struktura II 07'!I49</f>
        <v>41</v>
      </c>
      <c r="J49" s="158">
        <f>J48+'[1]Stan i struktura II 07'!J49</f>
        <v>13</v>
      </c>
      <c r="K49" s="158">
        <f>K48+'[1]Stan i struktura II 07'!K49</f>
        <v>61</v>
      </c>
      <c r="L49" s="158">
        <f>L48+'[1]Stan i struktura II 07'!L49</f>
        <v>34</v>
      </c>
      <c r="M49" s="158">
        <f>M48+'[1]Stan i struktura II 07'!M49</f>
        <v>28</v>
      </c>
      <c r="N49" s="158">
        <f>N48+'[1]Stan i struktura II 07'!N49</f>
        <v>10</v>
      </c>
      <c r="O49" s="158">
        <f>O48+'[1]Stan i struktura II 07'!O49</f>
        <v>170</v>
      </c>
      <c r="P49" s="158">
        <f>P48+'[1]Stan i struktura II 07'!P49</f>
        <v>38</v>
      </c>
      <c r="Q49" s="158">
        <f>Q48+'[1]Stan i struktura II 07'!Q49</f>
        <v>228</v>
      </c>
      <c r="R49" s="159">
        <f>R48+'[1]Stan i struktura II 07'!R49</f>
        <v>102</v>
      </c>
      <c r="S49" s="149">
        <f>S48+'[1]Stan i struktura II 07'!S49</f>
        <v>871</v>
      </c>
      <c r="V49" s="6">
        <f>SUM(E49:R49)</f>
        <v>871</v>
      </c>
    </row>
    <row r="50" spans="2:19" s="6" customFormat="1" ht="32.25" customHeight="1" thickBot="1" thickTop="1">
      <c r="B50" s="160" t="s">
        <v>22</v>
      </c>
      <c r="C50" s="161" t="s">
        <v>62</v>
      </c>
      <c r="D50" s="162"/>
      <c r="E50" s="163">
        <v>0</v>
      </c>
      <c r="F50" s="163">
        <v>0</v>
      </c>
      <c r="G50" s="163">
        <v>2</v>
      </c>
      <c r="H50" s="163">
        <v>0</v>
      </c>
      <c r="I50" s="163">
        <v>0</v>
      </c>
      <c r="J50" s="163">
        <v>11</v>
      </c>
      <c r="K50" s="163">
        <v>22</v>
      </c>
      <c r="L50" s="163">
        <v>4</v>
      </c>
      <c r="M50" s="163">
        <v>0</v>
      </c>
      <c r="N50" s="163">
        <v>0</v>
      </c>
      <c r="O50" s="163">
        <v>0</v>
      </c>
      <c r="P50" s="163">
        <v>17</v>
      </c>
      <c r="Q50" s="163">
        <v>1</v>
      </c>
      <c r="R50" s="164">
        <v>0</v>
      </c>
      <c r="S50" s="155">
        <f>SUM(E50:R50)</f>
        <v>57</v>
      </c>
    </row>
    <row r="51" spans="2:22" ht="32.25" customHeight="1" thickBot="1" thickTop="1">
      <c r="B51" s="91"/>
      <c r="C51" s="156" t="s">
        <v>63</v>
      </c>
      <c r="D51" s="157"/>
      <c r="E51" s="158">
        <f>E50+'[1]Stan i struktura II 07'!E51</f>
        <v>0</v>
      </c>
      <c r="F51" s="158">
        <f>F50+'[1]Stan i struktura II 07'!F51</f>
        <v>0</v>
      </c>
      <c r="G51" s="158">
        <f>G50+'[1]Stan i struktura II 07'!G51</f>
        <v>7</v>
      </c>
      <c r="H51" s="158">
        <f>H50+'[1]Stan i struktura II 07'!H51</f>
        <v>1</v>
      </c>
      <c r="I51" s="158">
        <f>I50+'[1]Stan i struktura II 07'!I51</f>
        <v>0</v>
      </c>
      <c r="J51" s="158">
        <f>J50+'[1]Stan i struktura II 07'!J51</f>
        <v>16</v>
      </c>
      <c r="K51" s="158">
        <f>K50+'[1]Stan i struktura II 07'!K51</f>
        <v>27</v>
      </c>
      <c r="L51" s="158">
        <f>L50+'[1]Stan i struktura II 07'!L51</f>
        <v>6</v>
      </c>
      <c r="M51" s="158">
        <f>M50+'[1]Stan i struktura II 07'!M51</f>
        <v>0</v>
      </c>
      <c r="N51" s="158">
        <f>N50+'[1]Stan i struktura II 07'!N51</f>
        <v>0</v>
      </c>
      <c r="O51" s="158">
        <f>O50+'[1]Stan i struktura II 07'!O51</f>
        <v>0</v>
      </c>
      <c r="P51" s="158">
        <f>P50+'[1]Stan i struktura II 07'!P51</f>
        <v>39</v>
      </c>
      <c r="Q51" s="158">
        <f>Q50+'[1]Stan i struktura II 07'!Q51</f>
        <v>17</v>
      </c>
      <c r="R51" s="159">
        <f>R50+'[1]Stan i struktura II 07'!R51</f>
        <v>0</v>
      </c>
      <c r="S51" s="149">
        <f>S50+'[1]Stan i struktura II 07'!S51</f>
        <v>113</v>
      </c>
      <c r="V51" s="6">
        <f>SUM(E51:R51)</f>
        <v>113</v>
      </c>
    </row>
    <row r="52" spans="2:19" s="6" customFormat="1" ht="31.5" customHeight="1" thickBot="1" thickTop="1">
      <c r="B52" s="165" t="s">
        <v>27</v>
      </c>
      <c r="C52" s="166" t="s">
        <v>64</v>
      </c>
      <c r="D52" s="167"/>
      <c r="E52" s="72">
        <v>9</v>
      </c>
      <c r="F52" s="73">
        <v>6</v>
      </c>
      <c r="G52" s="73">
        <v>2</v>
      </c>
      <c r="H52" s="73">
        <v>0</v>
      </c>
      <c r="I52" s="74">
        <v>0</v>
      </c>
      <c r="J52" s="73">
        <v>0</v>
      </c>
      <c r="K52" s="74">
        <v>0</v>
      </c>
      <c r="L52" s="73">
        <v>7</v>
      </c>
      <c r="M52" s="74">
        <v>4</v>
      </c>
      <c r="N52" s="74">
        <v>14</v>
      </c>
      <c r="O52" s="74">
        <v>10</v>
      </c>
      <c r="P52" s="73">
        <v>10</v>
      </c>
      <c r="Q52" s="168">
        <v>0</v>
      </c>
      <c r="R52" s="74">
        <v>29</v>
      </c>
      <c r="S52" s="155">
        <f>SUM(E52:R52)</f>
        <v>91</v>
      </c>
    </row>
    <row r="53" spans="2:22" ht="32.25" customHeight="1" thickBot="1" thickTop="1">
      <c r="B53" s="91"/>
      <c r="C53" s="156" t="s">
        <v>65</v>
      </c>
      <c r="D53" s="157"/>
      <c r="E53" s="158">
        <f>E52+'[1]Stan i struktura II 07'!E53</f>
        <v>17</v>
      </c>
      <c r="F53" s="158">
        <f>F52+'[1]Stan i struktura II 07'!F53</f>
        <v>13</v>
      </c>
      <c r="G53" s="158">
        <f>G52+'[1]Stan i struktura II 07'!G53</f>
        <v>2</v>
      </c>
      <c r="H53" s="158">
        <f>H52+'[1]Stan i struktura II 07'!H53</f>
        <v>0</v>
      </c>
      <c r="I53" s="158">
        <f>I52+'[1]Stan i struktura II 07'!I53</f>
        <v>0</v>
      </c>
      <c r="J53" s="158">
        <f>J52+'[1]Stan i struktura II 07'!J53</f>
        <v>3</v>
      </c>
      <c r="K53" s="158">
        <f>K52+'[1]Stan i struktura II 07'!K53</f>
        <v>0</v>
      </c>
      <c r="L53" s="158">
        <f>L52+'[1]Stan i struktura II 07'!L53</f>
        <v>13</v>
      </c>
      <c r="M53" s="158">
        <f>M52+'[1]Stan i struktura II 07'!M53</f>
        <v>15</v>
      </c>
      <c r="N53" s="158">
        <f>N52+'[1]Stan i struktura II 07'!N53</f>
        <v>18</v>
      </c>
      <c r="O53" s="158">
        <f>O52+'[1]Stan i struktura II 07'!O53</f>
        <v>14</v>
      </c>
      <c r="P53" s="158">
        <f>P52+'[1]Stan i struktura II 07'!P53</f>
        <v>15</v>
      </c>
      <c r="Q53" s="158">
        <f>Q52+'[1]Stan i struktura II 07'!Q53</f>
        <v>0</v>
      </c>
      <c r="R53" s="159">
        <f>R52+'[1]Stan i struktura II 07'!R53</f>
        <v>32</v>
      </c>
      <c r="S53" s="149">
        <f>S52+'[1]Stan i struktura II 07'!S53</f>
        <v>142</v>
      </c>
      <c r="V53" s="6">
        <f>SUM(E53:R53)</f>
        <v>142</v>
      </c>
    </row>
    <row r="54" spans="2:19" s="6" customFormat="1" ht="32.25" customHeight="1" thickBot="1" thickTop="1">
      <c r="B54" s="165" t="s">
        <v>30</v>
      </c>
      <c r="C54" s="166" t="s">
        <v>66</v>
      </c>
      <c r="D54" s="167"/>
      <c r="E54" s="72">
        <v>6</v>
      </c>
      <c r="F54" s="73">
        <v>0</v>
      </c>
      <c r="G54" s="73">
        <v>0</v>
      </c>
      <c r="H54" s="73">
        <v>0</v>
      </c>
      <c r="I54" s="74">
        <v>0</v>
      </c>
      <c r="J54" s="73">
        <v>3</v>
      </c>
      <c r="K54" s="74">
        <v>1</v>
      </c>
      <c r="L54" s="73">
        <v>3</v>
      </c>
      <c r="M54" s="74">
        <v>0</v>
      </c>
      <c r="N54" s="74">
        <v>4</v>
      </c>
      <c r="O54" s="74">
        <v>3</v>
      </c>
      <c r="P54" s="73">
        <v>2</v>
      </c>
      <c r="Q54" s="168">
        <v>7</v>
      </c>
      <c r="R54" s="74">
        <v>7</v>
      </c>
      <c r="S54" s="155">
        <f>SUM(E54:R54)</f>
        <v>36</v>
      </c>
    </row>
    <row r="55" spans="2:22" s="6" customFormat="1" ht="32.25" customHeight="1" thickBot="1" thickTop="1">
      <c r="B55" s="91"/>
      <c r="C55" s="169" t="s">
        <v>67</v>
      </c>
      <c r="D55" s="170"/>
      <c r="E55" s="158">
        <f>E54+'[1]Stan i struktura II 07'!E55</f>
        <v>28</v>
      </c>
      <c r="F55" s="158">
        <f>F54+'[1]Stan i struktura II 07'!F55</f>
        <v>6</v>
      </c>
      <c r="G55" s="158">
        <f>G54+'[1]Stan i struktura II 07'!G55</f>
        <v>0</v>
      </c>
      <c r="H55" s="158">
        <f>H54+'[1]Stan i struktura II 07'!H55</f>
        <v>0</v>
      </c>
      <c r="I55" s="158">
        <f>I54+'[1]Stan i struktura II 07'!I55</f>
        <v>0</v>
      </c>
      <c r="J55" s="158">
        <f>J54+'[1]Stan i struktura II 07'!J55</f>
        <v>13</v>
      </c>
      <c r="K55" s="158">
        <f>K54+'[1]Stan i struktura II 07'!K55</f>
        <v>1</v>
      </c>
      <c r="L55" s="158">
        <f>L54+'[1]Stan i struktura II 07'!L55</f>
        <v>5</v>
      </c>
      <c r="M55" s="158">
        <f>M54+'[1]Stan i struktura II 07'!M55</f>
        <v>2</v>
      </c>
      <c r="N55" s="158">
        <f>N54+'[1]Stan i struktura II 07'!N55</f>
        <v>9</v>
      </c>
      <c r="O55" s="158">
        <f>O54+'[1]Stan i struktura II 07'!O55</f>
        <v>4</v>
      </c>
      <c r="P55" s="158">
        <f>P54+'[1]Stan i struktura II 07'!P55</f>
        <v>3</v>
      </c>
      <c r="Q55" s="158">
        <f>Q54+'[1]Stan i struktura II 07'!Q55</f>
        <v>12</v>
      </c>
      <c r="R55" s="159">
        <f>R54+'[1]Stan i struktura II 07'!R55</f>
        <v>16</v>
      </c>
      <c r="S55" s="149">
        <f>S54+'[1]Stan i struktura II 07'!S55</f>
        <v>99</v>
      </c>
      <c r="V55" s="6">
        <f>SUM(E55:R55)</f>
        <v>99</v>
      </c>
    </row>
    <row r="56" spans="2:19" s="6" customFormat="1" ht="32.25" customHeight="1" thickBot="1" thickTop="1">
      <c r="B56" s="165" t="s">
        <v>42</v>
      </c>
      <c r="C56" s="171" t="s">
        <v>68</v>
      </c>
      <c r="D56" s="172"/>
      <c r="E56" s="173">
        <v>0</v>
      </c>
      <c r="F56" s="173">
        <v>0</v>
      </c>
      <c r="G56" s="173">
        <v>0</v>
      </c>
      <c r="H56" s="173">
        <v>0</v>
      </c>
      <c r="I56" s="173">
        <v>2</v>
      </c>
      <c r="J56" s="173">
        <v>0</v>
      </c>
      <c r="K56" s="173">
        <v>0</v>
      </c>
      <c r="L56" s="173">
        <v>0</v>
      </c>
      <c r="M56" s="173">
        <v>1</v>
      </c>
      <c r="N56" s="173">
        <v>0</v>
      </c>
      <c r="O56" s="173">
        <v>0</v>
      </c>
      <c r="P56" s="173">
        <v>10</v>
      </c>
      <c r="Q56" s="173">
        <v>4</v>
      </c>
      <c r="R56" s="174">
        <v>3</v>
      </c>
      <c r="S56" s="155">
        <f>SUM(E56:R56)</f>
        <v>20</v>
      </c>
    </row>
    <row r="57" spans="2:22" s="6" customFormat="1" ht="32.25" customHeight="1" thickBot="1" thickTop="1">
      <c r="B57" s="175"/>
      <c r="C57" s="176" t="s">
        <v>69</v>
      </c>
      <c r="D57" s="177"/>
      <c r="E57" s="158">
        <f>E56+'[1]Stan i struktura II 07'!E57</f>
        <v>0</v>
      </c>
      <c r="F57" s="158">
        <f>F56+'[1]Stan i struktura II 07'!F57</f>
        <v>0</v>
      </c>
      <c r="G57" s="158">
        <f>G56+'[1]Stan i struktura II 07'!G57</f>
        <v>0</v>
      </c>
      <c r="H57" s="158">
        <f>H56+'[1]Stan i struktura II 07'!H57</f>
        <v>0</v>
      </c>
      <c r="I57" s="158">
        <f>I56+'[1]Stan i struktura II 07'!I57</f>
        <v>2</v>
      </c>
      <c r="J57" s="158">
        <f>J56+'[1]Stan i struktura II 07'!J57</f>
        <v>0</v>
      </c>
      <c r="K57" s="158">
        <f>K56+'[1]Stan i struktura II 07'!K57</f>
        <v>0</v>
      </c>
      <c r="L57" s="158">
        <f>L56+'[1]Stan i struktura II 07'!L57</f>
        <v>0</v>
      </c>
      <c r="M57" s="158">
        <f>M56+'[1]Stan i struktura II 07'!M57</f>
        <v>9</v>
      </c>
      <c r="N57" s="158">
        <f>N56+'[1]Stan i struktura II 07'!N57</f>
        <v>0</v>
      </c>
      <c r="O57" s="158">
        <f>O56+'[1]Stan i struktura II 07'!O57</f>
        <v>0</v>
      </c>
      <c r="P57" s="158">
        <f>P56+'[1]Stan i struktura II 07'!P57</f>
        <v>10</v>
      </c>
      <c r="Q57" s="158">
        <f>Q56+'[1]Stan i struktura II 07'!Q57</f>
        <v>18</v>
      </c>
      <c r="R57" s="159">
        <f>R56+'[1]Stan i struktura II 07'!R57</f>
        <v>5</v>
      </c>
      <c r="S57" s="149">
        <f>S56+'[1]Stan i struktura II 07'!S57</f>
        <v>44</v>
      </c>
      <c r="V57" s="6">
        <f>SUM(E57:R57)</f>
        <v>44</v>
      </c>
    </row>
    <row r="58" spans="2:19" s="6" customFormat="1" ht="32.25" customHeight="1" thickBot="1" thickTop="1">
      <c r="B58" s="165" t="s">
        <v>50</v>
      </c>
      <c r="C58" s="171" t="s">
        <v>70</v>
      </c>
      <c r="D58" s="172"/>
      <c r="E58" s="173">
        <v>38</v>
      </c>
      <c r="F58" s="173">
        <v>14</v>
      </c>
      <c r="G58" s="173">
        <v>15</v>
      </c>
      <c r="H58" s="173">
        <v>3</v>
      </c>
      <c r="I58" s="173">
        <v>7</v>
      </c>
      <c r="J58" s="173">
        <v>11</v>
      </c>
      <c r="K58" s="173">
        <v>9</v>
      </c>
      <c r="L58" s="173">
        <v>10</v>
      </c>
      <c r="M58" s="173">
        <v>16</v>
      </c>
      <c r="N58" s="173">
        <v>29</v>
      </c>
      <c r="O58" s="173">
        <v>8</v>
      </c>
      <c r="P58" s="173">
        <v>9</v>
      </c>
      <c r="Q58" s="173">
        <v>24</v>
      </c>
      <c r="R58" s="174">
        <v>31</v>
      </c>
      <c r="S58" s="155">
        <f>SUM(E58:R58)</f>
        <v>224</v>
      </c>
    </row>
    <row r="59" spans="2:22" s="6" customFormat="1" ht="32.25" customHeight="1" thickBot="1" thickTop="1">
      <c r="B59" s="160"/>
      <c r="C59" s="178" t="s">
        <v>71</v>
      </c>
      <c r="D59" s="179"/>
      <c r="E59" s="158">
        <f>E58+'[1]Stan i struktura II 07'!E59</f>
        <v>46</v>
      </c>
      <c r="F59" s="158">
        <f>F58+'[1]Stan i struktura II 07'!F59</f>
        <v>14</v>
      </c>
      <c r="G59" s="158">
        <f>G58+'[1]Stan i struktura II 07'!G59</f>
        <v>43</v>
      </c>
      <c r="H59" s="158">
        <f>H58+'[1]Stan i struktura II 07'!H59</f>
        <v>8</v>
      </c>
      <c r="I59" s="158">
        <f>I58+'[1]Stan i struktura II 07'!I59</f>
        <v>17</v>
      </c>
      <c r="J59" s="158">
        <f>J58+'[1]Stan i struktura II 07'!J59</f>
        <v>75</v>
      </c>
      <c r="K59" s="158">
        <f>K58+'[1]Stan i struktura II 07'!K59</f>
        <v>38</v>
      </c>
      <c r="L59" s="158">
        <f>L58+'[1]Stan i struktura II 07'!L59</f>
        <v>28</v>
      </c>
      <c r="M59" s="158">
        <f>M58+'[1]Stan i struktura II 07'!M59</f>
        <v>27</v>
      </c>
      <c r="N59" s="158">
        <f>N58+'[1]Stan i struktura II 07'!N59</f>
        <v>53</v>
      </c>
      <c r="O59" s="158">
        <f>O58+'[1]Stan i struktura II 07'!O59</f>
        <v>17</v>
      </c>
      <c r="P59" s="158">
        <f>P58+'[1]Stan i struktura II 07'!P59</f>
        <v>20</v>
      </c>
      <c r="Q59" s="158">
        <f>Q58+'[1]Stan i struktura II 07'!Q59</f>
        <v>67</v>
      </c>
      <c r="R59" s="159">
        <f>R58+'[1]Stan i struktura II 07'!R59</f>
        <v>50</v>
      </c>
      <c r="S59" s="149">
        <f>S58+'[1]Stan i struktura II 07'!S59</f>
        <v>503</v>
      </c>
      <c r="V59" s="6">
        <f>SUM(E59:R59)</f>
        <v>503</v>
      </c>
    </row>
    <row r="60" spans="2:19" s="6" customFormat="1" ht="32.25" customHeight="1" thickBot="1" thickTop="1">
      <c r="B60" s="180" t="s">
        <v>72</v>
      </c>
      <c r="C60" s="171" t="s">
        <v>73</v>
      </c>
      <c r="D60" s="172"/>
      <c r="E60" s="173">
        <v>72</v>
      </c>
      <c r="F60" s="173">
        <v>45</v>
      </c>
      <c r="G60" s="173">
        <v>95</v>
      </c>
      <c r="H60" s="173">
        <v>26</v>
      </c>
      <c r="I60" s="173">
        <v>90</v>
      </c>
      <c r="J60" s="173">
        <v>0</v>
      </c>
      <c r="K60" s="173">
        <v>36</v>
      </c>
      <c r="L60" s="173">
        <v>32</v>
      </c>
      <c r="M60" s="173">
        <v>7</v>
      </c>
      <c r="N60" s="173">
        <v>7</v>
      </c>
      <c r="O60" s="173">
        <v>38</v>
      </c>
      <c r="P60" s="173">
        <v>38</v>
      </c>
      <c r="Q60" s="173">
        <v>110</v>
      </c>
      <c r="R60" s="174">
        <v>96</v>
      </c>
      <c r="S60" s="155">
        <f>SUM(E60:R60)</f>
        <v>692</v>
      </c>
    </row>
    <row r="61" spans="2:22" s="6" customFormat="1" ht="32.25" customHeight="1" thickBot="1" thickTop="1">
      <c r="B61" s="180"/>
      <c r="C61" s="181" t="s">
        <v>74</v>
      </c>
      <c r="D61" s="182"/>
      <c r="E61" s="183">
        <f>E60+'[1]Stan i struktura II 07'!E61</f>
        <v>180</v>
      </c>
      <c r="F61" s="183">
        <f>F60+'[1]Stan i struktura II 07'!F61</f>
        <v>88</v>
      </c>
      <c r="G61" s="183">
        <f>G60+'[1]Stan i struktura II 07'!G61</f>
        <v>153</v>
      </c>
      <c r="H61" s="183">
        <f>H60+'[1]Stan i struktura II 07'!H61</f>
        <v>68</v>
      </c>
      <c r="I61" s="183">
        <f>I60+'[1]Stan i struktura II 07'!I61</f>
        <v>97</v>
      </c>
      <c r="J61" s="183">
        <f>J60+'[1]Stan i struktura II 07'!J61</f>
        <v>38</v>
      </c>
      <c r="K61" s="183">
        <f>K60+'[1]Stan i struktura II 07'!K61</f>
        <v>114</v>
      </c>
      <c r="L61" s="183">
        <f>L60+'[1]Stan i struktura II 07'!L61</f>
        <v>98</v>
      </c>
      <c r="M61" s="183">
        <f>M60+'[1]Stan i struktura II 07'!M61</f>
        <v>81</v>
      </c>
      <c r="N61" s="183">
        <f>N60+'[1]Stan i struktura II 07'!N61</f>
        <v>14</v>
      </c>
      <c r="O61" s="183">
        <f>O60+'[1]Stan i struktura II 07'!O61</f>
        <v>91</v>
      </c>
      <c r="P61" s="183">
        <f>P60+'[1]Stan i struktura II 07'!P61</f>
        <v>79</v>
      </c>
      <c r="Q61" s="183">
        <f>Q60+'[1]Stan i struktura II 07'!Q61</f>
        <v>125</v>
      </c>
      <c r="R61" s="184">
        <f>R60+'[1]Stan i struktura II 07'!R61</f>
        <v>159</v>
      </c>
      <c r="S61" s="149">
        <f>S60+'[1]Stan i struktura II 07'!S61</f>
        <v>1385</v>
      </c>
      <c r="V61" s="6">
        <f>SUM(E61:R61)</f>
        <v>1385</v>
      </c>
    </row>
    <row r="62" spans="2:19" s="6" customFormat="1" ht="32.25" customHeight="1" thickBot="1" thickTop="1">
      <c r="B62" s="180" t="s">
        <v>75</v>
      </c>
      <c r="C62" s="171" t="s">
        <v>76</v>
      </c>
      <c r="D62" s="172"/>
      <c r="E62" s="173">
        <v>40</v>
      </c>
      <c r="F62" s="173">
        <v>20</v>
      </c>
      <c r="G62" s="173">
        <v>28</v>
      </c>
      <c r="H62" s="173">
        <v>17</v>
      </c>
      <c r="I62" s="173">
        <v>113</v>
      </c>
      <c r="J62" s="173">
        <v>5</v>
      </c>
      <c r="K62" s="173">
        <v>33</v>
      </c>
      <c r="L62" s="173">
        <v>14</v>
      </c>
      <c r="M62" s="173">
        <v>0</v>
      </c>
      <c r="N62" s="173">
        <v>5</v>
      </c>
      <c r="O62" s="173">
        <v>7</v>
      </c>
      <c r="P62" s="173">
        <v>10</v>
      </c>
      <c r="Q62" s="173">
        <v>57</v>
      </c>
      <c r="R62" s="174">
        <v>39</v>
      </c>
      <c r="S62" s="155">
        <f>SUM(E62:R62)</f>
        <v>388</v>
      </c>
    </row>
    <row r="63" spans="2:22" s="6" customFormat="1" ht="32.25" customHeight="1" thickBot="1" thickTop="1">
      <c r="B63" s="180"/>
      <c r="C63" s="185" t="s">
        <v>77</v>
      </c>
      <c r="D63" s="186"/>
      <c r="E63" s="158">
        <f>E62+'[1]Stan i struktura II 07'!E63</f>
        <v>65</v>
      </c>
      <c r="F63" s="158">
        <f>F62+'[1]Stan i struktura II 07'!F63</f>
        <v>39</v>
      </c>
      <c r="G63" s="158">
        <f>G62+'[1]Stan i struktura II 07'!G63</f>
        <v>50</v>
      </c>
      <c r="H63" s="158">
        <f>H62+'[1]Stan i struktura II 07'!H63</f>
        <v>44</v>
      </c>
      <c r="I63" s="158">
        <f>I62+'[1]Stan i struktura II 07'!I63</f>
        <v>114</v>
      </c>
      <c r="J63" s="158">
        <f>J62+'[1]Stan i struktura II 07'!J63</f>
        <v>31</v>
      </c>
      <c r="K63" s="158">
        <f>K62+'[1]Stan i struktura II 07'!K63</f>
        <v>67</v>
      </c>
      <c r="L63" s="158">
        <f>L62+'[1]Stan i struktura II 07'!L63</f>
        <v>34</v>
      </c>
      <c r="M63" s="158">
        <f>M62+'[1]Stan i struktura II 07'!M63</f>
        <v>0</v>
      </c>
      <c r="N63" s="158">
        <f>N62+'[1]Stan i struktura II 07'!N63</f>
        <v>5</v>
      </c>
      <c r="O63" s="158">
        <f>O62+'[1]Stan i struktura II 07'!O63</f>
        <v>11</v>
      </c>
      <c r="P63" s="158">
        <f>P62+'[1]Stan i struktura II 07'!P63</f>
        <v>18</v>
      </c>
      <c r="Q63" s="158">
        <f>Q62+'[1]Stan i struktura II 07'!Q63</f>
        <v>60</v>
      </c>
      <c r="R63" s="159">
        <f>R62+'[1]Stan i struktura II 07'!R63</f>
        <v>67</v>
      </c>
      <c r="S63" s="149">
        <f>S62+'[1]Stan i struktura II 07'!S63</f>
        <v>605</v>
      </c>
      <c r="V63" s="6">
        <f>SUM(E63:R63)</f>
        <v>605</v>
      </c>
    </row>
    <row r="64" spans="2:19" s="6" customFormat="1" ht="32.25" customHeight="1" thickBot="1" thickTop="1">
      <c r="B64" s="180" t="s">
        <v>78</v>
      </c>
      <c r="C64" s="171" t="s">
        <v>79</v>
      </c>
      <c r="D64" s="172"/>
      <c r="E64" s="173">
        <v>4</v>
      </c>
      <c r="F64" s="173">
        <v>74</v>
      </c>
      <c r="G64" s="173">
        <v>0</v>
      </c>
      <c r="H64" s="173">
        <v>0</v>
      </c>
      <c r="I64" s="173">
        <v>38</v>
      </c>
      <c r="J64" s="173">
        <v>0</v>
      </c>
      <c r="K64" s="173">
        <v>10</v>
      </c>
      <c r="L64" s="173">
        <v>0</v>
      </c>
      <c r="M64" s="173">
        <v>203</v>
      </c>
      <c r="N64" s="173">
        <v>22</v>
      </c>
      <c r="O64" s="173">
        <v>72</v>
      </c>
      <c r="P64" s="173">
        <v>22</v>
      </c>
      <c r="Q64" s="173">
        <v>0</v>
      </c>
      <c r="R64" s="174">
        <v>949</v>
      </c>
      <c r="S64" s="155">
        <f>SUM(E64:R64)</f>
        <v>1394</v>
      </c>
    </row>
    <row r="65" spans="2:22" ht="31.5" customHeight="1" thickBot="1" thickTop="1">
      <c r="B65" s="187"/>
      <c r="C65" s="188" t="s">
        <v>80</v>
      </c>
      <c r="D65" s="189"/>
      <c r="E65" s="158">
        <f>E64+'[1]Stan i struktura II 07'!E65</f>
        <v>53</v>
      </c>
      <c r="F65" s="158">
        <f>F64+'[1]Stan i struktura II 07'!F65</f>
        <v>176</v>
      </c>
      <c r="G65" s="158">
        <f>G64+'[1]Stan i struktura II 07'!G65</f>
        <v>0</v>
      </c>
      <c r="H65" s="158">
        <f>H64+'[1]Stan i struktura II 07'!H65</f>
        <v>0</v>
      </c>
      <c r="I65" s="158">
        <f>I64+'[1]Stan i struktura II 07'!I65</f>
        <v>38</v>
      </c>
      <c r="J65" s="158">
        <f>J64+'[1]Stan i struktura II 07'!J65</f>
        <v>6</v>
      </c>
      <c r="K65" s="158">
        <f>K64+'[1]Stan i struktura II 07'!K65</f>
        <v>10</v>
      </c>
      <c r="L65" s="158">
        <f>L64+'[1]Stan i struktura II 07'!L65</f>
        <v>0</v>
      </c>
      <c r="M65" s="158">
        <f>M64+'[1]Stan i struktura II 07'!M65</f>
        <v>203</v>
      </c>
      <c r="N65" s="158">
        <f>N64+'[1]Stan i struktura II 07'!N65</f>
        <v>70</v>
      </c>
      <c r="O65" s="158">
        <f>O64+'[1]Stan i struktura II 07'!O65</f>
        <v>72</v>
      </c>
      <c r="P65" s="158">
        <f>P64+'[1]Stan i struktura II 07'!P65</f>
        <v>22</v>
      </c>
      <c r="Q65" s="158">
        <f>Q64+'[1]Stan i struktura II 07'!Q65</f>
        <v>0</v>
      </c>
      <c r="R65" s="159">
        <f>R64+'[1]Stan i struktura II 07'!R65</f>
        <v>2440</v>
      </c>
      <c r="S65" s="149">
        <f>S64+'[1]Stan i struktura II 07'!S65</f>
        <v>3090</v>
      </c>
      <c r="V65" s="6">
        <f>SUM(E65:R65)</f>
        <v>3090</v>
      </c>
    </row>
    <row r="66" spans="2:22" ht="45" customHeight="1" thickBot="1" thickTop="1">
      <c r="B66" s="190" t="s">
        <v>81</v>
      </c>
      <c r="C66" s="191" t="s">
        <v>82</v>
      </c>
      <c r="D66" s="192"/>
      <c r="E66" s="193">
        <f aca="true" t="shared" si="14" ref="E66:R66">E48+E50+E52+E54+E56+E58+E60+E62+E64</f>
        <v>177</v>
      </c>
      <c r="F66" s="193">
        <f t="shared" si="14"/>
        <v>192</v>
      </c>
      <c r="G66" s="193">
        <f t="shared" si="14"/>
        <v>150</v>
      </c>
      <c r="H66" s="193">
        <f t="shared" si="14"/>
        <v>47</v>
      </c>
      <c r="I66" s="193">
        <f t="shared" si="14"/>
        <v>269</v>
      </c>
      <c r="J66" s="193">
        <f t="shared" si="14"/>
        <v>33</v>
      </c>
      <c r="K66" s="193">
        <f t="shared" si="14"/>
        <v>148</v>
      </c>
      <c r="L66" s="193">
        <f t="shared" si="14"/>
        <v>86</v>
      </c>
      <c r="M66" s="193">
        <f t="shared" si="14"/>
        <v>243</v>
      </c>
      <c r="N66" s="193">
        <f t="shared" si="14"/>
        <v>84</v>
      </c>
      <c r="O66" s="193">
        <f t="shared" si="14"/>
        <v>155</v>
      </c>
      <c r="P66" s="193">
        <f t="shared" si="14"/>
        <v>133</v>
      </c>
      <c r="Q66" s="193">
        <f t="shared" si="14"/>
        <v>388</v>
      </c>
      <c r="R66" s="194">
        <f t="shared" si="14"/>
        <v>1200</v>
      </c>
      <c r="S66" s="139">
        <f>SUM(E66:R66)</f>
        <v>3305</v>
      </c>
      <c r="V66" s="6"/>
    </row>
    <row r="67" spans="2:22" ht="45" customHeight="1" thickBot="1" thickTop="1">
      <c r="B67" s="195"/>
      <c r="C67" s="191" t="s">
        <v>83</v>
      </c>
      <c r="D67" s="192"/>
      <c r="E67" s="196">
        <f aca="true" t="shared" si="15" ref="E67:R67">E49+E51+E53+E55+E57+E59+E61+E63+E65</f>
        <v>433</v>
      </c>
      <c r="F67" s="196">
        <f t="shared" si="15"/>
        <v>422</v>
      </c>
      <c r="G67" s="196">
        <f t="shared" si="15"/>
        <v>268</v>
      </c>
      <c r="H67" s="196">
        <f t="shared" si="15"/>
        <v>124</v>
      </c>
      <c r="I67" s="196">
        <f t="shared" si="15"/>
        <v>309</v>
      </c>
      <c r="J67" s="196">
        <f t="shared" si="15"/>
        <v>195</v>
      </c>
      <c r="K67" s="196">
        <f t="shared" si="15"/>
        <v>318</v>
      </c>
      <c r="L67" s="196">
        <f t="shared" si="15"/>
        <v>218</v>
      </c>
      <c r="M67" s="196">
        <f t="shared" si="15"/>
        <v>365</v>
      </c>
      <c r="N67" s="196">
        <f t="shared" si="15"/>
        <v>179</v>
      </c>
      <c r="O67" s="196">
        <f t="shared" si="15"/>
        <v>379</v>
      </c>
      <c r="P67" s="196">
        <f t="shared" si="15"/>
        <v>244</v>
      </c>
      <c r="Q67" s="196">
        <f t="shared" si="15"/>
        <v>527</v>
      </c>
      <c r="R67" s="197">
        <f t="shared" si="15"/>
        <v>2871</v>
      </c>
      <c r="S67" s="139">
        <f>SUM(E67:R67)</f>
        <v>6852</v>
      </c>
      <c r="V67" s="6"/>
    </row>
    <row r="68" spans="2:19" ht="14.25" customHeight="1">
      <c r="B68" s="198" t="s">
        <v>84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</row>
    <row r="69" spans="2:19" ht="14.25" customHeight="1">
      <c r="B69" s="199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</row>
    <row r="75" ht="13.5" thickBot="1"/>
    <row r="76" spans="5:19" ht="26.25" customHeight="1" thickBot="1" thickTop="1">
      <c r="E76" s="202">
        <v>102</v>
      </c>
      <c r="F76" s="202">
        <v>61</v>
      </c>
      <c r="G76" s="202">
        <v>51</v>
      </c>
      <c r="H76" s="202">
        <v>70</v>
      </c>
      <c r="I76" s="202">
        <v>66</v>
      </c>
      <c r="J76" s="202">
        <v>49</v>
      </c>
      <c r="K76" s="203">
        <v>52</v>
      </c>
      <c r="L76" s="202">
        <v>48</v>
      </c>
      <c r="M76" s="203">
        <v>31</v>
      </c>
      <c r="N76" s="202">
        <v>38</v>
      </c>
      <c r="O76" s="202">
        <v>89</v>
      </c>
      <c r="P76" s="203">
        <v>67</v>
      </c>
      <c r="Q76" s="202">
        <v>90</v>
      </c>
      <c r="R76" s="202">
        <v>97</v>
      </c>
      <c r="S76" s="139">
        <f>SUM(E76:R76)</f>
        <v>911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dcterms:created xsi:type="dcterms:W3CDTF">2007-04-18T10:17:23Z</dcterms:created>
  <dcterms:modified xsi:type="dcterms:W3CDTF">2007-04-18T10:18:27Z</dcterms:modified>
  <cp:category/>
  <cp:version/>
  <cp:contentType/>
  <cp:contentStatus/>
</cp:coreProperties>
</file>