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Stan i struktura II 07" sheetId="1" r:id="rId1"/>
    <sheet name="Gminy II 07" sheetId="2" r:id="rId2"/>
    <sheet name="Wykresy II 07" sheetId="3" r:id="rId3"/>
  </sheets>
  <externalReferences>
    <externalReference r:id="rId6"/>
  </externalReferences>
  <definedNames>
    <definedName name="_xlnm.Print_Area" localSheetId="1">'Gminy II 07'!$B$2:$O$47</definedName>
    <definedName name="_xlnm.Print_Area" localSheetId="0">'Stan i struktura II 07'!$B$2:$S$68</definedName>
    <definedName name="_xlnm.Print_Area" localSheetId="2">'Wykresy II 07'!$Y$1:$AO$45</definedName>
  </definedNames>
  <calcPr fullCalcOnLoad="1"/>
</workbook>
</file>

<file path=xl/sharedStrings.xml><?xml version="1.0" encoding="utf-8"?>
<sst xmlns="http://schemas.openxmlformats.org/spreadsheetml/2006/main" count="393" uniqueCount="225">
  <si>
    <t xml:space="preserve">INFORMACJA O STANIE I STRUKTURZE BEZROBOCIA W WOJ. LUBUSKIM W LUTYM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</si>
  <si>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</si>
  <si>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</si>
  <si>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</si>
  <si>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</si>
  <si>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</si>
  <si>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</si>
  <si>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</si>
  <si>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</si>
  <si>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</si>
  <si>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</si>
  <si>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</si>
  <si>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</si>
  <si>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</si>
  <si>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</si>
  <si>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</si>
  <si>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</si>
  <si>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</si>
  <si>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</si>
  <si>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</si>
  <si>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</si>
  <si>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2007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</si>
  <si>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</si>
  <si>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</si>
  <si>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</si>
  <si>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</si>
  <si>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</si>
  <si>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</si>
  <si>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</si>
  <si>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</si>
  <si>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</si>
  <si>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</si>
  <si>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</si>
  <si>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</si>
  <si>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</si>
  <si>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</si>
  <si>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</si>
  <si>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</si>
  <si>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</si>
  <si>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</si>
  <si>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</si>
  <si>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</si>
  <si>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</si>
  <si>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</si>
  <si>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</si>
  <si>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</si>
  <si>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</si>
  <si>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</si>
  <si>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</si>
  <si>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</si>
  <si>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</si>
  <si>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</si>
  <si>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</si>
  <si>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</si>
  <si>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</si>
  <si>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</si>
  <si>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</si>
  <si>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</si>
  <si>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</si>
  <si>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</si>
  <si>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</si>
  <si>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</si>
  <si>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</si>
  <si>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</si>
  <si>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</si>
  <si>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</si>
  <si>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</si>
  <si>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</si>
  <si>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</si>
  <si>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</si>
  <si>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</si>
  <si>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</si>
  <si>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</si>
  <si>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</si>
  <si>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</si>
  <si>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</si>
  <si>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</si>
  <si>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</si>
  <si>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</si>
  <si>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</si>
  <si>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</si>
  <si>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</si>
  <si>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</si>
  <si>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</si>
  <si>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jest podawany przez GUS z miesięcznym opóżnieniem</t>
  </si>
  <si>
    <t>Liczba  bezrobotnych w układzie Powiatowych Urzędów Pracy i gmin woj. lubuskiego zarejestrowanych</t>
  </si>
  <si>
    <t>na koniec lutego 2007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</si>
  <si>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</si>
  <si>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</si>
  <si>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</si>
  <si>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</si>
  <si>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</si>
  <si>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</si>
  <si>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</si>
  <si>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</si>
  <si>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</si>
  <si>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</si>
  <si>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</si>
  <si>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</si>
  <si>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</si>
  <si>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</si>
  <si>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</si>
  <si>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</si>
  <si>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</si>
  <si>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</si>
  <si>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</si>
  <si>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</si>
  <si>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</si>
  <si>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</si>
  <si>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</si>
  <si>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</si>
  <si>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</si>
  <si>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</si>
  <si>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</si>
  <si>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</si>
  <si>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</si>
  <si>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</si>
  <si>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</si>
  <si>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</si>
  <si>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</si>
  <si>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</si>
  <si>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</si>
  <si>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</si>
  <si>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</si>
  <si>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</si>
  <si>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</si>
  <si>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</si>
  <si>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</si>
  <si>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</si>
  <si>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</si>
  <si>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</si>
  <si>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</si>
  <si>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</si>
  <si>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</si>
  <si>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</si>
  <si>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</si>
  <si>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</si>
  <si>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</si>
  <si>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</si>
  <si>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</si>
  <si>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</si>
  <si>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</si>
  <si>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</si>
  <si>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</si>
  <si>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</si>
  <si>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</si>
  <si>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</si>
  <si>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</si>
  <si>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</si>
  <si>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</si>
  <si>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</si>
  <si>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</si>
  <si>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</si>
  <si>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</si>
  <si>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</si>
  <si>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</si>
  <si>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</si>
  <si>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</si>
  <si>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</si>
  <si>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</si>
  <si>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</si>
  <si>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</si>
  <si>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</si>
  <si>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</si>
  <si>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</si>
  <si>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</si>
  <si>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</si>
  <si>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</si>
  <si>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</si>
  <si>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</si>
  <si>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</si>
  <si>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</si>
  <si>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</si>
  <si>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</si>
  <si>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</si>
  <si>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</si>
  <si>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</si>
  <si>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</si>
  <si>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</si>
  <si>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</si>
  <si>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</si>
  <si>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</si>
  <si>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</si>
  <si>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</si>
  <si>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</si>
  <si>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</si>
  <si>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</si>
  <si>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</si>
  <si>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</si>
  <si>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</si>
  <si>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</si>
  <si>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</si>
  <si>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XII 2006</t>
  </si>
  <si>
    <t>I 2007</t>
  </si>
  <si>
    <t>II 2007</t>
  </si>
  <si>
    <t>napływ</t>
  </si>
  <si>
    <t>Młodzież do 25 r. życia</t>
  </si>
  <si>
    <t>odpływ</t>
  </si>
  <si>
    <t>Powyżej 50 r. życia</t>
  </si>
  <si>
    <t>Długotrwale bezrobotni</t>
  </si>
  <si>
    <t>Bez kwalif. zawodowych</t>
  </si>
  <si>
    <t>Niepełnosprawni</t>
  </si>
  <si>
    <t>Samotnie wychowujące dzieci</t>
  </si>
  <si>
    <t>II 2006</t>
  </si>
  <si>
    <t xml:space="preserve">III </t>
  </si>
  <si>
    <t>IV</t>
  </si>
  <si>
    <t>V</t>
  </si>
  <si>
    <t>VI</t>
  </si>
  <si>
    <t>VII</t>
  </si>
  <si>
    <t>VIII</t>
  </si>
  <si>
    <t>IX</t>
  </si>
  <si>
    <t>X</t>
  </si>
  <si>
    <t>XI</t>
  </si>
  <si>
    <t>Liczba bezrobotnych</t>
  </si>
  <si>
    <t>Stopa bezrobocia</t>
  </si>
  <si>
    <t>praca niesubsydiowana</t>
  </si>
  <si>
    <t>prace interwencyjne</t>
  </si>
  <si>
    <t>roboty publiczne</t>
  </si>
  <si>
    <t>inna praca</t>
  </si>
  <si>
    <t>szkolenia, staże, przygotowanie zawodowe</t>
  </si>
  <si>
    <t>praca społecznie użyteczna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</si>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</sst>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8"/>
      <name val="Arial CE"/>
      <family val="2"/>
    </font>
    <font>
      <b/>
      <sz val="11.25"/>
      <name val="Arial CE"/>
      <family val="2"/>
    </font>
    <font>
      <b/>
      <i/>
      <sz val="10.25"/>
      <name val="Arial CE"/>
      <family val="2"/>
    </font>
    <font>
      <sz val="6.5"/>
      <name val="Arial CE"/>
      <family val="2"/>
    </font>
    <font>
      <sz val="5.75"/>
      <name val="Arial CE"/>
      <family val="2"/>
    </font>
    <font>
      <sz val="10.25"/>
      <name val="Arial CE"/>
      <family val="2"/>
    </font>
    <font>
      <b/>
      <sz val="9"/>
      <name val="Arial CE"/>
      <family val="2"/>
    </font>
    <font>
      <sz val="9.25"/>
      <name val="Arial"/>
      <family val="2"/>
    </font>
    <font>
      <sz val="8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right" vertical="top" wrapText="1"/>
    </xf>
    <xf numFmtId="0" fontId="36" fillId="0" borderId="35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5" fillId="0" borderId="0" xfId="0" applyFont="1" applyAlignment="1">
      <alignment/>
    </xf>
    <xf numFmtId="0" fontId="49" fillId="0" borderId="37" xfId="0" applyFont="1" applyBorder="1" applyAlignment="1">
      <alignment horizontal="center"/>
    </xf>
    <xf numFmtId="0" fontId="49" fillId="0" borderId="40" xfId="0" applyFont="1" applyBorder="1" applyAlignment="1" applyProtection="1">
      <alignment horizontal="left"/>
      <protection/>
    </xf>
    <xf numFmtId="167" fontId="49" fillId="0" borderId="40" xfId="0" applyNumberFormat="1" applyFont="1" applyBorder="1" applyAlignment="1" applyProtection="1">
      <alignment/>
      <protection/>
    </xf>
    <xf numFmtId="167" fontId="49" fillId="0" borderId="44" xfId="0" applyNumberFormat="1" applyFont="1" applyBorder="1" applyAlignment="1" applyProtection="1">
      <alignment/>
      <protection/>
    </xf>
    <xf numFmtId="0" fontId="50" fillId="4" borderId="37" xfId="0" applyFont="1" applyFill="1" applyBorder="1" applyAlignment="1">
      <alignment horizontal="center"/>
    </xf>
    <xf numFmtId="0" fontId="50" fillId="4" borderId="40" xfId="0" applyFont="1" applyFill="1" applyBorder="1" applyAlignment="1" applyProtection="1">
      <alignment horizontal="left"/>
      <protection/>
    </xf>
    <xf numFmtId="167" fontId="50" fillId="4" borderId="44" xfId="0" applyNumberFormat="1" applyFont="1" applyFill="1" applyBorder="1" applyAlignment="1" applyProtection="1">
      <alignment horizontal="right"/>
      <protection/>
    </xf>
    <xf numFmtId="0" fontId="49" fillId="0" borderId="45" xfId="0" applyFont="1" applyBorder="1" applyAlignment="1">
      <alignment horizontal="center"/>
    </xf>
    <xf numFmtId="0" fontId="49" fillId="0" borderId="22" xfId="0" applyFont="1" applyBorder="1" applyAlignment="1" applyProtection="1">
      <alignment horizontal="left"/>
      <protection/>
    </xf>
    <xf numFmtId="167" fontId="49" fillId="0" borderId="22" xfId="0" applyNumberFormat="1" applyFont="1" applyBorder="1" applyAlignment="1" applyProtection="1">
      <alignment/>
      <protection/>
    </xf>
    <xf numFmtId="167" fontId="49" fillId="0" borderId="46" xfId="0" applyNumberFormat="1" applyFont="1" applyBorder="1" applyAlignment="1" applyProtection="1">
      <alignment/>
      <protection/>
    </xf>
    <xf numFmtId="0" fontId="50" fillId="4" borderId="40" xfId="0" applyFont="1" applyFill="1" applyBorder="1" applyAlignment="1" applyProtection="1">
      <alignment horizontal="center"/>
      <protection/>
    </xf>
    <xf numFmtId="0" fontId="49" fillId="0" borderId="38" xfId="0" applyFont="1" applyBorder="1" applyAlignment="1">
      <alignment horizontal="center"/>
    </xf>
    <xf numFmtId="0" fontId="49" fillId="0" borderId="27" xfId="0" applyFont="1" applyBorder="1" applyAlignment="1" applyProtection="1">
      <alignment horizontal="left"/>
      <protection/>
    </xf>
    <xf numFmtId="167" fontId="49" fillId="0" borderId="27" xfId="0" applyNumberFormat="1" applyFont="1" applyBorder="1" applyAlignment="1" applyProtection="1">
      <alignment/>
      <protection/>
    </xf>
    <xf numFmtId="167" fontId="49" fillId="0" borderId="47" xfId="0" applyNumberFormat="1" applyFont="1" applyBorder="1" applyAlignment="1" applyProtection="1">
      <alignment/>
      <protection/>
    </xf>
    <xf numFmtId="0" fontId="49" fillId="0" borderId="48" xfId="0" applyFont="1" applyBorder="1" applyAlignment="1">
      <alignment horizontal="center"/>
    </xf>
    <xf numFmtId="0" fontId="49" fillId="0" borderId="48" xfId="0" applyFont="1" applyBorder="1" applyAlignment="1" applyProtection="1">
      <alignment horizontal="left"/>
      <protection/>
    </xf>
    <xf numFmtId="167" fontId="49" fillId="0" borderId="48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0" fillId="4" borderId="40" xfId="0" applyNumberFormat="1" applyFont="1" applyFill="1" applyBorder="1" applyAlignment="1" applyProtection="1">
      <alignment/>
      <protection/>
    </xf>
    <xf numFmtId="167" fontId="50" fillId="4" borderId="44" xfId="0" applyNumberFormat="1" applyFont="1" applyFill="1" applyBorder="1" applyAlignment="1" applyProtection="1">
      <alignment/>
      <protection/>
    </xf>
    <xf numFmtId="0" fontId="49" fillId="0" borderId="49" xfId="0" applyFont="1" applyBorder="1" applyAlignment="1">
      <alignment horizontal="center"/>
    </xf>
    <xf numFmtId="0" fontId="49" fillId="0" borderId="42" xfId="0" applyFont="1" applyBorder="1" applyAlignment="1" applyProtection="1">
      <alignment horizontal="left"/>
      <protection/>
    </xf>
    <xf numFmtId="167" fontId="49" fillId="0" borderId="42" xfId="0" applyNumberFormat="1" applyFont="1" applyBorder="1" applyAlignment="1" applyProtection="1">
      <alignment/>
      <protection/>
    </xf>
    <xf numFmtId="167" fontId="49" fillId="0" borderId="50" xfId="0" applyNumberFormat="1" applyFont="1" applyBorder="1" applyAlignment="1" applyProtection="1">
      <alignment/>
      <protection/>
    </xf>
    <xf numFmtId="0" fontId="49" fillId="5" borderId="51" xfId="0" applyFont="1" applyFill="1" applyBorder="1" applyAlignment="1">
      <alignment horizontal="center"/>
    </xf>
    <xf numFmtId="0" fontId="49" fillId="5" borderId="6" xfId="0" applyFont="1" applyFill="1" applyBorder="1" applyAlignment="1" applyProtection="1">
      <alignment horizontal="left"/>
      <protection/>
    </xf>
    <xf numFmtId="167" fontId="49" fillId="5" borderId="6" xfId="0" applyNumberFormat="1" applyFont="1" applyFill="1" applyBorder="1" applyAlignment="1" applyProtection="1">
      <alignment/>
      <protection/>
    </xf>
    <xf numFmtId="167" fontId="49" fillId="5" borderId="52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horizontal="center"/>
    </xf>
    <xf numFmtId="0" fontId="50" fillId="4" borderId="45" xfId="0" applyFont="1" applyFill="1" applyBorder="1" applyAlignment="1">
      <alignment horizontal="center"/>
    </xf>
    <xf numFmtId="0" fontId="50" fillId="4" borderId="22" xfId="0" applyFont="1" applyFill="1" applyBorder="1" applyAlignment="1" applyProtection="1">
      <alignment horizontal="left"/>
      <protection/>
    </xf>
    <xf numFmtId="167" fontId="50" fillId="4" borderId="22" xfId="0" applyNumberFormat="1" applyFont="1" applyFill="1" applyBorder="1" applyAlignment="1" applyProtection="1">
      <alignment/>
      <protection/>
    </xf>
    <xf numFmtId="167" fontId="50" fillId="4" borderId="46" xfId="0" applyNumberFormat="1" applyFont="1" applyFill="1" applyBorder="1" applyAlignment="1" applyProtection="1">
      <alignment/>
      <protection/>
    </xf>
    <xf numFmtId="167" fontId="49" fillId="0" borderId="21" xfId="0" applyNumberFormat="1" applyFont="1" applyBorder="1" applyAlignment="1" applyProtection="1">
      <alignment horizontal="center"/>
      <protection/>
    </xf>
    <xf numFmtId="167" fontId="49" fillId="0" borderId="53" xfId="0" applyNumberFormat="1" applyFont="1" applyBorder="1" applyAlignment="1" applyProtection="1">
      <alignment/>
      <protection/>
    </xf>
    <xf numFmtId="0" fontId="49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7" fontId="49" fillId="0" borderId="55" xfId="0" applyNumberFormat="1" applyFont="1" applyBorder="1" applyAlignment="1" applyProtection="1">
      <alignment/>
      <protection/>
    </xf>
    <xf numFmtId="167" fontId="49" fillId="0" borderId="56" xfId="0" applyNumberFormat="1" applyFont="1" applyBorder="1" applyAlignment="1" applyProtection="1">
      <alignment/>
      <protection/>
    </xf>
    <xf numFmtId="0" fontId="49" fillId="0" borderId="57" xfId="0" applyFont="1" applyBorder="1" applyAlignment="1">
      <alignment horizontal="center"/>
    </xf>
    <xf numFmtId="0" fontId="49" fillId="0" borderId="58" xfId="0" applyFont="1" applyBorder="1" applyAlignment="1" applyProtection="1">
      <alignment horizontal="left"/>
      <protection/>
    </xf>
    <xf numFmtId="167" fontId="49" fillId="0" borderId="58" xfId="0" applyNumberFormat="1" applyFont="1" applyBorder="1" applyAlignment="1" applyProtection="1">
      <alignment/>
      <protection/>
    </xf>
    <xf numFmtId="167" fontId="49" fillId="0" borderId="59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167" fontId="49" fillId="0" borderId="0" xfId="0" applyNumberFormat="1" applyFont="1" applyBorder="1" applyAlignment="1" applyProtection="1">
      <alignment/>
      <protection/>
    </xf>
    <xf numFmtId="167" fontId="50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48" xfId="0" applyBorder="1" applyAlignment="1">
      <alignment horizontal="center" vertical="center"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19" applyNumberFormat="1" applyBorder="1" applyAlignment="1">
      <alignment horizontal="right"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5" fillId="0" borderId="45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9" fillId="0" borderId="49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2" fillId="0" borderId="49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8" fillId="0" borderId="28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 indent="2"/>
    </xf>
    <xf numFmtId="0" fontId="31" fillId="0" borderId="19" xfId="0" applyFont="1" applyFill="1" applyBorder="1" applyAlignment="1">
      <alignment horizontal="left" vertical="center" wrapText="1" indent="2"/>
    </xf>
    <xf numFmtId="0" fontId="6" fillId="6" borderId="60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8" fillId="2" borderId="64" xfId="0" applyFont="1" applyFill="1" applyBorder="1" applyAlignment="1">
      <alignment vertical="center" wrapText="1"/>
    </xf>
    <xf numFmtId="0" fontId="18" fillId="2" borderId="65" xfId="0" applyFont="1" applyFill="1" applyBorder="1" applyAlignment="1">
      <alignment vertical="center" wrapText="1"/>
    </xf>
    <xf numFmtId="0" fontId="20" fillId="0" borderId="66" xfId="0" applyFont="1" applyFill="1" applyBorder="1" applyAlignment="1">
      <alignment vertical="center" wrapText="1"/>
    </xf>
    <xf numFmtId="0" fontId="20" fillId="0" borderId="67" xfId="0" applyFont="1" applyFill="1" applyBorder="1" applyAlignment="1">
      <alignment vertical="center" wrapText="1"/>
    </xf>
    <xf numFmtId="0" fontId="20" fillId="0" borderId="61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61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 indent="1"/>
    </xf>
    <xf numFmtId="0" fontId="20" fillId="0" borderId="68" xfId="0" applyFont="1" applyFill="1" applyBorder="1" applyAlignment="1">
      <alignment horizontal="left" vertical="center" wrapText="1" indent="1"/>
    </xf>
    <xf numFmtId="0" fontId="20" fillId="0" borderId="26" xfId="0" applyFont="1" applyFill="1" applyBorder="1" applyAlignment="1">
      <alignment horizontal="left" vertical="center" wrapText="1" indent="1"/>
    </xf>
    <xf numFmtId="0" fontId="25" fillId="0" borderId="6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41" fillId="0" borderId="23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13" fillId="7" borderId="48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39" fillId="0" borderId="31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41" fillId="0" borderId="2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left" vertical="center" wrapText="1"/>
    </xf>
    <xf numFmtId="0" fontId="41" fillId="0" borderId="70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1" fillId="0" borderId="70" xfId="0" applyFont="1" applyBorder="1" applyAlignment="1">
      <alignment vertical="center" wrapText="1"/>
    </xf>
    <xf numFmtId="167" fontId="48" fillId="0" borderId="71" xfId="0" applyNumberFormat="1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167" fontId="53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74" xfId="0" applyFont="1" applyFill="1" applyBorder="1" applyAlignment="1" applyProtection="1">
      <alignment horizontal="center" vertical="center" wrapText="1"/>
      <protection locked="0"/>
    </xf>
    <xf numFmtId="0" fontId="51" fillId="0" borderId="72" xfId="0" applyFont="1" applyBorder="1" applyAlignment="1">
      <alignment horizontal="center" vertical="center" wrapText="1"/>
    </xf>
    <xf numFmtId="0" fontId="44" fillId="2" borderId="64" xfId="0" applyFont="1" applyFill="1" applyBorder="1" applyAlignment="1">
      <alignment horizontal="center" vertical="center" wrapText="1"/>
    </xf>
    <xf numFmtId="0" fontId="44" fillId="2" borderId="65" xfId="0" applyFont="1" applyFill="1" applyBorder="1" applyAlignment="1">
      <alignment horizontal="center" vertical="center" wrapText="1"/>
    </xf>
    <xf numFmtId="0" fontId="44" fillId="2" borderId="75" xfId="0" applyFont="1" applyFill="1" applyBorder="1" applyAlignment="1">
      <alignment horizontal="center" vertical="center" wrapText="1"/>
    </xf>
    <xf numFmtId="0" fontId="44" fillId="2" borderId="76" xfId="0" applyFont="1" applyFill="1" applyBorder="1" applyAlignment="1">
      <alignment horizontal="center" vertical="center" wrapText="1"/>
    </xf>
    <xf numFmtId="167" fontId="49" fillId="2" borderId="77" xfId="0" applyNumberFormat="1" applyFont="1" applyFill="1" applyBorder="1" applyAlignment="1" applyProtection="1">
      <alignment horizontal="center" vertical="center" wrapText="1"/>
      <protection/>
    </xf>
    <xf numFmtId="0" fontId="0" fillId="2" borderId="78" xfId="0" applyFill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6" fillId="0" borderId="8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7" fillId="0" borderId="84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25" b="1" i="1" u="none" baseline="0">
                <a:latin typeface="Arial CE"/>
                <a:ea typeface="Arial CE"/>
                <a:cs typeface="Arial CE"/>
              </a:rPr>
              <a:t>Województwo lubuskie 02.2006 - 02.2007</a:t>
            </a:r>
          </a:p>
        </c:rich>
      </c:tx>
      <c:layout>
        <c:manualLayout>
          <c:xMode val="factor"/>
          <c:yMode val="factor"/>
          <c:x val="0.006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6875"/>
          <c:w val="0.973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II 07'!$B$22:$C$22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07'!$D$21:$P$21</c:f>
              <c:strCache/>
            </c:strRef>
          </c:cat>
          <c:val>
            <c:numRef>
              <c:f>'Wykresy II 07'!$D$22:$P$22</c:f>
              <c:numCache/>
            </c:numRef>
          </c:val>
        </c:ser>
        <c:axId val="17532437"/>
        <c:axId val="23574206"/>
      </c:barChart>
      <c:lineChart>
        <c:grouping val="standard"/>
        <c:varyColors val="0"/>
        <c:ser>
          <c:idx val="1"/>
          <c:order val="1"/>
          <c:tx>
            <c:strRef>
              <c:f>'Wykresy II 07'!$B$23:$C$23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II 07'!$D$21:$P$21</c:f>
              <c:strCache/>
            </c:strRef>
          </c:cat>
          <c:val>
            <c:numRef>
              <c:f>'Wykresy II 07'!$D$23:$P$23</c:f>
              <c:numCache/>
            </c:numRef>
          </c:val>
          <c:smooth val="0"/>
        </c:ser>
        <c:axId val="10841263"/>
        <c:axId val="30462504"/>
      </c:lineChart>
      <c:catAx>
        <c:axId val="17532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74206"/>
        <c:crossesAt val="65000"/>
        <c:auto val="1"/>
        <c:lblOffset val="100"/>
        <c:noMultiLvlLbl val="0"/>
      </c:catAx>
      <c:valAx>
        <c:axId val="23574206"/>
        <c:scaling>
          <c:orientation val="minMax"/>
          <c:max val="100000"/>
          <c:min val="6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32437"/>
        <c:crossesAt val="1"/>
        <c:crossBetween val="between"/>
        <c:dispUnits/>
        <c:majorUnit val="5000"/>
        <c:minorUnit val="1000"/>
      </c:valAx>
      <c:catAx>
        <c:axId val="1084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0462504"/>
        <c:crossesAt val="0.17"/>
        <c:auto val="1"/>
        <c:lblOffset val="100"/>
        <c:noMultiLvlLbl val="0"/>
      </c:catAx>
      <c:valAx>
        <c:axId val="30462504"/>
        <c:scaling>
          <c:orientation val="minMax"/>
          <c:max val="0.25"/>
          <c:min val="0.17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41263"/>
        <c:crosses val="max"/>
        <c:crossBetween val="between"/>
        <c:dispUnits/>
        <c:majorUnit val="0.01"/>
        <c:minorUnit val="0.002"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Napływ i odpływ bezrobotnych z ewidencji urzędów pracy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375"/>
          <c:w val="0.79525"/>
          <c:h val="0.825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'Wykresy II 07'!$AT$5</c:f>
              <c:strCache>
                <c:ptCount val="1"/>
                <c:pt idx="0">
                  <c:v>napływ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07'!$AU$4:$AW$4</c:f>
              <c:strCache/>
            </c:strRef>
          </c:cat>
          <c:val>
            <c:numRef>
              <c:f>'Wykresy II 07'!$AU$5:$AW$5</c:f>
              <c:numCache/>
            </c:numRef>
          </c:val>
          <c:shape val="box"/>
        </c:ser>
        <c:ser>
          <c:idx val="1"/>
          <c:order val="1"/>
          <c:tx>
            <c:strRef>
              <c:f>'Wykresy II 07'!$AT$6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07'!$AU$4:$AW$4</c:f>
              <c:strCache/>
            </c:strRef>
          </c:cat>
          <c:val>
            <c:numRef>
              <c:f>'Wykresy II 07'!$AU$6:$AW$6</c:f>
              <c:numCache/>
            </c:numRef>
          </c:val>
          <c:shape val="box"/>
        </c:ser>
        <c:overlap val="100"/>
        <c:shape val="box"/>
        <c:axId val="5727081"/>
        <c:axId val="51543730"/>
      </c:bar3DChart>
      <c:catAx>
        <c:axId val="5727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43730"/>
        <c:crosses val="autoZero"/>
        <c:auto val="1"/>
        <c:lblOffset val="100"/>
        <c:noMultiLvlLbl val="0"/>
      </c:catAx>
      <c:valAx>
        <c:axId val="51543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7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53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Wybrane kategorie osób będących w szczególnej sytuacji na rynku pracy</a:t>
            </a:r>
          </a:p>
        </c:rich>
      </c:tx>
      <c:layout/>
      <c:spPr>
        <a:noFill/>
        <a:ln>
          <a:noFill/>
        </a:ln>
      </c:spPr>
    </c:title>
    <c:view3D>
      <c:rotX val="32"/>
      <c:rotY val="44"/>
      <c:depthPercent val="50"/>
      <c:rAngAx val="1"/>
    </c:view3D>
    <c:plotArea>
      <c:layout>
        <c:manualLayout>
          <c:xMode val="edge"/>
          <c:yMode val="edge"/>
          <c:x val="0"/>
          <c:y val="0.20425"/>
          <c:w val="0.997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07'!$AY$5:$AY$10</c:f>
              <c:strCache/>
            </c:strRef>
          </c:cat>
          <c:val>
            <c:numRef>
              <c:f>'Wykresy II 07'!$AZ$5:$AZ$10</c:f>
              <c:numCache/>
            </c:numRef>
          </c:val>
          <c:shape val="cylinder"/>
        </c:ser>
        <c:gapWidth val="50"/>
        <c:gapDepth val="290"/>
        <c:shape val="cylinder"/>
        <c:axId val="61240387"/>
        <c:axId val="14292572"/>
      </c:bar3DChart>
      <c:catAx>
        <c:axId val="6124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292572"/>
        <c:crosses val="autoZero"/>
        <c:auto val="1"/>
        <c:lblOffset val="100"/>
        <c:noMultiLvlLbl val="0"/>
      </c:catAx>
      <c:valAx>
        <c:axId val="14292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403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odpływu z ewidencji bezrobotnych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7575"/>
          <c:y val="0.3995"/>
          <c:w val="0.4485"/>
          <c:h val="0.312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II 07'!$T$30:$T$39</c:f>
              <c:strCache/>
            </c:strRef>
          </c:cat>
          <c:val>
            <c:numRef>
              <c:f>'Wykresy II 07'!$U$30:$U$39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32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6459200" y="200025"/>
        <a:ext cx="5495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1</xdr:row>
      <xdr:rowOff>9525</xdr:rowOff>
    </xdr:from>
    <xdr:to>
      <xdr:col>40</xdr:col>
      <xdr:colOff>676275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40875" y="200025"/>
        <a:ext cx="54673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32</xdr:col>
      <xdr:colOff>28575</xdr:colOff>
      <xdr:row>44</xdr:row>
      <xdr:rowOff>9525</xdr:rowOff>
    </xdr:to>
    <xdr:graphicFrame>
      <xdr:nvGraphicFramePr>
        <xdr:cNvPr id="3" name="Chart 3"/>
        <xdr:cNvGraphicFramePr/>
      </xdr:nvGraphicFramePr>
      <xdr:xfrm>
        <a:off x="16459200" y="4381500"/>
        <a:ext cx="5514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0</xdr:colOff>
      <xdr:row>23</xdr:row>
      <xdr:rowOff>0</xdr:rowOff>
    </xdr:from>
    <xdr:to>
      <xdr:col>41</xdr:col>
      <xdr:colOff>19050</xdr:colOff>
      <xdr:row>44</xdr:row>
      <xdr:rowOff>19050</xdr:rowOff>
    </xdr:to>
    <xdr:graphicFrame>
      <xdr:nvGraphicFramePr>
        <xdr:cNvPr id="4" name="Chart 4"/>
        <xdr:cNvGraphicFramePr/>
      </xdr:nvGraphicFramePr>
      <xdr:xfrm>
        <a:off x="22231350" y="4381500"/>
        <a:ext cx="550545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</sheetNames>
    <sheetDataSet>
      <sheetData sheetId="0">
        <row r="6">
          <cell r="E6">
            <v>5000</v>
          </cell>
          <cell r="F6">
            <v>3464</v>
          </cell>
          <cell r="G6">
            <v>6251</v>
          </cell>
          <cell r="H6">
            <v>4745</v>
          </cell>
          <cell r="I6">
            <v>9139</v>
          </cell>
          <cell r="J6">
            <v>4044</v>
          </cell>
          <cell r="K6">
            <v>5157</v>
          </cell>
          <cell r="L6">
            <v>2553</v>
          </cell>
          <cell r="M6">
            <v>2872</v>
          </cell>
          <cell r="N6">
            <v>2623</v>
          </cell>
          <cell r="O6">
            <v>5893</v>
          </cell>
          <cell r="P6">
            <v>5930</v>
          </cell>
          <cell r="Q6">
            <v>8579</v>
          </cell>
          <cell r="R6">
            <v>8730</v>
          </cell>
          <cell r="S6">
            <v>74980</v>
          </cell>
        </row>
        <row r="44">
          <cell r="E44">
            <v>415</v>
          </cell>
          <cell r="F44">
            <v>271</v>
          </cell>
          <cell r="G44">
            <v>187</v>
          </cell>
          <cell r="H44">
            <v>140</v>
          </cell>
          <cell r="I44">
            <v>114</v>
          </cell>
          <cell r="J44">
            <v>143</v>
          </cell>
          <cell r="K44">
            <v>158</v>
          </cell>
          <cell r="L44">
            <v>89</v>
          </cell>
          <cell r="M44">
            <v>218</v>
          </cell>
          <cell r="N44">
            <v>30</v>
          </cell>
          <cell r="O44">
            <v>464</v>
          </cell>
          <cell r="P44">
            <v>170</v>
          </cell>
          <cell r="Q44">
            <v>185</v>
          </cell>
          <cell r="R44">
            <v>1004</v>
          </cell>
          <cell r="S44">
            <v>3588</v>
          </cell>
        </row>
        <row r="49">
          <cell r="E49">
            <v>20</v>
          </cell>
          <cell r="F49">
            <v>44</v>
          </cell>
          <cell r="G49">
            <v>2</v>
          </cell>
          <cell r="H49">
            <v>1</v>
          </cell>
          <cell r="I49">
            <v>7</v>
          </cell>
          <cell r="J49">
            <v>1</v>
          </cell>
          <cell r="K49">
            <v>2</v>
          </cell>
          <cell r="L49">
            <v>12</v>
          </cell>
          <cell r="M49">
            <v>10</v>
          </cell>
          <cell r="N49">
            <v>1</v>
          </cell>
          <cell r="O49">
            <v>118</v>
          </cell>
          <cell r="P49">
            <v>2</v>
          </cell>
          <cell r="Q49">
            <v>24</v>
          </cell>
          <cell r="R49">
            <v>11</v>
          </cell>
          <cell r="S49">
            <v>255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5</v>
          </cell>
          <cell r="K51">
            <v>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</v>
          </cell>
          <cell r="Q51">
            <v>12</v>
          </cell>
          <cell r="R51">
            <v>0</v>
          </cell>
          <cell r="S51">
            <v>27</v>
          </cell>
        </row>
        <row r="53">
          <cell r="E53">
            <v>3</v>
          </cell>
          <cell r="F53">
            <v>2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0</v>
          </cell>
          <cell r="L53">
            <v>0</v>
          </cell>
          <cell r="M53">
            <v>10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18</v>
          </cell>
        </row>
        <row r="55">
          <cell r="E55">
            <v>14</v>
          </cell>
          <cell r="F55">
            <v>4</v>
          </cell>
          <cell r="G55">
            <v>0</v>
          </cell>
          <cell r="H55">
            <v>0</v>
          </cell>
          <cell r="I55">
            <v>0</v>
          </cell>
          <cell r="J55">
            <v>4</v>
          </cell>
          <cell r="K55">
            <v>0</v>
          </cell>
          <cell r="L55">
            <v>0</v>
          </cell>
          <cell r="M55">
            <v>2</v>
          </cell>
          <cell r="N55">
            <v>0</v>
          </cell>
          <cell r="O55">
            <v>0</v>
          </cell>
          <cell r="P55">
            <v>0</v>
          </cell>
          <cell r="Q55">
            <v>3</v>
          </cell>
          <cell r="R55">
            <v>5</v>
          </cell>
          <cell r="S55">
            <v>32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9</v>
          </cell>
          <cell r="R57">
            <v>2</v>
          </cell>
          <cell r="S57">
            <v>14</v>
          </cell>
        </row>
        <row r="59">
          <cell r="E59">
            <v>1</v>
          </cell>
          <cell r="F59">
            <v>0</v>
          </cell>
          <cell r="G59">
            <v>8</v>
          </cell>
          <cell r="H59">
            <v>0</v>
          </cell>
          <cell r="I59">
            <v>0</v>
          </cell>
          <cell r="J59">
            <v>23</v>
          </cell>
          <cell r="K59">
            <v>23</v>
          </cell>
          <cell r="L59">
            <v>2</v>
          </cell>
          <cell r="M59">
            <v>4</v>
          </cell>
          <cell r="N59">
            <v>4</v>
          </cell>
          <cell r="O59">
            <v>4</v>
          </cell>
          <cell r="P59">
            <v>3</v>
          </cell>
          <cell r="Q59">
            <v>24</v>
          </cell>
          <cell r="R59">
            <v>2</v>
          </cell>
          <cell r="S59">
            <v>98</v>
          </cell>
        </row>
        <row r="61">
          <cell r="E61">
            <v>75</v>
          </cell>
          <cell r="F61">
            <v>28</v>
          </cell>
          <cell r="G61">
            <v>33</v>
          </cell>
          <cell r="H61">
            <v>20</v>
          </cell>
          <cell r="I61">
            <v>2</v>
          </cell>
          <cell r="J61">
            <v>37</v>
          </cell>
          <cell r="K61">
            <v>4</v>
          </cell>
          <cell r="L61">
            <v>12</v>
          </cell>
          <cell r="M61">
            <v>57</v>
          </cell>
          <cell r="N61">
            <v>1</v>
          </cell>
          <cell r="O61">
            <v>12</v>
          </cell>
          <cell r="P61">
            <v>7</v>
          </cell>
          <cell r="Q61">
            <v>5</v>
          </cell>
          <cell r="R61">
            <v>8</v>
          </cell>
          <cell r="S61">
            <v>301</v>
          </cell>
        </row>
        <row r="63">
          <cell r="E63">
            <v>16</v>
          </cell>
          <cell r="F63">
            <v>18</v>
          </cell>
          <cell r="G63">
            <v>16</v>
          </cell>
          <cell r="H63">
            <v>4</v>
          </cell>
          <cell r="I63">
            <v>0</v>
          </cell>
          <cell r="J63">
            <v>6</v>
          </cell>
          <cell r="K63">
            <v>7</v>
          </cell>
          <cell r="L63">
            <v>2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  <cell r="R63">
            <v>5</v>
          </cell>
          <cell r="S63">
            <v>76</v>
          </cell>
        </row>
        <row r="65">
          <cell r="E65">
            <v>0</v>
          </cell>
          <cell r="F65">
            <v>44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744</v>
          </cell>
          <cell r="S65">
            <v>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75" zoomScaleNormal="75" workbookViewId="0" topLeftCell="A61">
      <selection activeCell="B41" sqref="B41:S68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0.625" style="104" customWidth="1"/>
    <col min="12" max="12" width="12.25390625" style="6" customWidth="1"/>
    <col min="13" max="13" width="12.25390625" style="104" customWidth="1"/>
    <col min="14" max="15" width="12.25390625" style="6" customWidth="1"/>
    <col min="16" max="16" width="12.25390625" style="104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92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95" t="s">
        <v>19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</row>
    <row r="5" spans="2:19" ht="24.75" customHeight="1" thickBot="1" thickTop="1">
      <c r="B5" s="15" t="s">
        <v>20</v>
      </c>
      <c r="C5" s="212" t="s">
        <v>21</v>
      </c>
      <c r="D5" s="213"/>
      <c r="E5" s="16">
        <v>9.4</v>
      </c>
      <c r="F5" s="16">
        <v>16.1</v>
      </c>
      <c r="G5" s="16">
        <v>32.7</v>
      </c>
      <c r="H5" s="16">
        <v>21.9</v>
      </c>
      <c r="I5" s="16">
        <v>30.4</v>
      </c>
      <c r="J5" s="16">
        <v>21.8</v>
      </c>
      <c r="K5" s="16">
        <v>28.4</v>
      </c>
      <c r="L5" s="16">
        <v>18.3</v>
      </c>
      <c r="M5" s="16">
        <v>12.3</v>
      </c>
      <c r="N5" s="16">
        <v>18.4</v>
      </c>
      <c r="O5" s="16">
        <v>10.5</v>
      </c>
      <c r="P5" s="16">
        <v>20.7</v>
      </c>
      <c r="Q5" s="16">
        <v>31</v>
      </c>
      <c r="R5" s="17">
        <v>24.5</v>
      </c>
      <c r="S5" s="18">
        <v>19.6</v>
      </c>
    </row>
    <row r="6" spans="2:19" s="6" customFormat="1" ht="26.25" customHeight="1" thickBot="1" thickTop="1">
      <c r="B6" s="19" t="s">
        <v>22</v>
      </c>
      <c r="C6" s="214" t="s">
        <v>23</v>
      </c>
      <c r="D6" s="215"/>
      <c r="E6" s="20">
        <v>5073</v>
      </c>
      <c r="F6" s="21">
        <v>3427</v>
      </c>
      <c r="G6" s="21">
        <v>6296</v>
      </c>
      <c r="H6" s="21">
        <v>4696</v>
      </c>
      <c r="I6" s="21">
        <v>8950</v>
      </c>
      <c r="J6" s="21">
        <v>4012</v>
      </c>
      <c r="K6" s="21">
        <v>5042</v>
      </c>
      <c r="L6" s="21">
        <v>2465</v>
      </c>
      <c r="M6" s="21">
        <v>2624</v>
      </c>
      <c r="N6" s="21">
        <v>2497</v>
      </c>
      <c r="O6" s="21">
        <v>5849</v>
      </c>
      <c r="P6" s="21">
        <v>5756</v>
      </c>
      <c r="Q6" s="21">
        <v>8401</v>
      </c>
      <c r="R6" s="22">
        <v>8576</v>
      </c>
      <c r="S6" s="23">
        <f>SUM(E6:R6)</f>
        <v>73664</v>
      </c>
    </row>
    <row r="7" spans="2:20" s="6" customFormat="1" ht="24" customHeight="1" thickBot="1" thickTop="1">
      <c r="B7" s="24"/>
      <c r="C7" s="216" t="s">
        <v>24</v>
      </c>
      <c r="D7" s="217"/>
      <c r="E7" s="25">
        <f>'[1]Stan i struktura I 07'!E6</f>
        <v>5000</v>
      </c>
      <c r="F7" s="25">
        <f>'[1]Stan i struktura I 07'!F6</f>
        <v>3464</v>
      </c>
      <c r="G7" s="25">
        <f>'[1]Stan i struktura I 07'!G6</f>
        <v>6251</v>
      </c>
      <c r="H7" s="25">
        <f>'[1]Stan i struktura I 07'!H6</f>
        <v>4745</v>
      </c>
      <c r="I7" s="25">
        <f>'[1]Stan i struktura I 07'!I6</f>
        <v>9139</v>
      </c>
      <c r="J7" s="25">
        <f>'[1]Stan i struktura I 07'!J6</f>
        <v>4044</v>
      </c>
      <c r="K7" s="25">
        <f>'[1]Stan i struktura I 07'!K6</f>
        <v>5157</v>
      </c>
      <c r="L7" s="25">
        <f>'[1]Stan i struktura I 07'!L6</f>
        <v>2553</v>
      </c>
      <c r="M7" s="25">
        <f>'[1]Stan i struktura I 07'!M6</f>
        <v>2872</v>
      </c>
      <c r="N7" s="25">
        <f>'[1]Stan i struktura I 07'!N6</f>
        <v>2623</v>
      </c>
      <c r="O7" s="25">
        <f>'[1]Stan i struktura I 07'!O6</f>
        <v>5893</v>
      </c>
      <c r="P7" s="25">
        <f>'[1]Stan i struktura I 07'!P6</f>
        <v>5930</v>
      </c>
      <c r="Q7" s="25">
        <f>'[1]Stan i struktura I 07'!Q6</f>
        <v>8579</v>
      </c>
      <c r="R7" s="26">
        <f>'[1]Stan i struktura I 07'!R6</f>
        <v>8730</v>
      </c>
      <c r="S7" s="27">
        <f>'[1]Stan i struktura I 07'!S6</f>
        <v>74980</v>
      </c>
      <c r="T7" s="28"/>
    </row>
    <row r="8" spans="2:20" ht="24" customHeight="1" thickBot="1" thickTop="1">
      <c r="B8" s="29"/>
      <c r="C8" s="205" t="s">
        <v>25</v>
      </c>
      <c r="D8" s="206"/>
      <c r="E8" s="30">
        <f aca="true" t="shared" si="0" ref="E8:S8">E6-E7</f>
        <v>73</v>
      </c>
      <c r="F8" s="30">
        <f t="shared" si="0"/>
        <v>-37</v>
      </c>
      <c r="G8" s="30">
        <f t="shared" si="0"/>
        <v>45</v>
      </c>
      <c r="H8" s="30">
        <f t="shared" si="0"/>
        <v>-49</v>
      </c>
      <c r="I8" s="30">
        <f t="shared" si="0"/>
        <v>-189</v>
      </c>
      <c r="J8" s="30">
        <f t="shared" si="0"/>
        <v>-32</v>
      </c>
      <c r="K8" s="30">
        <f t="shared" si="0"/>
        <v>-115</v>
      </c>
      <c r="L8" s="30">
        <f t="shared" si="0"/>
        <v>-88</v>
      </c>
      <c r="M8" s="30">
        <f t="shared" si="0"/>
        <v>-248</v>
      </c>
      <c r="N8" s="30">
        <f t="shared" si="0"/>
        <v>-126</v>
      </c>
      <c r="O8" s="30">
        <f t="shared" si="0"/>
        <v>-44</v>
      </c>
      <c r="P8" s="30">
        <f t="shared" si="0"/>
        <v>-174</v>
      </c>
      <c r="Q8" s="30">
        <f t="shared" si="0"/>
        <v>-178</v>
      </c>
      <c r="R8" s="31">
        <f t="shared" si="0"/>
        <v>-154</v>
      </c>
      <c r="S8" s="32">
        <f t="shared" si="0"/>
        <v>-1316</v>
      </c>
      <c r="T8" s="33"/>
    </row>
    <row r="9" spans="2:20" ht="24" customHeight="1" thickBot="1" thickTop="1">
      <c r="B9" s="34"/>
      <c r="C9" s="203" t="s">
        <v>26</v>
      </c>
      <c r="D9" s="204"/>
      <c r="E9" s="35">
        <f aca="true" t="shared" si="1" ref="E9:S9">E6/E7*100</f>
        <v>101.46</v>
      </c>
      <c r="F9" s="35">
        <f t="shared" si="1"/>
        <v>98.93187066974596</v>
      </c>
      <c r="G9" s="35">
        <f t="shared" si="1"/>
        <v>100.71988481842907</v>
      </c>
      <c r="H9" s="35">
        <f t="shared" si="1"/>
        <v>98.96733403582718</v>
      </c>
      <c r="I9" s="35">
        <f t="shared" si="1"/>
        <v>97.93194003720319</v>
      </c>
      <c r="J9" s="35">
        <f t="shared" si="1"/>
        <v>99.20870425321465</v>
      </c>
      <c r="K9" s="35">
        <f t="shared" si="1"/>
        <v>97.77002133023075</v>
      </c>
      <c r="L9" s="35">
        <f t="shared" si="1"/>
        <v>96.55307481394438</v>
      </c>
      <c r="M9" s="35">
        <f t="shared" si="1"/>
        <v>91.36490250696379</v>
      </c>
      <c r="N9" s="35">
        <f t="shared" si="1"/>
        <v>95.19634006862371</v>
      </c>
      <c r="O9" s="35">
        <f t="shared" si="1"/>
        <v>99.25335143390464</v>
      </c>
      <c r="P9" s="35">
        <f t="shared" si="1"/>
        <v>97.06576728499157</v>
      </c>
      <c r="Q9" s="35">
        <f t="shared" si="1"/>
        <v>97.92516610327544</v>
      </c>
      <c r="R9" s="36">
        <f t="shared" si="1"/>
        <v>98.23596792668957</v>
      </c>
      <c r="S9" s="37">
        <f t="shared" si="1"/>
        <v>98.24486529741264</v>
      </c>
      <c r="T9" s="33"/>
    </row>
    <row r="10" spans="2:20" s="6" customFormat="1" ht="24" customHeight="1" thickBot="1" thickTop="1">
      <c r="B10" s="38" t="s">
        <v>27</v>
      </c>
      <c r="C10" s="224" t="s">
        <v>28</v>
      </c>
      <c r="D10" s="225"/>
      <c r="E10" s="39">
        <v>836</v>
      </c>
      <c r="F10" s="40">
        <v>391</v>
      </c>
      <c r="G10" s="41">
        <v>536</v>
      </c>
      <c r="H10" s="41">
        <v>385</v>
      </c>
      <c r="I10" s="41">
        <v>722</v>
      </c>
      <c r="J10" s="41">
        <v>409</v>
      </c>
      <c r="K10" s="41">
        <v>420</v>
      </c>
      <c r="L10" s="41">
        <v>261</v>
      </c>
      <c r="M10" s="42">
        <v>144</v>
      </c>
      <c r="N10" s="42">
        <v>237</v>
      </c>
      <c r="O10" s="42">
        <v>617</v>
      </c>
      <c r="P10" s="42">
        <v>529</v>
      </c>
      <c r="Q10" s="42">
        <v>567</v>
      </c>
      <c r="R10" s="42">
        <v>1572</v>
      </c>
      <c r="S10" s="43">
        <f>SUM(E10:R10)</f>
        <v>7626</v>
      </c>
      <c r="T10" s="28"/>
    </row>
    <row r="11" spans="2:20" ht="24" customHeight="1" thickBot="1" thickTop="1">
      <c r="B11" s="44"/>
      <c r="C11" s="205" t="s">
        <v>29</v>
      </c>
      <c r="D11" s="206"/>
      <c r="E11" s="45">
        <f aca="true" t="shared" si="2" ref="E11:S11">E76/E10*100</f>
        <v>15.07177033492823</v>
      </c>
      <c r="F11" s="45">
        <f t="shared" si="2"/>
        <v>12.787723785166241</v>
      </c>
      <c r="G11" s="45">
        <f t="shared" si="2"/>
        <v>14.925373134328357</v>
      </c>
      <c r="H11" s="45">
        <f t="shared" si="2"/>
        <v>15.844155844155845</v>
      </c>
      <c r="I11" s="45">
        <f t="shared" si="2"/>
        <v>18.144044321329638</v>
      </c>
      <c r="J11" s="45">
        <f t="shared" si="2"/>
        <v>11.246943765281173</v>
      </c>
      <c r="K11" s="45">
        <f t="shared" si="2"/>
        <v>12.857142857142856</v>
      </c>
      <c r="L11" s="45">
        <f t="shared" si="2"/>
        <v>20.306513409961685</v>
      </c>
      <c r="M11" s="45">
        <f t="shared" si="2"/>
        <v>27.77777777777778</v>
      </c>
      <c r="N11" s="45">
        <f t="shared" si="2"/>
        <v>17.72151898734177</v>
      </c>
      <c r="O11" s="45">
        <f t="shared" si="2"/>
        <v>27.71474878444084</v>
      </c>
      <c r="P11" s="45">
        <f t="shared" si="2"/>
        <v>18.525519848771268</v>
      </c>
      <c r="Q11" s="45">
        <f t="shared" si="2"/>
        <v>17.989417989417987</v>
      </c>
      <c r="R11" s="46">
        <f t="shared" si="2"/>
        <v>7.315521628498728</v>
      </c>
      <c r="S11" s="47">
        <f t="shared" si="2"/>
        <v>15.329137162339364</v>
      </c>
      <c r="T11" s="33"/>
    </row>
    <row r="12" spans="2:20" ht="24.75" customHeight="1" thickBot="1" thickTop="1">
      <c r="B12" s="48" t="s">
        <v>30</v>
      </c>
      <c r="C12" s="207" t="s">
        <v>31</v>
      </c>
      <c r="D12" s="208"/>
      <c r="E12" s="39">
        <v>763</v>
      </c>
      <c r="F12" s="41">
        <v>428</v>
      </c>
      <c r="G12" s="41">
        <v>491</v>
      </c>
      <c r="H12" s="41">
        <v>434</v>
      </c>
      <c r="I12" s="41">
        <v>911</v>
      </c>
      <c r="J12" s="41">
        <v>441</v>
      </c>
      <c r="K12" s="41">
        <v>535</v>
      </c>
      <c r="L12" s="41">
        <v>349</v>
      </c>
      <c r="M12" s="42">
        <v>392</v>
      </c>
      <c r="N12" s="42">
        <v>363</v>
      </c>
      <c r="O12" s="42">
        <v>661</v>
      </c>
      <c r="P12" s="42">
        <v>703</v>
      </c>
      <c r="Q12" s="42">
        <v>745</v>
      </c>
      <c r="R12" s="42">
        <v>1726</v>
      </c>
      <c r="S12" s="43">
        <f>SUM(E12:R12)</f>
        <v>8942</v>
      </c>
      <c r="T12" s="33"/>
    </row>
    <row r="13" spans="2:20" ht="24" customHeight="1" thickBot="1" thickTop="1">
      <c r="B13" s="44" t="s">
        <v>32</v>
      </c>
      <c r="C13" s="218" t="s">
        <v>33</v>
      </c>
      <c r="D13" s="219"/>
      <c r="E13" s="49">
        <v>275</v>
      </c>
      <c r="F13" s="50">
        <v>146</v>
      </c>
      <c r="G13" s="50">
        <v>209</v>
      </c>
      <c r="H13" s="50">
        <v>249</v>
      </c>
      <c r="I13" s="50">
        <v>478</v>
      </c>
      <c r="J13" s="50">
        <v>158</v>
      </c>
      <c r="K13" s="50">
        <v>252</v>
      </c>
      <c r="L13" s="50">
        <v>177</v>
      </c>
      <c r="M13" s="51">
        <v>218</v>
      </c>
      <c r="N13" s="51">
        <v>146</v>
      </c>
      <c r="O13" s="51">
        <v>288</v>
      </c>
      <c r="P13" s="51">
        <v>334</v>
      </c>
      <c r="Q13" s="51">
        <v>298</v>
      </c>
      <c r="R13" s="51">
        <v>424</v>
      </c>
      <c r="S13" s="52">
        <f>SUM(E13:R13)</f>
        <v>3652</v>
      </c>
      <c r="T13" s="33"/>
    </row>
    <row r="14" spans="2:20" s="6" customFormat="1" ht="24" customHeight="1" thickBot="1" thickTop="1">
      <c r="B14" s="19" t="s">
        <v>32</v>
      </c>
      <c r="C14" s="220" t="s">
        <v>34</v>
      </c>
      <c r="D14" s="221"/>
      <c r="E14" s="49">
        <v>246</v>
      </c>
      <c r="F14" s="50">
        <v>130</v>
      </c>
      <c r="G14" s="50">
        <v>201</v>
      </c>
      <c r="H14" s="50">
        <v>248</v>
      </c>
      <c r="I14" s="50">
        <v>463</v>
      </c>
      <c r="J14" s="50">
        <v>142</v>
      </c>
      <c r="K14" s="50">
        <v>230</v>
      </c>
      <c r="L14" s="50">
        <v>161</v>
      </c>
      <c r="M14" s="51">
        <v>206</v>
      </c>
      <c r="N14" s="51">
        <v>132</v>
      </c>
      <c r="O14" s="51">
        <v>248</v>
      </c>
      <c r="P14" s="51">
        <v>289</v>
      </c>
      <c r="Q14" s="51">
        <v>268</v>
      </c>
      <c r="R14" s="51">
        <v>372</v>
      </c>
      <c r="S14" s="52">
        <f>SUM(E14:R14)</f>
        <v>3336</v>
      </c>
      <c r="T14" s="28"/>
    </row>
    <row r="15" spans="2:20" s="6" customFormat="1" ht="24" customHeight="1" thickBot="1" thickTop="1">
      <c r="B15" s="53" t="s">
        <v>32</v>
      </c>
      <c r="C15" s="222" t="s">
        <v>35</v>
      </c>
      <c r="D15" s="223"/>
      <c r="E15" s="54">
        <v>273</v>
      </c>
      <c r="F15" s="55">
        <v>149</v>
      </c>
      <c r="G15" s="55">
        <v>157</v>
      </c>
      <c r="H15" s="55">
        <v>93</v>
      </c>
      <c r="I15" s="55">
        <v>255</v>
      </c>
      <c r="J15" s="55">
        <v>172</v>
      </c>
      <c r="K15" s="55">
        <v>100</v>
      </c>
      <c r="L15" s="55">
        <v>63</v>
      </c>
      <c r="M15" s="56">
        <v>93</v>
      </c>
      <c r="N15" s="56">
        <v>97</v>
      </c>
      <c r="O15" s="56">
        <v>265</v>
      </c>
      <c r="P15" s="56">
        <v>249</v>
      </c>
      <c r="Q15" s="56">
        <v>294</v>
      </c>
      <c r="R15" s="56">
        <v>348</v>
      </c>
      <c r="S15" s="52">
        <f>SUM(E15:R15)</f>
        <v>2608</v>
      </c>
      <c r="T15" s="28"/>
    </row>
    <row r="16" spans="2:19" ht="30" customHeight="1" thickBot="1">
      <c r="B16" s="195" t="s">
        <v>36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8"/>
    </row>
    <row r="17" spans="2:19" ht="24" customHeight="1" thickBot="1" thickTop="1">
      <c r="B17" s="229" t="s">
        <v>20</v>
      </c>
      <c r="C17" s="209" t="s">
        <v>37</v>
      </c>
      <c r="D17" s="210"/>
      <c r="E17" s="57">
        <v>2642</v>
      </c>
      <c r="F17" s="58">
        <v>1935</v>
      </c>
      <c r="G17" s="58">
        <v>3531</v>
      </c>
      <c r="H17" s="58">
        <v>2728</v>
      </c>
      <c r="I17" s="58">
        <v>4636</v>
      </c>
      <c r="J17" s="58">
        <v>2015</v>
      </c>
      <c r="K17" s="58">
        <v>2661</v>
      </c>
      <c r="L17" s="58">
        <v>1155</v>
      </c>
      <c r="M17" s="59">
        <v>1392</v>
      </c>
      <c r="N17" s="59">
        <v>1388</v>
      </c>
      <c r="O17" s="59">
        <v>3298</v>
      </c>
      <c r="P17" s="59">
        <v>3509</v>
      </c>
      <c r="Q17" s="59">
        <v>4589</v>
      </c>
      <c r="R17" s="59">
        <v>4906</v>
      </c>
      <c r="S17" s="52">
        <f>SUM(E17:R17)</f>
        <v>40385</v>
      </c>
    </row>
    <row r="18" spans="2:19" ht="24" customHeight="1" thickBot="1" thickTop="1">
      <c r="B18" s="226"/>
      <c r="C18" s="176" t="s">
        <v>38</v>
      </c>
      <c r="D18" s="177"/>
      <c r="E18" s="60">
        <f aca="true" t="shared" si="3" ref="E18:S18">E17/E6*100</f>
        <v>52.0796372954859</v>
      </c>
      <c r="F18" s="60">
        <f t="shared" si="3"/>
        <v>56.463379048730665</v>
      </c>
      <c r="G18" s="60">
        <f t="shared" si="3"/>
        <v>56.083227445997466</v>
      </c>
      <c r="H18" s="60">
        <f t="shared" si="3"/>
        <v>58.09199318568995</v>
      </c>
      <c r="I18" s="60">
        <f t="shared" si="3"/>
        <v>51.79888268156425</v>
      </c>
      <c r="J18" s="60">
        <f t="shared" si="3"/>
        <v>50.22432701894317</v>
      </c>
      <c r="K18" s="60">
        <f t="shared" si="3"/>
        <v>52.77667592225307</v>
      </c>
      <c r="L18" s="60">
        <f t="shared" si="3"/>
        <v>46.85598377281947</v>
      </c>
      <c r="M18" s="60">
        <f t="shared" si="3"/>
        <v>53.04878048780488</v>
      </c>
      <c r="N18" s="60">
        <f t="shared" si="3"/>
        <v>55.58670404485383</v>
      </c>
      <c r="O18" s="60">
        <f t="shared" si="3"/>
        <v>56.38570695845444</v>
      </c>
      <c r="P18" s="60">
        <f t="shared" si="3"/>
        <v>60.96247394023627</v>
      </c>
      <c r="Q18" s="60">
        <f t="shared" si="3"/>
        <v>54.62444947030115</v>
      </c>
      <c r="R18" s="61">
        <f t="shared" si="3"/>
        <v>57.20615671641791</v>
      </c>
      <c r="S18" s="62">
        <f t="shared" si="3"/>
        <v>54.823251520417024</v>
      </c>
    </row>
    <row r="19" spans="2:19" ht="24" customHeight="1" thickBot="1" thickTop="1">
      <c r="B19" s="227" t="s">
        <v>22</v>
      </c>
      <c r="C19" s="211" t="s">
        <v>39</v>
      </c>
      <c r="D19" s="206"/>
      <c r="E19" s="49">
        <v>0</v>
      </c>
      <c r="F19" s="50">
        <v>2304</v>
      </c>
      <c r="G19" s="50">
        <v>3226</v>
      </c>
      <c r="H19" s="50">
        <v>3031</v>
      </c>
      <c r="I19" s="50">
        <v>3305</v>
      </c>
      <c r="J19" s="50">
        <v>1506</v>
      </c>
      <c r="K19" s="50">
        <v>2697</v>
      </c>
      <c r="L19" s="50">
        <v>1510</v>
      </c>
      <c r="M19" s="51">
        <v>1644</v>
      </c>
      <c r="N19" s="51">
        <v>1171</v>
      </c>
      <c r="O19" s="51">
        <v>0</v>
      </c>
      <c r="P19" s="51">
        <v>3773</v>
      </c>
      <c r="Q19" s="51">
        <v>3532</v>
      </c>
      <c r="R19" s="51">
        <v>3829</v>
      </c>
      <c r="S19" s="63">
        <f>SUM(E19:R19)</f>
        <v>31528</v>
      </c>
    </row>
    <row r="20" spans="2:19" ht="24" customHeight="1" thickBot="1" thickTop="1">
      <c r="B20" s="226"/>
      <c r="C20" s="176" t="s">
        <v>38</v>
      </c>
      <c r="D20" s="177"/>
      <c r="E20" s="60">
        <f aca="true" t="shared" si="4" ref="E20:S20">E19/E6*100</f>
        <v>0</v>
      </c>
      <c r="F20" s="60">
        <f t="shared" si="4"/>
        <v>67.23081412313977</v>
      </c>
      <c r="G20" s="60">
        <f t="shared" si="4"/>
        <v>51.23888182973316</v>
      </c>
      <c r="H20" s="60">
        <f t="shared" si="4"/>
        <v>64.5442930153322</v>
      </c>
      <c r="I20" s="60">
        <f t="shared" si="4"/>
        <v>36.92737430167598</v>
      </c>
      <c r="J20" s="60">
        <f t="shared" si="4"/>
        <v>37.537387836490524</v>
      </c>
      <c r="K20" s="60">
        <f t="shared" si="4"/>
        <v>53.49067830226101</v>
      </c>
      <c r="L20" s="60">
        <f t="shared" si="4"/>
        <v>61.257606490872206</v>
      </c>
      <c r="M20" s="60">
        <f t="shared" si="4"/>
        <v>62.65243902439024</v>
      </c>
      <c r="N20" s="60">
        <f t="shared" si="4"/>
        <v>46.896275530636764</v>
      </c>
      <c r="O20" s="60">
        <f t="shared" si="4"/>
        <v>0</v>
      </c>
      <c r="P20" s="60">
        <f t="shared" si="4"/>
        <v>65.54899235580264</v>
      </c>
      <c r="Q20" s="60">
        <f t="shared" si="4"/>
        <v>42.042613974526844</v>
      </c>
      <c r="R20" s="61">
        <f t="shared" si="4"/>
        <v>44.64785447761194</v>
      </c>
      <c r="S20" s="62">
        <f t="shared" si="4"/>
        <v>42.7997393570808</v>
      </c>
    </row>
    <row r="21" spans="2:19" s="6" customFormat="1" ht="23.25" customHeight="1" thickBot="1" thickTop="1">
      <c r="B21" s="174" t="s">
        <v>27</v>
      </c>
      <c r="C21" s="199" t="s">
        <v>40</v>
      </c>
      <c r="D21" s="200"/>
      <c r="E21" s="49">
        <v>794</v>
      </c>
      <c r="F21" s="50">
        <v>479</v>
      </c>
      <c r="G21" s="50">
        <v>1013</v>
      </c>
      <c r="H21" s="50">
        <v>1002</v>
      </c>
      <c r="I21" s="50">
        <v>1466</v>
      </c>
      <c r="J21" s="50">
        <v>856</v>
      </c>
      <c r="K21" s="50">
        <v>1004</v>
      </c>
      <c r="L21" s="50">
        <v>600</v>
      </c>
      <c r="M21" s="51">
        <v>363</v>
      </c>
      <c r="N21" s="51">
        <v>294</v>
      </c>
      <c r="O21" s="51">
        <v>843</v>
      </c>
      <c r="P21" s="51">
        <v>701</v>
      </c>
      <c r="Q21" s="51">
        <v>1319</v>
      </c>
      <c r="R21" s="51">
        <v>1488</v>
      </c>
      <c r="S21" s="52">
        <f>SUM(E21:R21)</f>
        <v>12222</v>
      </c>
    </row>
    <row r="22" spans="2:19" ht="24" customHeight="1" thickBot="1" thickTop="1">
      <c r="B22" s="226"/>
      <c r="C22" s="176" t="s">
        <v>38</v>
      </c>
      <c r="D22" s="177"/>
      <c r="E22" s="60">
        <f aca="true" t="shared" si="5" ref="E22:S22">E21/E6*100</f>
        <v>15.651488271239897</v>
      </c>
      <c r="F22" s="60">
        <f t="shared" si="5"/>
        <v>13.977239568135397</v>
      </c>
      <c r="G22" s="60">
        <f t="shared" si="5"/>
        <v>16.089580686149937</v>
      </c>
      <c r="H22" s="60">
        <f t="shared" si="5"/>
        <v>21.337308347529813</v>
      </c>
      <c r="I22" s="60">
        <f t="shared" si="5"/>
        <v>16.379888268156424</v>
      </c>
      <c r="J22" s="60">
        <f t="shared" si="5"/>
        <v>21.335992023928217</v>
      </c>
      <c r="K22" s="60">
        <f t="shared" si="5"/>
        <v>19.912733042443477</v>
      </c>
      <c r="L22" s="60">
        <f t="shared" si="5"/>
        <v>24.34077079107505</v>
      </c>
      <c r="M22" s="60">
        <f t="shared" si="5"/>
        <v>13.833841463414634</v>
      </c>
      <c r="N22" s="60">
        <f t="shared" si="5"/>
        <v>11.774128954745695</v>
      </c>
      <c r="O22" s="60">
        <f t="shared" si="5"/>
        <v>14.412720123097966</v>
      </c>
      <c r="P22" s="60">
        <f t="shared" si="5"/>
        <v>12.178596247394022</v>
      </c>
      <c r="Q22" s="60">
        <f t="shared" si="5"/>
        <v>15.700511843828115</v>
      </c>
      <c r="R22" s="61">
        <f t="shared" si="5"/>
        <v>17.350746268656717</v>
      </c>
      <c r="S22" s="62">
        <f t="shared" si="5"/>
        <v>16.591550825369243</v>
      </c>
    </row>
    <row r="23" spans="2:19" s="6" customFormat="1" ht="24" customHeight="1" thickBot="1" thickTop="1">
      <c r="B23" s="174" t="s">
        <v>30</v>
      </c>
      <c r="C23" s="201" t="s">
        <v>41</v>
      </c>
      <c r="D23" s="202"/>
      <c r="E23" s="49">
        <v>90</v>
      </c>
      <c r="F23" s="50">
        <v>76</v>
      </c>
      <c r="G23" s="50">
        <v>130</v>
      </c>
      <c r="H23" s="50">
        <v>128</v>
      </c>
      <c r="I23" s="50">
        <v>208</v>
      </c>
      <c r="J23" s="50">
        <v>45</v>
      </c>
      <c r="K23" s="50">
        <v>76</v>
      </c>
      <c r="L23" s="50">
        <v>23</v>
      </c>
      <c r="M23" s="51">
        <v>22</v>
      </c>
      <c r="N23" s="51">
        <v>21</v>
      </c>
      <c r="O23" s="51">
        <v>158</v>
      </c>
      <c r="P23" s="51">
        <v>71</v>
      </c>
      <c r="Q23" s="51">
        <v>282</v>
      </c>
      <c r="R23" s="51">
        <v>215</v>
      </c>
      <c r="S23" s="52">
        <f>SUM(E23:R23)</f>
        <v>1545</v>
      </c>
    </row>
    <row r="24" spans="2:19" ht="24" customHeight="1" thickBot="1" thickTop="1">
      <c r="B24" s="226"/>
      <c r="C24" s="176" t="s">
        <v>38</v>
      </c>
      <c r="D24" s="177"/>
      <c r="E24" s="60">
        <f aca="true" t="shared" si="6" ref="E24:S24">E23/E6*100</f>
        <v>1.7740981667652276</v>
      </c>
      <c r="F24" s="60">
        <f t="shared" si="6"/>
        <v>2.217683104756347</v>
      </c>
      <c r="G24" s="60">
        <f t="shared" si="6"/>
        <v>2.064803049555273</v>
      </c>
      <c r="H24" s="60">
        <f t="shared" si="6"/>
        <v>2.72572402044293</v>
      </c>
      <c r="I24" s="60">
        <f t="shared" si="6"/>
        <v>2.3240223463687153</v>
      </c>
      <c r="J24" s="60">
        <f t="shared" si="6"/>
        <v>1.1216350947158524</v>
      </c>
      <c r="K24" s="60">
        <f t="shared" si="6"/>
        <v>1.507338357794526</v>
      </c>
      <c r="L24" s="60">
        <f t="shared" si="6"/>
        <v>0.9330628803245435</v>
      </c>
      <c r="M24" s="60">
        <f t="shared" si="6"/>
        <v>0.8384146341463415</v>
      </c>
      <c r="N24" s="60">
        <f t="shared" si="6"/>
        <v>0.841009211053264</v>
      </c>
      <c r="O24" s="60">
        <f t="shared" si="6"/>
        <v>2.701316464352881</v>
      </c>
      <c r="P24" s="60">
        <f t="shared" si="6"/>
        <v>1.2334954829742877</v>
      </c>
      <c r="Q24" s="60">
        <f t="shared" si="6"/>
        <v>3.3567432448518035</v>
      </c>
      <c r="R24" s="61">
        <f t="shared" si="6"/>
        <v>2.5069962686567164</v>
      </c>
      <c r="S24" s="62">
        <f t="shared" si="6"/>
        <v>2.097360990443093</v>
      </c>
    </row>
    <row r="25" spans="2:19" s="6" customFormat="1" ht="24" customHeight="1" thickBot="1" thickTop="1">
      <c r="B25" s="174" t="s">
        <v>42</v>
      </c>
      <c r="C25" s="199" t="s">
        <v>43</v>
      </c>
      <c r="D25" s="200"/>
      <c r="E25" s="64">
        <v>306</v>
      </c>
      <c r="F25" s="51">
        <v>150</v>
      </c>
      <c r="G25" s="51">
        <v>234</v>
      </c>
      <c r="H25" s="51">
        <v>197</v>
      </c>
      <c r="I25" s="51">
        <v>405</v>
      </c>
      <c r="J25" s="51">
        <v>157</v>
      </c>
      <c r="K25" s="51">
        <v>156</v>
      </c>
      <c r="L25" s="51">
        <v>76</v>
      </c>
      <c r="M25" s="51">
        <v>52</v>
      </c>
      <c r="N25" s="51">
        <v>148</v>
      </c>
      <c r="O25" s="51">
        <v>215</v>
      </c>
      <c r="P25" s="51">
        <v>227</v>
      </c>
      <c r="Q25" s="51">
        <v>364</v>
      </c>
      <c r="R25" s="51">
        <v>328</v>
      </c>
      <c r="S25" s="52">
        <f>SUM(E25:R25)</f>
        <v>3015</v>
      </c>
    </row>
    <row r="26" spans="2:19" ht="24" customHeight="1" thickBot="1" thickTop="1">
      <c r="B26" s="226"/>
      <c r="C26" s="176" t="s">
        <v>38</v>
      </c>
      <c r="D26" s="177"/>
      <c r="E26" s="60">
        <f aca="true" t="shared" si="7" ref="E26:S26">E25/E6*100</f>
        <v>6.0319337670017745</v>
      </c>
      <c r="F26" s="60">
        <f t="shared" si="7"/>
        <v>4.377006127808579</v>
      </c>
      <c r="G26" s="60">
        <f t="shared" si="7"/>
        <v>3.716645489199492</v>
      </c>
      <c r="H26" s="60">
        <f t="shared" si="7"/>
        <v>4.195059625212947</v>
      </c>
      <c r="I26" s="60">
        <f t="shared" si="7"/>
        <v>4.5251396648044695</v>
      </c>
      <c r="J26" s="60">
        <f t="shared" si="7"/>
        <v>3.913260219341974</v>
      </c>
      <c r="K26" s="60">
        <f t="shared" si="7"/>
        <v>3.0940103133677113</v>
      </c>
      <c r="L26" s="60">
        <f t="shared" si="7"/>
        <v>3.0831643002028395</v>
      </c>
      <c r="M26" s="60">
        <f t="shared" si="7"/>
        <v>1.9817073170731707</v>
      </c>
      <c r="N26" s="60">
        <f t="shared" si="7"/>
        <v>5.927112535042051</v>
      </c>
      <c r="O26" s="60">
        <f t="shared" si="7"/>
        <v>3.6758420242776544</v>
      </c>
      <c r="P26" s="60">
        <f t="shared" si="7"/>
        <v>3.943710910354413</v>
      </c>
      <c r="Q26" s="60">
        <f t="shared" si="7"/>
        <v>4.332817521723604</v>
      </c>
      <c r="R26" s="61">
        <f t="shared" si="7"/>
        <v>3.824626865671642</v>
      </c>
      <c r="S26" s="62">
        <f t="shared" si="7"/>
        <v>4.092908340573414</v>
      </c>
    </row>
    <row r="27" spans="2:19" ht="30" customHeight="1" thickBot="1" thickTop="1">
      <c r="B27" s="195" t="s">
        <v>44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228"/>
    </row>
    <row r="28" spans="2:19" ht="24" customHeight="1" thickBot="1" thickTop="1">
      <c r="B28" s="227" t="s">
        <v>20</v>
      </c>
      <c r="C28" s="211" t="s">
        <v>45</v>
      </c>
      <c r="D28" s="206"/>
      <c r="E28" s="49">
        <v>854</v>
      </c>
      <c r="F28" s="50">
        <v>643</v>
      </c>
      <c r="G28" s="50">
        <v>1218</v>
      </c>
      <c r="H28" s="50">
        <v>973</v>
      </c>
      <c r="I28" s="50">
        <v>1768</v>
      </c>
      <c r="J28" s="50">
        <v>780</v>
      </c>
      <c r="K28" s="50">
        <v>974</v>
      </c>
      <c r="L28" s="50">
        <v>461</v>
      </c>
      <c r="M28" s="51">
        <v>445</v>
      </c>
      <c r="N28" s="51">
        <v>612</v>
      </c>
      <c r="O28" s="51">
        <v>787</v>
      </c>
      <c r="P28" s="51">
        <v>1102</v>
      </c>
      <c r="Q28" s="51">
        <v>1777</v>
      </c>
      <c r="R28" s="51">
        <v>1659</v>
      </c>
      <c r="S28" s="52">
        <f>SUM(E28:R28)</f>
        <v>14053</v>
      </c>
    </row>
    <row r="29" spans="2:19" ht="24" customHeight="1" thickBot="1" thickTop="1">
      <c r="B29" s="226"/>
      <c r="C29" s="176" t="s">
        <v>38</v>
      </c>
      <c r="D29" s="177"/>
      <c r="E29" s="60">
        <f aca="true" t="shared" si="8" ref="E29:S29">E28/E6*100</f>
        <v>16.834220382416714</v>
      </c>
      <c r="F29" s="60">
        <f t="shared" si="8"/>
        <v>18.762766267872774</v>
      </c>
      <c r="G29" s="60">
        <f t="shared" si="8"/>
        <v>19.34561626429479</v>
      </c>
      <c r="H29" s="60">
        <f t="shared" si="8"/>
        <v>20.719761499148213</v>
      </c>
      <c r="I29" s="60">
        <f t="shared" si="8"/>
        <v>19.75418994413408</v>
      </c>
      <c r="J29" s="60">
        <f t="shared" si="8"/>
        <v>19.441674975074775</v>
      </c>
      <c r="K29" s="60">
        <f t="shared" si="8"/>
        <v>19.31773105910353</v>
      </c>
      <c r="L29" s="60">
        <f t="shared" si="8"/>
        <v>18.701825557809332</v>
      </c>
      <c r="M29" s="60">
        <f t="shared" si="8"/>
        <v>16.958841463414632</v>
      </c>
      <c r="N29" s="60">
        <f t="shared" si="8"/>
        <v>24.50941129355226</v>
      </c>
      <c r="O29" s="60">
        <f t="shared" si="8"/>
        <v>13.455291502820996</v>
      </c>
      <c r="P29" s="60">
        <f t="shared" si="8"/>
        <v>19.145239749826267</v>
      </c>
      <c r="Q29" s="60">
        <f t="shared" si="8"/>
        <v>21.15224378050232</v>
      </c>
      <c r="R29" s="61">
        <f t="shared" si="8"/>
        <v>19.344682835820894</v>
      </c>
      <c r="S29" s="62">
        <f t="shared" si="8"/>
        <v>19.07716116420504</v>
      </c>
    </row>
    <row r="30" spans="2:19" ht="24" customHeight="1" thickBot="1" thickTop="1">
      <c r="B30" s="174" t="s">
        <v>22</v>
      </c>
      <c r="C30" s="199" t="s">
        <v>46</v>
      </c>
      <c r="D30" s="200"/>
      <c r="E30" s="49">
        <v>1453</v>
      </c>
      <c r="F30" s="50">
        <v>815</v>
      </c>
      <c r="G30" s="50">
        <v>1163</v>
      </c>
      <c r="H30" s="50">
        <v>986</v>
      </c>
      <c r="I30" s="50">
        <v>1686</v>
      </c>
      <c r="J30" s="50">
        <v>833</v>
      </c>
      <c r="K30" s="50">
        <v>1029</v>
      </c>
      <c r="L30" s="50">
        <v>532</v>
      </c>
      <c r="M30" s="51">
        <v>635</v>
      </c>
      <c r="N30" s="51">
        <v>465</v>
      </c>
      <c r="O30" s="51">
        <v>1436</v>
      </c>
      <c r="P30" s="51">
        <v>1150</v>
      </c>
      <c r="Q30" s="51">
        <v>1447</v>
      </c>
      <c r="R30" s="51">
        <v>1546</v>
      </c>
      <c r="S30" s="52">
        <f>SUM(E30:R30)</f>
        <v>15176</v>
      </c>
    </row>
    <row r="31" spans="2:19" ht="24" customHeight="1" thickBot="1" thickTop="1">
      <c r="B31" s="226"/>
      <c r="C31" s="176" t="s">
        <v>38</v>
      </c>
      <c r="D31" s="177"/>
      <c r="E31" s="60">
        <f aca="true" t="shared" si="9" ref="E31:S31">E30/E6*100</f>
        <v>28.641829292331956</v>
      </c>
      <c r="F31" s="60">
        <f t="shared" si="9"/>
        <v>23.781733294426612</v>
      </c>
      <c r="G31" s="60">
        <f t="shared" si="9"/>
        <v>18.472045743329097</v>
      </c>
      <c r="H31" s="60">
        <f t="shared" si="9"/>
        <v>20.996592844974447</v>
      </c>
      <c r="I31" s="60">
        <f t="shared" si="9"/>
        <v>18.837988826815643</v>
      </c>
      <c r="J31" s="60">
        <f t="shared" si="9"/>
        <v>20.76271186440678</v>
      </c>
      <c r="K31" s="60">
        <f t="shared" si="9"/>
        <v>20.408568028560094</v>
      </c>
      <c r="L31" s="60">
        <f t="shared" si="9"/>
        <v>21.582150101419877</v>
      </c>
      <c r="M31" s="60">
        <f t="shared" si="9"/>
        <v>24.19969512195122</v>
      </c>
      <c r="N31" s="60">
        <f t="shared" si="9"/>
        <v>18.622346816179416</v>
      </c>
      <c r="O31" s="60">
        <f t="shared" si="9"/>
        <v>24.55120533424517</v>
      </c>
      <c r="P31" s="60">
        <f t="shared" si="9"/>
        <v>19.97915218902015</v>
      </c>
      <c r="Q31" s="60">
        <f t="shared" si="9"/>
        <v>17.22413998333532</v>
      </c>
      <c r="R31" s="61">
        <f t="shared" si="9"/>
        <v>18.02705223880597</v>
      </c>
      <c r="S31" s="62">
        <f t="shared" si="9"/>
        <v>20.60165073848827</v>
      </c>
    </row>
    <row r="32" spans="2:19" ht="24" customHeight="1" thickBot="1" thickTop="1">
      <c r="B32" s="174" t="s">
        <v>27</v>
      </c>
      <c r="C32" s="199" t="s">
        <v>47</v>
      </c>
      <c r="D32" s="200"/>
      <c r="E32" s="49">
        <v>2383</v>
      </c>
      <c r="F32" s="50">
        <v>1910</v>
      </c>
      <c r="G32" s="50">
        <v>4275</v>
      </c>
      <c r="H32" s="50">
        <v>2863</v>
      </c>
      <c r="I32" s="50">
        <v>5982</v>
      </c>
      <c r="J32" s="50">
        <v>2328</v>
      </c>
      <c r="K32" s="50">
        <v>3275</v>
      </c>
      <c r="L32" s="50">
        <v>1354</v>
      </c>
      <c r="M32" s="51">
        <v>1608</v>
      </c>
      <c r="N32" s="51">
        <v>1409</v>
      </c>
      <c r="O32" s="51">
        <v>3324</v>
      </c>
      <c r="P32" s="51">
        <v>3566</v>
      </c>
      <c r="Q32" s="51">
        <v>5574</v>
      </c>
      <c r="R32" s="51">
        <v>5593</v>
      </c>
      <c r="S32" s="52">
        <f>SUM(E32:R32)</f>
        <v>45444</v>
      </c>
    </row>
    <row r="33" spans="2:19" ht="24" customHeight="1" thickBot="1" thickTop="1">
      <c r="B33" s="226"/>
      <c r="C33" s="176" t="s">
        <v>38</v>
      </c>
      <c r="D33" s="177"/>
      <c r="E33" s="65">
        <f aca="true" t="shared" si="10" ref="E33:S33">E32/E6*100</f>
        <v>46.974177015572636</v>
      </c>
      <c r="F33" s="65">
        <f t="shared" si="10"/>
        <v>55.73387802742924</v>
      </c>
      <c r="G33" s="65">
        <f t="shared" si="10"/>
        <v>67.9002541296061</v>
      </c>
      <c r="H33" s="65">
        <f t="shared" si="10"/>
        <v>60.96678023850085</v>
      </c>
      <c r="I33" s="65">
        <f t="shared" si="10"/>
        <v>66.83798882681565</v>
      </c>
      <c r="J33" s="65">
        <f t="shared" si="10"/>
        <v>58.0259222333001</v>
      </c>
      <c r="K33" s="65">
        <f t="shared" si="10"/>
        <v>64.95438318127728</v>
      </c>
      <c r="L33" s="65">
        <f t="shared" si="10"/>
        <v>54.9290060851927</v>
      </c>
      <c r="M33" s="65">
        <f t="shared" si="10"/>
        <v>61.28048780487805</v>
      </c>
      <c r="N33" s="65">
        <f t="shared" si="10"/>
        <v>56.427713255907086</v>
      </c>
      <c r="O33" s="65">
        <f t="shared" si="10"/>
        <v>56.83022738929731</v>
      </c>
      <c r="P33" s="65">
        <f t="shared" si="10"/>
        <v>61.95274496177902</v>
      </c>
      <c r="Q33" s="65">
        <f t="shared" si="10"/>
        <v>66.34924413760267</v>
      </c>
      <c r="R33" s="66">
        <f t="shared" si="10"/>
        <v>65.2168843283582</v>
      </c>
      <c r="S33" s="67">
        <f t="shared" si="10"/>
        <v>61.690920938314505</v>
      </c>
    </row>
    <row r="34" spans="2:19" ht="24" customHeight="1" thickBot="1" thickTop="1">
      <c r="B34" s="174" t="s">
        <v>30</v>
      </c>
      <c r="C34" s="199" t="s">
        <v>48</v>
      </c>
      <c r="D34" s="200"/>
      <c r="E34" s="64">
        <v>1813</v>
      </c>
      <c r="F34" s="51">
        <v>1399</v>
      </c>
      <c r="G34" s="51">
        <v>1704</v>
      </c>
      <c r="H34" s="51">
        <v>1509</v>
      </c>
      <c r="I34" s="51">
        <v>2375</v>
      </c>
      <c r="J34" s="51">
        <v>1312</v>
      </c>
      <c r="K34" s="51">
        <v>2034</v>
      </c>
      <c r="L34" s="51">
        <v>755</v>
      </c>
      <c r="M34" s="51">
        <v>863</v>
      </c>
      <c r="N34" s="51">
        <v>563</v>
      </c>
      <c r="O34" s="51">
        <v>1622</v>
      </c>
      <c r="P34" s="51">
        <v>1698</v>
      </c>
      <c r="Q34" s="51">
        <v>2619</v>
      </c>
      <c r="R34" s="51">
        <v>2474</v>
      </c>
      <c r="S34" s="52">
        <f>SUM(E34:R34)</f>
        <v>22740</v>
      </c>
    </row>
    <row r="35" spans="2:19" ht="24" customHeight="1" thickBot="1" thickTop="1">
      <c r="B35" s="175"/>
      <c r="C35" s="176" t="s">
        <v>38</v>
      </c>
      <c r="D35" s="177"/>
      <c r="E35" s="65">
        <f aca="true" t="shared" si="11" ref="E35:S35">E34/E6*100</f>
        <v>35.73822195939286</v>
      </c>
      <c r="F35" s="65">
        <f t="shared" si="11"/>
        <v>40.82287715202801</v>
      </c>
      <c r="G35" s="65">
        <f t="shared" si="11"/>
        <v>27.064803049555273</v>
      </c>
      <c r="H35" s="65">
        <f t="shared" si="11"/>
        <v>32.13373083475298</v>
      </c>
      <c r="I35" s="65">
        <f t="shared" si="11"/>
        <v>26.536312849162012</v>
      </c>
      <c r="J35" s="65">
        <f t="shared" si="11"/>
        <v>32.701894317048854</v>
      </c>
      <c r="K35" s="65">
        <f t="shared" si="11"/>
        <v>40.34113447044824</v>
      </c>
      <c r="L35" s="65">
        <f t="shared" si="11"/>
        <v>30.628803245436103</v>
      </c>
      <c r="M35" s="65">
        <f t="shared" si="11"/>
        <v>32.88871951219512</v>
      </c>
      <c r="N35" s="65">
        <f t="shared" si="11"/>
        <v>22.547056467761315</v>
      </c>
      <c r="O35" s="65">
        <f t="shared" si="11"/>
        <v>27.731236108736535</v>
      </c>
      <c r="P35" s="65">
        <f t="shared" si="11"/>
        <v>29.499652536483666</v>
      </c>
      <c r="Q35" s="65">
        <f t="shared" si="11"/>
        <v>31.17486013569813</v>
      </c>
      <c r="R35" s="66">
        <f t="shared" si="11"/>
        <v>28.847947761194032</v>
      </c>
      <c r="S35" s="67">
        <f t="shared" si="11"/>
        <v>30.86989574283232</v>
      </c>
    </row>
    <row r="36" spans="2:19" ht="24" customHeight="1" thickBot="1" thickTop="1">
      <c r="B36" s="174" t="s">
        <v>42</v>
      </c>
      <c r="C36" s="178" t="s">
        <v>49</v>
      </c>
      <c r="D36" s="179"/>
      <c r="E36" s="64">
        <v>331</v>
      </c>
      <c r="F36" s="51">
        <v>255</v>
      </c>
      <c r="G36" s="51">
        <v>462</v>
      </c>
      <c r="H36" s="51">
        <v>282</v>
      </c>
      <c r="I36" s="51">
        <v>515</v>
      </c>
      <c r="J36" s="51">
        <v>264</v>
      </c>
      <c r="K36" s="51">
        <v>275</v>
      </c>
      <c r="L36" s="51">
        <v>155</v>
      </c>
      <c r="M36" s="51">
        <v>164</v>
      </c>
      <c r="N36" s="51">
        <v>126</v>
      </c>
      <c r="O36" s="51">
        <v>256</v>
      </c>
      <c r="P36" s="51">
        <v>343</v>
      </c>
      <c r="Q36" s="51">
        <v>526</v>
      </c>
      <c r="R36" s="51">
        <v>568</v>
      </c>
      <c r="S36" s="52">
        <f>SUM(E36:R36)</f>
        <v>4522</v>
      </c>
    </row>
    <row r="37" spans="2:19" ht="24" customHeight="1" thickBot="1" thickTop="1">
      <c r="B37" s="175"/>
      <c r="C37" s="176" t="s">
        <v>38</v>
      </c>
      <c r="D37" s="177"/>
      <c r="E37" s="65">
        <f aca="true" t="shared" si="12" ref="E37:S37">E36/E6*100</f>
        <v>6.524738813325448</v>
      </c>
      <c r="F37" s="65">
        <f t="shared" si="12"/>
        <v>7.4409104172745835</v>
      </c>
      <c r="G37" s="65">
        <f t="shared" si="12"/>
        <v>7.337992376111817</v>
      </c>
      <c r="H37" s="65">
        <f t="shared" si="12"/>
        <v>6.005110732538331</v>
      </c>
      <c r="I37" s="65">
        <f t="shared" si="12"/>
        <v>5.754189944134079</v>
      </c>
      <c r="J37" s="65">
        <f t="shared" si="12"/>
        <v>6.580259222333002</v>
      </c>
      <c r="K37" s="65">
        <f t="shared" si="12"/>
        <v>5.454184847282825</v>
      </c>
      <c r="L37" s="65">
        <f t="shared" si="12"/>
        <v>6.288032454361055</v>
      </c>
      <c r="M37" s="65">
        <f t="shared" si="12"/>
        <v>6.25</v>
      </c>
      <c r="N37" s="65">
        <f t="shared" si="12"/>
        <v>5.046055266319584</v>
      </c>
      <c r="O37" s="65">
        <f t="shared" si="12"/>
        <v>4.376816549837579</v>
      </c>
      <c r="P37" s="65">
        <f t="shared" si="12"/>
        <v>5.958999305072967</v>
      </c>
      <c r="Q37" s="65">
        <f t="shared" si="12"/>
        <v>6.261159385787406</v>
      </c>
      <c r="R37" s="66">
        <f t="shared" si="12"/>
        <v>6.6231343283582085</v>
      </c>
      <c r="S37" s="67">
        <f t="shared" si="12"/>
        <v>6.138683753258037</v>
      </c>
    </row>
    <row r="38" spans="2:19" s="71" customFormat="1" ht="24" customHeight="1" thickBot="1" thickTop="1">
      <c r="B38" s="180" t="s">
        <v>50</v>
      </c>
      <c r="C38" s="259" t="s">
        <v>51</v>
      </c>
      <c r="D38" s="260"/>
      <c r="E38" s="68">
        <v>619</v>
      </c>
      <c r="F38" s="69">
        <v>180</v>
      </c>
      <c r="G38" s="69">
        <v>88</v>
      </c>
      <c r="H38" s="69">
        <v>125</v>
      </c>
      <c r="I38" s="69">
        <v>270</v>
      </c>
      <c r="J38" s="69">
        <v>125</v>
      </c>
      <c r="K38" s="69">
        <v>156</v>
      </c>
      <c r="L38" s="69">
        <v>71</v>
      </c>
      <c r="M38" s="69">
        <v>132</v>
      </c>
      <c r="N38" s="69">
        <v>105</v>
      </c>
      <c r="O38" s="69">
        <v>306</v>
      </c>
      <c r="P38" s="69">
        <v>222</v>
      </c>
      <c r="Q38" s="69">
        <v>205</v>
      </c>
      <c r="R38" s="69">
        <v>322</v>
      </c>
      <c r="S38" s="70">
        <f>SUM(E38:R38)</f>
        <v>2926</v>
      </c>
    </row>
    <row r="39" spans="2:19" s="6" customFormat="1" ht="24" customHeight="1" thickBot="1" thickTop="1">
      <c r="B39" s="181"/>
      <c r="C39" s="238" t="s">
        <v>38</v>
      </c>
      <c r="D39" s="239"/>
      <c r="E39" s="72">
        <f aca="true" t="shared" si="13" ref="E39:S39">E38/E6*100</f>
        <v>12.201852946974178</v>
      </c>
      <c r="F39" s="73">
        <f t="shared" si="13"/>
        <v>5.252407353370295</v>
      </c>
      <c r="G39" s="73">
        <f t="shared" si="13"/>
        <v>1.3977128335451081</v>
      </c>
      <c r="H39" s="73">
        <f t="shared" si="13"/>
        <v>2.6618398637137988</v>
      </c>
      <c r="I39" s="73">
        <f t="shared" si="13"/>
        <v>3.016759776536313</v>
      </c>
      <c r="J39" s="73">
        <f t="shared" si="13"/>
        <v>3.115653040877368</v>
      </c>
      <c r="K39" s="73">
        <f t="shared" si="13"/>
        <v>3.0940103133677113</v>
      </c>
      <c r="L39" s="73">
        <f t="shared" si="13"/>
        <v>2.8803245436105476</v>
      </c>
      <c r="M39" s="73">
        <f t="shared" si="13"/>
        <v>5.0304878048780495</v>
      </c>
      <c r="N39" s="73">
        <f t="shared" si="13"/>
        <v>4.20504605526632</v>
      </c>
      <c r="O39" s="72">
        <f t="shared" si="13"/>
        <v>5.2316635322277305</v>
      </c>
      <c r="P39" s="73">
        <f t="shared" si="13"/>
        <v>3.856845031271716</v>
      </c>
      <c r="Q39" s="73">
        <f t="shared" si="13"/>
        <v>2.4401856921795027</v>
      </c>
      <c r="R39" s="74">
        <f t="shared" si="13"/>
        <v>3.754664179104478</v>
      </c>
      <c r="S39" s="67">
        <f t="shared" si="13"/>
        <v>3.972089487402259</v>
      </c>
    </row>
    <row r="40" spans="2:19" s="6" customFormat="1" ht="24" customHeight="1">
      <c r="B40" s="75"/>
      <c r="C40" s="76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</row>
    <row r="41" spans="2:19" s="6" customFormat="1" ht="48.75" customHeight="1" thickBot="1">
      <c r="B41" s="257" t="s">
        <v>52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</row>
    <row r="42" spans="2:19" s="6" customFormat="1" ht="35.25" customHeight="1" thickBot="1" thickTop="1">
      <c r="B42" s="7" t="s">
        <v>1</v>
      </c>
      <c r="C42" s="79" t="s">
        <v>2</v>
      </c>
      <c r="D42" s="80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95" t="s">
        <v>55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34"/>
    </row>
    <row r="44" spans="2:19" s="6" customFormat="1" ht="36" customHeight="1" thickBot="1" thickTop="1">
      <c r="B44" s="81" t="s">
        <v>20</v>
      </c>
      <c r="C44" s="188" t="s">
        <v>56</v>
      </c>
      <c r="D44" s="189"/>
      <c r="E44" s="57">
        <v>569</v>
      </c>
      <c r="F44" s="57">
        <v>211</v>
      </c>
      <c r="G44" s="57">
        <v>156</v>
      </c>
      <c r="H44" s="57">
        <v>132</v>
      </c>
      <c r="I44" s="57">
        <v>137</v>
      </c>
      <c r="J44" s="57">
        <v>189</v>
      </c>
      <c r="K44" s="57">
        <v>218</v>
      </c>
      <c r="L44" s="57">
        <v>106</v>
      </c>
      <c r="M44" s="57">
        <v>181</v>
      </c>
      <c r="N44" s="57">
        <v>97</v>
      </c>
      <c r="O44" s="57">
        <v>278</v>
      </c>
      <c r="P44" s="57">
        <v>179</v>
      </c>
      <c r="Q44" s="57">
        <v>84</v>
      </c>
      <c r="R44" s="82">
        <v>1140</v>
      </c>
      <c r="S44" s="83">
        <f>SUM(E44:R44)</f>
        <v>3677</v>
      </c>
    </row>
    <row r="45" spans="2:19" s="6" customFormat="1" ht="36.75" customHeight="1" thickBot="1" thickTop="1">
      <c r="B45" s="84"/>
      <c r="C45" s="190" t="s">
        <v>57</v>
      </c>
      <c r="D45" s="191"/>
      <c r="E45" s="85">
        <v>263</v>
      </c>
      <c r="F45" s="50">
        <v>134</v>
      </c>
      <c r="G45" s="50">
        <v>39</v>
      </c>
      <c r="H45" s="50">
        <v>46</v>
      </c>
      <c r="I45" s="50">
        <v>21</v>
      </c>
      <c r="J45" s="50">
        <v>143</v>
      </c>
      <c r="K45" s="50">
        <v>139</v>
      </c>
      <c r="L45" s="50">
        <v>77</v>
      </c>
      <c r="M45" s="51">
        <v>48</v>
      </c>
      <c r="N45" s="51">
        <v>65</v>
      </c>
      <c r="O45" s="51">
        <v>86</v>
      </c>
      <c r="P45" s="51">
        <v>92</v>
      </c>
      <c r="Q45" s="51">
        <v>42</v>
      </c>
      <c r="R45" s="51">
        <v>875</v>
      </c>
      <c r="S45" s="83">
        <f>SUM(E45:R45)</f>
        <v>2070</v>
      </c>
    </row>
    <row r="46" spans="2:22" s="6" customFormat="1" ht="36" customHeight="1" thickBot="1" thickTop="1">
      <c r="B46" s="86" t="s">
        <v>22</v>
      </c>
      <c r="C46" s="186" t="s">
        <v>58</v>
      </c>
      <c r="D46" s="187"/>
      <c r="E46" s="87">
        <f>E44+'[1]Stan i struktura I 07'!E44</f>
        <v>984</v>
      </c>
      <c r="F46" s="87">
        <f>F44+'[1]Stan i struktura I 07'!F44</f>
        <v>482</v>
      </c>
      <c r="G46" s="87">
        <f>G44+'[1]Stan i struktura I 07'!G44</f>
        <v>343</v>
      </c>
      <c r="H46" s="87">
        <f>H44+'[1]Stan i struktura I 07'!H44</f>
        <v>272</v>
      </c>
      <c r="I46" s="87">
        <f>I44+'[1]Stan i struktura I 07'!I44</f>
        <v>251</v>
      </c>
      <c r="J46" s="87">
        <f>J44+'[1]Stan i struktura I 07'!J44</f>
        <v>332</v>
      </c>
      <c r="K46" s="87">
        <f>K44+'[1]Stan i struktura I 07'!K44</f>
        <v>376</v>
      </c>
      <c r="L46" s="87">
        <f>L44+'[1]Stan i struktura I 07'!L44</f>
        <v>195</v>
      </c>
      <c r="M46" s="87">
        <f>M44+'[1]Stan i struktura I 07'!M44</f>
        <v>399</v>
      </c>
      <c r="N46" s="87">
        <f>N44+'[1]Stan i struktura I 07'!N44</f>
        <v>127</v>
      </c>
      <c r="O46" s="87">
        <f>O44+'[1]Stan i struktura I 07'!O44</f>
        <v>742</v>
      </c>
      <c r="P46" s="87">
        <f>P44+'[1]Stan i struktura I 07'!P44</f>
        <v>349</v>
      </c>
      <c r="Q46" s="87">
        <f>Q44+'[1]Stan i struktura I 07'!Q44</f>
        <v>269</v>
      </c>
      <c r="R46" s="88">
        <f>R44+'[1]Stan i struktura I 07'!R44</f>
        <v>2144</v>
      </c>
      <c r="S46" s="89">
        <f>S44+'[1]Stan i struktura I 07'!S44</f>
        <v>7265</v>
      </c>
      <c r="V46" s="6">
        <f>SUM(E46:R46)</f>
        <v>7265</v>
      </c>
    </row>
    <row r="47" spans="2:19" s="6" customFormat="1" ht="34.5" customHeight="1" thickBot="1">
      <c r="B47" s="232" t="s">
        <v>59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4"/>
    </row>
    <row r="48" spans="2:19" s="6" customFormat="1" ht="32.25" customHeight="1" thickBot="1" thickTop="1">
      <c r="B48" s="235" t="s">
        <v>20</v>
      </c>
      <c r="C48" s="236" t="s">
        <v>60</v>
      </c>
      <c r="D48" s="237"/>
      <c r="E48" s="58">
        <v>16</v>
      </c>
      <c r="F48" s="58">
        <v>9</v>
      </c>
      <c r="G48" s="58">
        <v>3</v>
      </c>
      <c r="H48" s="58">
        <v>1</v>
      </c>
      <c r="I48" s="58">
        <v>15</v>
      </c>
      <c r="J48" s="58">
        <v>9</v>
      </c>
      <c r="K48" s="58">
        <v>22</v>
      </c>
      <c r="L48" s="58">
        <v>6</v>
      </c>
      <c r="M48" s="58">
        <v>6</v>
      </c>
      <c r="N48" s="58">
        <v>6</v>
      </c>
      <c r="O48" s="58">
        <v>35</v>
      </c>
      <c r="P48" s="58">
        <v>21</v>
      </c>
      <c r="Q48" s="58">
        <v>19</v>
      </c>
      <c r="R48" s="59">
        <v>45</v>
      </c>
      <c r="S48" s="90">
        <f>SUM(E48:R48)</f>
        <v>213</v>
      </c>
    </row>
    <row r="49" spans="2:22" ht="32.25" customHeight="1" thickBot="1" thickTop="1">
      <c r="B49" s="226"/>
      <c r="C49" s="230" t="s">
        <v>61</v>
      </c>
      <c r="D49" s="231"/>
      <c r="E49" s="91">
        <f>E48+'[1]Stan i struktura I 07'!E49</f>
        <v>36</v>
      </c>
      <c r="F49" s="91">
        <f>F48+'[1]Stan i struktura I 07'!F49</f>
        <v>53</v>
      </c>
      <c r="G49" s="91">
        <f>G48+'[1]Stan i struktura I 07'!G49</f>
        <v>5</v>
      </c>
      <c r="H49" s="91">
        <f>H48+'[1]Stan i struktura I 07'!H49</f>
        <v>2</v>
      </c>
      <c r="I49" s="91">
        <f>I48+'[1]Stan i struktura I 07'!I49</f>
        <v>22</v>
      </c>
      <c r="J49" s="91">
        <f>J48+'[1]Stan i struktura I 07'!J49</f>
        <v>10</v>
      </c>
      <c r="K49" s="91">
        <f>K48+'[1]Stan i struktura I 07'!K49</f>
        <v>24</v>
      </c>
      <c r="L49" s="91">
        <f>L48+'[1]Stan i struktura I 07'!L49</f>
        <v>18</v>
      </c>
      <c r="M49" s="91">
        <f>M48+'[1]Stan i struktura I 07'!M49</f>
        <v>16</v>
      </c>
      <c r="N49" s="91">
        <f>N48+'[1]Stan i struktura I 07'!N49</f>
        <v>7</v>
      </c>
      <c r="O49" s="91">
        <f>O48+'[1]Stan i struktura I 07'!O49</f>
        <v>153</v>
      </c>
      <c r="P49" s="91">
        <f>P48+'[1]Stan i struktura I 07'!P49</f>
        <v>23</v>
      </c>
      <c r="Q49" s="91">
        <f>Q48+'[1]Stan i struktura I 07'!Q49</f>
        <v>43</v>
      </c>
      <c r="R49" s="92">
        <f>R48+'[1]Stan i struktura I 07'!R49</f>
        <v>56</v>
      </c>
      <c r="S49" s="89">
        <f>S48+'[1]Stan i struktura I 07'!S49</f>
        <v>468</v>
      </c>
      <c r="V49" s="6">
        <f>SUM(E49:R49)</f>
        <v>468</v>
      </c>
    </row>
    <row r="50" spans="2:19" s="6" customFormat="1" ht="32.25" customHeight="1" thickBot="1" thickTop="1">
      <c r="B50" s="246" t="s">
        <v>22</v>
      </c>
      <c r="C50" s="249" t="s">
        <v>62</v>
      </c>
      <c r="D50" s="250"/>
      <c r="E50" s="93">
        <v>0</v>
      </c>
      <c r="F50" s="93">
        <v>0</v>
      </c>
      <c r="G50" s="93">
        <v>5</v>
      </c>
      <c r="H50" s="93">
        <v>0</v>
      </c>
      <c r="I50" s="93">
        <v>0</v>
      </c>
      <c r="J50" s="93">
        <v>0</v>
      </c>
      <c r="K50" s="93">
        <v>0</v>
      </c>
      <c r="L50" s="93">
        <v>2</v>
      </c>
      <c r="M50" s="93">
        <v>0</v>
      </c>
      <c r="N50" s="93">
        <v>0</v>
      </c>
      <c r="O50" s="93">
        <v>0</v>
      </c>
      <c r="P50" s="93">
        <v>18</v>
      </c>
      <c r="Q50" s="93">
        <v>4</v>
      </c>
      <c r="R50" s="94">
        <v>0</v>
      </c>
      <c r="S50" s="90">
        <f>SUM(E50:R50)</f>
        <v>29</v>
      </c>
    </row>
    <row r="51" spans="2:22" ht="32.25" customHeight="1" thickBot="1" thickTop="1">
      <c r="B51" s="226"/>
      <c r="C51" s="230" t="s">
        <v>63</v>
      </c>
      <c r="D51" s="231"/>
      <c r="E51" s="91">
        <f>E50+'[1]Stan i struktura I 07'!E51</f>
        <v>0</v>
      </c>
      <c r="F51" s="91">
        <f>F50+'[1]Stan i struktura I 07'!F51</f>
        <v>0</v>
      </c>
      <c r="G51" s="91">
        <f>G50+'[1]Stan i struktura I 07'!G51</f>
        <v>5</v>
      </c>
      <c r="H51" s="91">
        <f>H50+'[1]Stan i struktura I 07'!H51</f>
        <v>1</v>
      </c>
      <c r="I51" s="91">
        <f>I50+'[1]Stan i struktura I 07'!I51</f>
        <v>0</v>
      </c>
      <c r="J51" s="91">
        <f>J50+'[1]Stan i struktura I 07'!J51</f>
        <v>5</v>
      </c>
      <c r="K51" s="91">
        <f>K50+'[1]Stan i struktura I 07'!K51</f>
        <v>5</v>
      </c>
      <c r="L51" s="91">
        <f>L50+'[1]Stan i struktura I 07'!L51</f>
        <v>2</v>
      </c>
      <c r="M51" s="91">
        <f>M50+'[1]Stan i struktura I 07'!M51</f>
        <v>0</v>
      </c>
      <c r="N51" s="91">
        <f>N50+'[1]Stan i struktura I 07'!N51</f>
        <v>0</v>
      </c>
      <c r="O51" s="91">
        <f>O50+'[1]Stan i struktura I 07'!O51</f>
        <v>0</v>
      </c>
      <c r="P51" s="91">
        <f>P50+'[1]Stan i struktura I 07'!P51</f>
        <v>22</v>
      </c>
      <c r="Q51" s="91">
        <f>Q50+'[1]Stan i struktura I 07'!Q51</f>
        <v>16</v>
      </c>
      <c r="R51" s="92">
        <f>R50+'[1]Stan i struktura I 07'!R51</f>
        <v>0</v>
      </c>
      <c r="S51" s="89">
        <f>S50+'[1]Stan i struktura I 07'!S51</f>
        <v>56</v>
      </c>
      <c r="V51" s="6">
        <f>SUM(E51:R51)</f>
        <v>56</v>
      </c>
    </row>
    <row r="52" spans="2:19" s="6" customFormat="1" ht="31.5" customHeight="1" thickBot="1" thickTop="1">
      <c r="B52" s="184" t="s">
        <v>27</v>
      </c>
      <c r="C52" s="255" t="s">
        <v>64</v>
      </c>
      <c r="D52" s="256"/>
      <c r="E52" s="49">
        <v>5</v>
      </c>
      <c r="F52" s="50">
        <v>5</v>
      </c>
      <c r="G52" s="50">
        <v>0</v>
      </c>
      <c r="H52" s="50">
        <v>0</v>
      </c>
      <c r="I52" s="51">
        <v>0</v>
      </c>
      <c r="J52" s="50">
        <v>1</v>
      </c>
      <c r="K52" s="51">
        <v>0</v>
      </c>
      <c r="L52" s="50">
        <v>6</v>
      </c>
      <c r="M52" s="51">
        <v>1</v>
      </c>
      <c r="N52" s="51">
        <v>3</v>
      </c>
      <c r="O52" s="51">
        <v>4</v>
      </c>
      <c r="P52" s="50">
        <v>5</v>
      </c>
      <c r="Q52" s="95">
        <v>0</v>
      </c>
      <c r="R52" s="51">
        <v>3</v>
      </c>
      <c r="S52" s="90">
        <f>SUM(E52:R52)</f>
        <v>33</v>
      </c>
    </row>
    <row r="53" spans="2:22" ht="32.25" customHeight="1" thickBot="1" thickTop="1">
      <c r="B53" s="226"/>
      <c r="C53" s="230" t="s">
        <v>65</v>
      </c>
      <c r="D53" s="231"/>
      <c r="E53" s="91">
        <f>E52+'[1]Stan i struktura I 07'!E53</f>
        <v>8</v>
      </c>
      <c r="F53" s="91">
        <f>F52+'[1]Stan i struktura I 07'!F53</f>
        <v>7</v>
      </c>
      <c r="G53" s="91">
        <f>G52+'[1]Stan i struktura I 07'!G53</f>
        <v>0</v>
      </c>
      <c r="H53" s="91">
        <f>H52+'[1]Stan i struktura I 07'!H53</f>
        <v>0</v>
      </c>
      <c r="I53" s="91">
        <f>I52+'[1]Stan i struktura I 07'!I53</f>
        <v>0</v>
      </c>
      <c r="J53" s="91">
        <f>J52+'[1]Stan i struktura I 07'!J53</f>
        <v>3</v>
      </c>
      <c r="K53" s="91">
        <f>K52+'[1]Stan i struktura I 07'!K53</f>
        <v>0</v>
      </c>
      <c r="L53" s="91">
        <f>L52+'[1]Stan i struktura I 07'!L53</f>
        <v>6</v>
      </c>
      <c r="M53" s="91">
        <f>M52+'[1]Stan i struktura I 07'!M53</f>
        <v>11</v>
      </c>
      <c r="N53" s="91">
        <f>N52+'[1]Stan i struktura I 07'!N53</f>
        <v>4</v>
      </c>
      <c r="O53" s="91">
        <f>O52+'[1]Stan i struktura I 07'!O53</f>
        <v>4</v>
      </c>
      <c r="P53" s="91">
        <f>P52+'[1]Stan i struktura I 07'!P53</f>
        <v>5</v>
      </c>
      <c r="Q53" s="91">
        <f>Q52+'[1]Stan i struktura I 07'!Q53</f>
        <v>0</v>
      </c>
      <c r="R53" s="92">
        <f>R52+'[1]Stan i struktura I 07'!R53</f>
        <v>3</v>
      </c>
      <c r="S53" s="89">
        <f>S52+'[1]Stan i struktura I 07'!S53</f>
        <v>51</v>
      </c>
      <c r="V53" s="6">
        <f>SUM(E53:R53)</f>
        <v>51</v>
      </c>
    </row>
    <row r="54" spans="2:19" s="6" customFormat="1" ht="32.25" customHeight="1" thickBot="1" thickTop="1">
      <c r="B54" s="184" t="s">
        <v>30</v>
      </c>
      <c r="C54" s="255" t="s">
        <v>66</v>
      </c>
      <c r="D54" s="256"/>
      <c r="E54" s="49">
        <v>8</v>
      </c>
      <c r="F54" s="50">
        <v>2</v>
      </c>
      <c r="G54" s="50">
        <v>0</v>
      </c>
      <c r="H54" s="50">
        <v>0</v>
      </c>
      <c r="I54" s="51">
        <v>0</v>
      </c>
      <c r="J54" s="50">
        <v>6</v>
      </c>
      <c r="K54" s="51">
        <v>0</v>
      </c>
      <c r="L54" s="50">
        <v>2</v>
      </c>
      <c r="M54" s="51">
        <v>0</v>
      </c>
      <c r="N54" s="51">
        <v>5</v>
      </c>
      <c r="O54" s="51">
        <v>1</v>
      </c>
      <c r="P54" s="50">
        <v>1</v>
      </c>
      <c r="Q54" s="95">
        <v>2</v>
      </c>
      <c r="R54" s="51">
        <v>4</v>
      </c>
      <c r="S54" s="90">
        <f>SUM(E54:R54)</f>
        <v>31</v>
      </c>
    </row>
    <row r="55" spans="2:22" s="6" customFormat="1" ht="32.25" customHeight="1" thickBot="1" thickTop="1">
      <c r="B55" s="226"/>
      <c r="C55" s="247" t="s">
        <v>67</v>
      </c>
      <c r="D55" s="248"/>
      <c r="E55" s="91">
        <f>E54+'[1]Stan i struktura I 07'!E55</f>
        <v>22</v>
      </c>
      <c r="F55" s="91">
        <f>F54+'[1]Stan i struktura I 07'!F55</f>
        <v>6</v>
      </c>
      <c r="G55" s="91">
        <f>G54+'[1]Stan i struktura I 07'!G55</f>
        <v>0</v>
      </c>
      <c r="H55" s="91">
        <f>H54+'[1]Stan i struktura I 07'!H55</f>
        <v>0</v>
      </c>
      <c r="I55" s="91">
        <f>I54+'[1]Stan i struktura I 07'!I55</f>
        <v>0</v>
      </c>
      <c r="J55" s="91">
        <f>J54+'[1]Stan i struktura I 07'!J55</f>
        <v>10</v>
      </c>
      <c r="K55" s="91">
        <f>K54+'[1]Stan i struktura I 07'!K55</f>
        <v>0</v>
      </c>
      <c r="L55" s="91">
        <f>L54+'[1]Stan i struktura I 07'!L55</f>
        <v>2</v>
      </c>
      <c r="M55" s="91">
        <f>M54+'[1]Stan i struktura I 07'!M55</f>
        <v>2</v>
      </c>
      <c r="N55" s="91">
        <f>N54+'[1]Stan i struktura I 07'!N55</f>
        <v>5</v>
      </c>
      <c r="O55" s="91">
        <f>O54+'[1]Stan i struktura I 07'!O55</f>
        <v>1</v>
      </c>
      <c r="P55" s="91">
        <f>P54+'[1]Stan i struktura I 07'!P55</f>
        <v>1</v>
      </c>
      <c r="Q55" s="91">
        <f>Q54+'[1]Stan i struktura I 07'!Q55</f>
        <v>5</v>
      </c>
      <c r="R55" s="92">
        <f>R54+'[1]Stan i struktura I 07'!R55</f>
        <v>9</v>
      </c>
      <c r="S55" s="89">
        <f>S54+'[1]Stan i struktura I 07'!S55</f>
        <v>63</v>
      </c>
      <c r="V55" s="6">
        <f>SUM(E55:R55)</f>
        <v>63</v>
      </c>
    </row>
    <row r="56" spans="2:19" s="6" customFormat="1" ht="32.25" customHeight="1" thickBot="1" thickTop="1">
      <c r="B56" s="184" t="s">
        <v>42</v>
      </c>
      <c r="C56" s="182" t="s">
        <v>68</v>
      </c>
      <c r="D56" s="183"/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5</v>
      </c>
      <c r="N56" s="96">
        <v>0</v>
      </c>
      <c r="O56" s="96">
        <v>0</v>
      </c>
      <c r="P56" s="96">
        <v>0</v>
      </c>
      <c r="Q56" s="96">
        <v>5</v>
      </c>
      <c r="R56" s="97">
        <v>0</v>
      </c>
      <c r="S56" s="90">
        <f>SUM(E56:R56)</f>
        <v>10</v>
      </c>
    </row>
    <row r="57" spans="2:22" s="6" customFormat="1" ht="32.25" customHeight="1" thickBot="1" thickTop="1">
      <c r="B57" s="185"/>
      <c r="C57" s="251" t="s">
        <v>69</v>
      </c>
      <c r="D57" s="252"/>
      <c r="E57" s="91">
        <f>E56+'[1]Stan i struktura I 07'!E57</f>
        <v>0</v>
      </c>
      <c r="F57" s="91">
        <f>F56+'[1]Stan i struktura I 07'!F57</f>
        <v>0</v>
      </c>
      <c r="G57" s="91">
        <f>G56+'[1]Stan i struktura I 07'!G57</f>
        <v>0</v>
      </c>
      <c r="H57" s="91">
        <f>H56+'[1]Stan i struktura I 07'!H57</f>
        <v>0</v>
      </c>
      <c r="I57" s="91">
        <f>I56+'[1]Stan i struktura I 07'!I57</f>
        <v>0</v>
      </c>
      <c r="J57" s="91">
        <f>J56+'[1]Stan i struktura I 07'!J57</f>
        <v>0</v>
      </c>
      <c r="K57" s="91">
        <f>K56+'[1]Stan i struktura I 07'!K57</f>
        <v>0</v>
      </c>
      <c r="L57" s="91">
        <f>L56+'[1]Stan i struktura I 07'!L57</f>
        <v>0</v>
      </c>
      <c r="M57" s="91">
        <f>M56+'[1]Stan i struktura I 07'!M57</f>
        <v>8</v>
      </c>
      <c r="N57" s="91">
        <f>N56+'[1]Stan i struktura I 07'!N57</f>
        <v>0</v>
      </c>
      <c r="O57" s="91">
        <f>O56+'[1]Stan i struktura I 07'!O57</f>
        <v>0</v>
      </c>
      <c r="P57" s="91">
        <f>P56+'[1]Stan i struktura I 07'!P57</f>
        <v>0</v>
      </c>
      <c r="Q57" s="91">
        <f>Q56+'[1]Stan i struktura I 07'!Q57</f>
        <v>14</v>
      </c>
      <c r="R57" s="92">
        <f>R56+'[1]Stan i struktura I 07'!R57</f>
        <v>2</v>
      </c>
      <c r="S57" s="89">
        <f>S56+'[1]Stan i struktura I 07'!S57</f>
        <v>24</v>
      </c>
      <c r="V57" s="6">
        <f>SUM(E57:R57)</f>
        <v>24</v>
      </c>
    </row>
    <row r="58" spans="2:19" s="6" customFormat="1" ht="32.25" customHeight="1" thickBot="1" thickTop="1">
      <c r="B58" s="184" t="s">
        <v>50</v>
      </c>
      <c r="C58" s="182" t="s">
        <v>70</v>
      </c>
      <c r="D58" s="183"/>
      <c r="E58" s="96">
        <v>7</v>
      </c>
      <c r="F58" s="96">
        <v>0</v>
      </c>
      <c r="G58" s="96">
        <v>20</v>
      </c>
      <c r="H58" s="96">
        <v>5</v>
      </c>
      <c r="I58" s="96">
        <v>10</v>
      </c>
      <c r="J58" s="96">
        <v>41</v>
      </c>
      <c r="K58" s="96">
        <v>6</v>
      </c>
      <c r="L58" s="96">
        <v>16</v>
      </c>
      <c r="M58" s="96">
        <v>7</v>
      </c>
      <c r="N58" s="96">
        <v>20</v>
      </c>
      <c r="O58" s="96">
        <v>5</v>
      </c>
      <c r="P58" s="96">
        <v>8</v>
      </c>
      <c r="Q58" s="96">
        <v>19</v>
      </c>
      <c r="R58" s="97">
        <v>17</v>
      </c>
      <c r="S58" s="90">
        <f>SUM(E58:R58)</f>
        <v>181</v>
      </c>
    </row>
    <row r="59" spans="2:22" s="6" customFormat="1" ht="32.25" customHeight="1" thickBot="1" thickTop="1">
      <c r="B59" s="246"/>
      <c r="C59" s="253" t="s">
        <v>71</v>
      </c>
      <c r="D59" s="254"/>
      <c r="E59" s="91">
        <f>E58+'[1]Stan i struktura I 07'!E59</f>
        <v>8</v>
      </c>
      <c r="F59" s="91">
        <f>F58+'[1]Stan i struktura I 07'!F59</f>
        <v>0</v>
      </c>
      <c r="G59" s="91">
        <f>G58+'[1]Stan i struktura I 07'!G59</f>
        <v>28</v>
      </c>
      <c r="H59" s="91">
        <f>H58+'[1]Stan i struktura I 07'!H59</f>
        <v>5</v>
      </c>
      <c r="I59" s="91">
        <f>I58+'[1]Stan i struktura I 07'!I59</f>
        <v>10</v>
      </c>
      <c r="J59" s="91">
        <f>J58+'[1]Stan i struktura I 07'!J59</f>
        <v>64</v>
      </c>
      <c r="K59" s="91">
        <f>K58+'[1]Stan i struktura I 07'!K59</f>
        <v>29</v>
      </c>
      <c r="L59" s="91">
        <f>L58+'[1]Stan i struktura I 07'!L59</f>
        <v>18</v>
      </c>
      <c r="M59" s="91">
        <f>M58+'[1]Stan i struktura I 07'!M59</f>
        <v>11</v>
      </c>
      <c r="N59" s="91">
        <f>N58+'[1]Stan i struktura I 07'!N59</f>
        <v>24</v>
      </c>
      <c r="O59" s="91">
        <f>O58+'[1]Stan i struktura I 07'!O59</f>
        <v>9</v>
      </c>
      <c r="P59" s="91">
        <f>P58+'[1]Stan i struktura I 07'!P59</f>
        <v>11</v>
      </c>
      <c r="Q59" s="91">
        <f>Q58+'[1]Stan i struktura I 07'!Q59</f>
        <v>43</v>
      </c>
      <c r="R59" s="92">
        <f>R58+'[1]Stan i struktura I 07'!R59</f>
        <v>19</v>
      </c>
      <c r="S59" s="89">
        <f>S58+'[1]Stan i struktura I 07'!S59</f>
        <v>279</v>
      </c>
      <c r="V59" s="6">
        <f>SUM(E59:R59)</f>
        <v>279</v>
      </c>
    </row>
    <row r="60" spans="2:19" s="6" customFormat="1" ht="32.25" customHeight="1" thickBot="1" thickTop="1">
      <c r="B60" s="172" t="s">
        <v>72</v>
      </c>
      <c r="C60" s="182" t="s">
        <v>73</v>
      </c>
      <c r="D60" s="183"/>
      <c r="E60" s="96">
        <v>33</v>
      </c>
      <c r="F60" s="96">
        <v>15</v>
      </c>
      <c r="G60" s="96">
        <v>25</v>
      </c>
      <c r="H60" s="96">
        <v>22</v>
      </c>
      <c r="I60" s="96">
        <v>5</v>
      </c>
      <c r="J60" s="96">
        <v>1</v>
      </c>
      <c r="K60" s="96">
        <v>74</v>
      </c>
      <c r="L60" s="96">
        <v>54</v>
      </c>
      <c r="M60" s="96">
        <v>17</v>
      </c>
      <c r="N60" s="96">
        <v>6</v>
      </c>
      <c r="O60" s="96">
        <v>41</v>
      </c>
      <c r="P60" s="96">
        <v>34</v>
      </c>
      <c r="Q60" s="96">
        <v>10</v>
      </c>
      <c r="R60" s="97">
        <v>55</v>
      </c>
      <c r="S60" s="90">
        <f>SUM(E60:R60)</f>
        <v>392</v>
      </c>
    </row>
    <row r="61" spans="2:22" s="6" customFormat="1" ht="32.25" customHeight="1" thickBot="1" thickTop="1">
      <c r="B61" s="172"/>
      <c r="C61" s="262" t="s">
        <v>74</v>
      </c>
      <c r="D61" s="263"/>
      <c r="E61" s="98">
        <f>E60+'[1]Stan i struktura I 07'!E61</f>
        <v>108</v>
      </c>
      <c r="F61" s="98">
        <f>F60+'[1]Stan i struktura I 07'!F61</f>
        <v>43</v>
      </c>
      <c r="G61" s="98">
        <f>G60+'[1]Stan i struktura I 07'!G61</f>
        <v>58</v>
      </c>
      <c r="H61" s="98">
        <f>H60+'[1]Stan i struktura I 07'!H61</f>
        <v>42</v>
      </c>
      <c r="I61" s="98">
        <f>I60+'[1]Stan i struktura I 07'!I61</f>
        <v>7</v>
      </c>
      <c r="J61" s="98">
        <f>J60+'[1]Stan i struktura I 07'!J61</f>
        <v>38</v>
      </c>
      <c r="K61" s="98">
        <f>K60+'[1]Stan i struktura I 07'!K61</f>
        <v>78</v>
      </c>
      <c r="L61" s="98">
        <f>L60+'[1]Stan i struktura I 07'!L61</f>
        <v>66</v>
      </c>
      <c r="M61" s="98">
        <f>M60+'[1]Stan i struktura I 07'!M61</f>
        <v>74</v>
      </c>
      <c r="N61" s="98">
        <f>N60+'[1]Stan i struktura I 07'!N61</f>
        <v>7</v>
      </c>
      <c r="O61" s="98">
        <f>O60+'[1]Stan i struktura I 07'!O61</f>
        <v>53</v>
      </c>
      <c r="P61" s="98">
        <f>P60+'[1]Stan i struktura I 07'!P61</f>
        <v>41</v>
      </c>
      <c r="Q61" s="98">
        <f>Q60+'[1]Stan i struktura I 07'!Q61</f>
        <v>15</v>
      </c>
      <c r="R61" s="99">
        <f>R60+'[1]Stan i struktura I 07'!R61</f>
        <v>63</v>
      </c>
      <c r="S61" s="89">
        <f>S60+'[1]Stan i struktura I 07'!S61</f>
        <v>693</v>
      </c>
      <c r="V61" s="6">
        <f>SUM(E61:R61)</f>
        <v>693</v>
      </c>
    </row>
    <row r="62" spans="2:19" s="6" customFormat="1" ht="32.25" customHeight="1" thickBot="1" thickTop="1">
      <c r="B62" s="172" t="s">
        <v>75</v>
      </c>
      <c r="C62" s="182" t="s">
        <v>76</v>
      </c>
      <c r="D62" s="183"/>
      <c r="E62" s="96">
        <v>9</v>
      </c>
      <c r="F62" s="96">
        <v>1</v>
      </c>
      <c r="G62" s="96">
        <v>6</v>
      </c>
      <c r="H62" s="96">
        <v>23</v>
      </c>
      <c r="I62" s="96">
        <v>1</v>
      </c>
      <c r="J62" s="96">
        <v>20</v>
      </c>
      <c r="K62" s="96">
        <v>27</v>
      </c>
      <c r="L62" s="96">
        <v>18</v>
      </c>
      <c r="M62" s="96">
        <v>0</v>
      </c>
      <c r="N62" s="96">
        <v>0</v>
      </c>
      <c r="O62" s="96">
        <v>3</v>
      </c>
      <c r="P62" s="96">
        <v>7</v>
      </c>
      <c r="Q62" s="96">
        <v>3</v>
      </c>
      <c r="R62" s="97">
        <v>23</v>
      </c>
      <c r="S62" s="90">
        <f>SUM(E62:R62)</f>
        <v>141</v>
      </c>
    </row>
    <row r="63" spans="2:22" s="6" customFormat="1" ht="32.25" customHeight="1" thickBot="1" thickTop="1">
      <c r="B63" s="172"/>
      <c r="C63" s="266" t="s">
        <v>77</v>
      </c>
      <c r="D63" s="267"/>
      <c r="E63" s="91">
        <f>E62+'[1]Stan i struktura I 07'!E63</f>
        <v>25</v>
      </c>
      <c r="F63" s="91">
        <f>F62+'[1]Stan i struktura I 07'!F63</f>
        <v>19</v>
      </c>
      <c r="G63" s="91">
        <f>G62+'[1]Stan i struktura I 07'!G63</f>
        <v>22</v>
      </c>
      <c r="H63" s="91">
        <f>H62+'[1]Stan i struktura I 07'!H63</f>
        <v>27</v>
      </c>
      <c r="I63" s="91">
        <f>I62+'[1]Stan i struktura I 07'!I63</f>
        <v>1</v>
      </c>
      <c r="J63" s="91">
        <f>J62+'[1]Stan i struktura I 07'!J63</f>
        <v>26</v>
      </c>
      <c r="K63" s="91">
        <f>K62+'[1]Stan i struktura I 07'!K63</f>
        <v>34</v>
      </c>
      <c r="L63" s="91">
        <f>L62+'[1]Stan i struktura I 07'!L63</f>
        <v>20</v>
      </c>
      <c r="M63" s="91">
        <f>M62+'[1]Stan i struktura I 07'!M63</f>
        <v>0</v>
      </c>
      <c r="N63" s="91">
        <f>N62+'[1]Stan i struktura I 07'!N63</f>
        <v>0</v>
      </c>
      <c r="O63" s="91">
        <f>O62+'[1]Stan i struktura I 07'!O63</f>
        <v>4</v>
      </c>
      <c r="P63" s="91">
        <f>P62+'[1]Stan i struktura I 07'!P63</f>
        <v>8</v>
      </c>
      <c r="Q63" s="91">
        <f>Q62+'[1]Stan i struktura I 07'!Q63</f>
        <v>3</v>
      </c>
      <c r="R63" s="92">
        <f>R62+'[1]Stan i struktura I 07'!R63</f>
        <v>28</v>
      </c>
      <c r="S63" s="89">
        <f>S62+'[1]Stan i struktura I 07'!S63</f>
        <v>217</v>
      </c>
      <c r="V63" s="6">
        <f>SUM(E63:R63)</f>
        <v>217</v>
      </c>
    </row>
    <row r="64" spans="2:19" s="6" customFormat="1" ht="32.25" customHeight="1" thickBot="1" thickTop="1">
      <c r="B64" s="172" t="s">
        <v>78</v>
      </c>
      <c r="C64" s="182" t="s">
        <v>79</v>
      </c>
      <c r="D64" s="183"/>
      <c r="E64" s="96">
        <v>49</v>
      </c>
      <c r="F64" s="96">
        <v>58</v>
      </c>
      <c r="G64" s="96">
        <v>0</v>
      </c>
      <c r="H64" s="96">
        <v>0</v>
      </c>
      <c r="I64" s="96">
        <v>0</v>
      </c>
      <c r="J64" s="96">
        <v>6</v>
      </c>
      <c r="K64" s="96">
        <v>0</v>
      </c>
      <c r="L64" s="96">
        <v>0</v>
      </c>
      <c r="M64" s="96">
        <v>0</v>
      </c>
      <c r="N64" s="96">
        <v>48</v>
      </c>
      <c r="O64" s="96">
        <v>0</v>
      </c>
      <c r="P64" s="96">
        <v>0</v>
      </c>
      <c r="Q64" s="96">
        <v>0</v>
      </c>
      <c r="R64" s="97">
        <v>747</v>
      </c>
      <c r="S64" s="90">
        <f>SUM(E64:R64)</f>
        <v>908</v>
      </c>
    </row>
    <row r="65" spans="2:22" ht="31.5" customHeight="1" thickBot="1" thickTop="1">
      <c r="B65" s="261"/>
      <c r="C65" s="264" t="s">
        <v>80</v>
      </c>
      <c r="D65" s="265"/>
      <c r="E65" s="91">
        <f>E64+'[1]Stan i struktura I 07'!E65</f>
        <v>49</v>
      </c>
      <c r="F65" s="91">
        <f>F64+'[1]Stan i struktura I 07'!F65</f>
        <v>102</v>
      </c>
      <c r="G65" s="91">
        <f>G64+'[1]Stan i struktura I 07'!G65</f>
        <v>0</v>
      </c>
      <c r="H65" s="91">
        <f>H64+'[1]Stan i struktura I 07'!H65</f>
        <v>0</v>
      </c>
      <c r="I65" s="91">
        <f>I64+'[1]Stan i struktura I 07'!I65</f>
        <v>0</v>
      </c>
      <c r="J65" s="91">
        <f>J64+'[1]Stan i struktura I 07'!J65</f>
        <v>6</v>
      </c>
      <c r="K65" s="91">
        <f>K64+'[1]Stan i struktura I 07'!K65</f>
        <v>0</v>
      </c>
      <c r="L65" s="91">
        <f>L64+'[1]Stan i struktura I 07'!L65</f>
        <v>0</v>
      </c>
      <c r="M65" s="91">
        <f>M64+'[1]Stan i struktura I 07'!M65</f>
        <v>0</v>
      </c>
      <c r="N65" s="91">
        <f>N64+'[1]Stan i struktura I 07'!N65</f>
        <v>48</v>
      </c>
      <c r="O65" s="91">
        <f>O64+'[1]Stan i struktura I 07'!O65</f>
        <v>0</v>
      </c>
      <c r="P65" s="91">
        <f>P64+'[1]Stan i struktura I 07'!P65</f>
        <v>0</v>
      </c>
      <c r="Q65" s="91">
        <f>Q64+'[1]Stan i struktura I 07'!Q65</f>
        <v>0</v>
      </c>
      <c r="R65" s="92">
        <f>R64+'[1]Stan i struktura I 07'!R65</f>
        <v>1491</v>
      </c>
      <c r="S65" s="89">
        <f>S64+'[1]Stan i struktura I 07'!S65</f>
        <v>1696</v>
      </c>
      <c r="V65" s="6">
        <f>SUM(E65:R65)</f>
        <v>1696</v>
      </c>
    </row>
    <row r="66" spans="2:22" ht="45" customHeight="1" thickBot="1" thickTop="1">
      <c r="B66" s="244" t="s">
        <v>81</v>
      </c>
      <c r="C66" s="242" t="s">
        <v>82</v>
      </c>
      <c r="D66" s="243"/>
      <c r="E66" s="100">
        <f aca="true" t="shared" si="14" ref="E66:R66">E48+E50+E52+E54+E56+E58+E60+E62+E64</f>
        <v>127</v>
      </c>
      <c r="F66" s="100">
        <f t="shared" si="14"/>
        <v>90</v>
      </c>
      <c r="G66" s="100">
        <f t="shared" si="14"/>
        <v>59</v>
      </c>
      <c r="H66" s="100">
        <f t="shared" si="14"/>
        <v>51</v>
      </c>
      <c r="I66" s="100">
        <f t="shared" si="14"/>
        <v>31</v>
      </c>
      <c r="J66" s="100">
        <f t="shared" si="14"/>
        <v>84</v>
      </c>
      <c r="K66" s="100">
        <f t="shared" si="14"/>
        <v>129</v>
      </c>
      <c r="L66" s="100">
        <f t="shared" si="14"/>
        <v>104</v>
      </c>
      <c r="M66" s="100">
        <f t="shared" si="14"/>
        <v>36</v>
      </c>
      <c r="N66" s="100">
        <f t="shared" si="14"/>
        <v>88</v>
      </c>
      <c r="O66" s="100">
        <f t="shared" si="14"/>
        <v>89</v>
      </c>
      <c r="P66" s="100">
        <f t="shared" si="14"/>
        <v>94</v>
      </c>
      <c r="Q66" s="100">
        <f t="shared" si="14"/>
        <v>62</v>
      </c>
      <c r="R66" s="101">
        <f t="shared" si="14"/>
        <v>894</v>
      </c>
      <c r="S66" s="83">
        <f>SUM(E66:R66)</f>
        <v>1938</v>
      </c>
      <c r="V66" s="6"/>
    </row>
    <row r="67" spans="2:22" ht="45" customHeight="1" thickBot="1" thickTop="1">
      <c r="B67" s="245"/>
      <c r="C67" s="242" t="s">
        <v>83</v>
      </c>
      <c r="D67" s="243"/>
      <c r="E67" s="102">
        <f aca="true" t="shared" si="15" ref="E67:R67">E49+E51+E53+E55+E57+E59+E61+E63+E65</f>
        <v>256</v>
      </c>
      <c r="F67" s="102">
        <f t="shared" si="15"/>
        <v>230</v>
      </c>
      <c r="G67" s="102">
        <f t="shared" si="15"/>
        <v>118</v>
      </c>
      <c r="H67" s="102">
        <f t="shared" si="15"/>
        <v>77</v>
      </c>
      <c r="I67" s="102">
        <f t="shared" si="15"/>
        <v>40</v>
      </c>
      <c r="J67" s="102">
        <f t="shared" si="15"/>
        <v>162</v>
      </c>
      <c r="K67" s="102">
        <f t="shared" si="15"/>
        <v>170</v>
      </c>
      <c r="L67" s="102">
        <f t="shared" si="15"/>
        <v>132</v>
      </c>
      <c r="M67" s="102">
        <f t="shared" si="15"/>
        <v>122</v>
      </c>
      <c r="N67" s="102">
        <f t="shared" si="15"/>
        <v>95</v>
      </c>
      <c r="O67" s="102">
        <f t="shared" si="15"/>
        <v>224</v>
      </c>
      <c r="P67" s="102">
        <f t="shared" si="15"/>
        <v>111</v>
      </c>
      <c r="Q67" s="102">
        <f t="shared" si="15"/>
        <v>139</v>
      </c>
      <c r="R67" s="103">
        <f t="shared" si="15"/>
        <v>1671</v>
      </c>
      <c r="S67" s="83">
        <f>SUM(E67:R67)</f>
        <v>3547</v>
      </c>
      <c r="V67" s="6"/>
    </row>
    <row r="68" spans="2:19" ht="14.25" customHeight="1">
      <c r="B68" s="173" t="s">
        <v>84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2:19" ht="14.2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</row>
    <row r="75" ht="13.5" thickBot="1"/>
    <row r="76" spans="5:19" ht="26.25" customHeight="1" thickBot="1" thickTop="1">
      <c r="E76" s="105">
        <v>126</v>
      </c>
      <c r="F76" s="105">
        <v>50</v>
      </c>
      <c r="G76" s="105">
        <v>80</v>
      </c>
      <c r="H76" s="105">
        <v>61</v>
      </c>
      <c r="I76" s="105">
        <v>131</v>
      </c>
      <c r="J76" s="105">
        <v>46</v>
      </c>
      <c r="K76" s="106">
        <v>54</v>
      </c>
      <c r="L76" s="105">
        <v>53</v>
      </c>
      <c r="M76" s="106">
        <v>40</v>
      </c>
      <c r="N76" s="105">
        <v>42</v>
      </c>
      <c r="O76" s="105">
        <v>171</v>
      </c>
      <c r="P76" s="106">
        <v>98</v>
      </c>
      <c r="Q76" s="105">
        <v>102</v>
      </c>
      <c r="R76" s="105">
        <v>115</v>
      </c>
      <c r="S76" s="83">
        <f>SUM(E76:R76)</f>
        <v>1169</v>
      </c>
    </row>
  </sheetData>
  <mergeCells count="86"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C11:D11"/>
    <mergeCell ref="C12:D12"/>
    <mergeCell ref="C33:D33"/>
    <mergeCell ref="C17:D17"/>
    <mergeCell ref="C32:D32"/>
    <mergeCell ref="C19:D19"/>
    <mergeCell ref="C20:D20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</mergeCells>
  <printOptions horizontalCentered="1" verticalCentered="1"/>
  <pageMargins left="0" right="0" top="0.15748031496062992" bottom="0" header="0" footer="0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87" t="s">
        <v>85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2:15" ht="18" customHeight="1">
      <c r="B3" s="289" t="s">
        <v>86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3:13" ht="18.75" thickBot="1">
      <c r="C4" s="107"/>
      <c r="D4" s="107"/>
      <c r="E4" s="107"/>
      <c r="F4" s="107"/>
      <c r="G4" s="107"/>
      <c r="H4" s="33"/>
      <c r="I4" s="33"/>
      <c r="J4" s="33"/>
      <c r="K4" s="33"/>
      <c r="L4" s="33"/>
      <c r="M4" s="33"/>
    </row>
    <row r="5" spans="2:15" ht="15" customHeight="1" thickBot="1">
      <c r="B5" s="270" t="s">
        <v>87</v>
      </c>
      <c r="C5" s="298" t="s">
        <v>88</v>
      </c>
      <c r="D5" s="281" t="s">
        <v>89</v>
      </c>
      <c r="E5" s="290" t="s">
        <v>90</v>
      </c>
      <c r="F5" s="107"/>
      <c r="G5" s="270" t="s">
        <v>87</v>
      </c>
      <c r="H5" s="296" t="s">
        <v>91</v>
      </c>
      <c r="I5" s="281" t="s">
        <v>89</v>
      </c>
      <c r="J5" s="290" t="s">
        <v>90</v>
      </c>
      <c r="K5" s="33"/>
      <c r="L5" s="270" t="s">
        <v>87</v>
      </c>
      <c r="M5" s="283" t="s">
        <v>88</v>
      </c>
      <c r="N5" s="281" t="s">
        <v>89</v>
      </c>
      <c r="O5" s="285" t="s">
        <v>90</v>
      </c>
    </row>
    <row r="6" spans="2:15" ht="15" customHeight="1" thickBot="1" thickTop="1">
      <c r="B6" s="271"/>
      <c r="C6" s="299"/>
      <c r="D6" s="282"/>
      <c r="E6" s="291"/>
      <c r="F6" s="107"/>
      <c r="G6" s="271"/>
      <c r="H6" s="297"/>
      <c r="I6" s="282"/>
      <c r="J6" s="291"/>
      <c r="K6" s="33"/>
      <c r="L6" s="271"/>
      <c r="M6" s="284"/>
      <c r="N6" s="282"/>
      <c r="O6" s="286"/>
    </row>
    <row r="7" spans="2:15" ht="15" customHeight="1" thickTop="1">
      <c r="B7" s="292" t="s">
        <v>92</v>
      </c>
      <c r="C7" s="293"/>
      <c r="D7" s="293"/>
      <c r="E7" s="268">
        <f>SUM(E9+E20+E28+E35+E42)</f>
        <v>24715</v>
      </c>
      <c r="F7" s="107"/>
      <c r="G7" s="108">
        <v>4</v>
      </c>
      <c r="H7" s="109" t="s">
        <v>93</v>
      </c>
      <c r="I7" s="110" t="s">
        <v>94</v>
      </c>
      <c r="J7" s="111">
        <v>1004</v>
      </c>
      <c r="K7" s="33"/>
      <c r="L7" s="112" t="s">
        <v>95</v>
      </c>
      <c r="M7" s="113" t="s">
        <v>96</v>
      </c>
      <c r="N7" s="113" t="s">
        <v>97</v>
      </c>
      <c r="O7" s="114">
        <f>SUM(O8:O19)</f>
        <v>11605</v>
      </c>
    </row>
    <row r="8" spans="2:15" ht="15" customHeight="1" thickBot="1">
      <c r="B8" s="294"/>
      <c r="C8" s="295"/>
      <c r="D8" s="295"/>
      <c r="E8" s="269"/>
      <c r="G8" s="115">
        <v>5</v>
      </c>
      <c r="H8" s="116" t="s">
        <v>98</v>
      </c>
      <c r="I8" s="117" t="s">
        <v>94</v>
      </c>
      <c r="J8" s="118">
        <v>428</v>
      </c>
      <c r="L8" s="115">
        <v>1</v>
      </c>
      <c r="M8" s="116" t="s">
        <v>99</v>
      </c>
      <c r="N8" s="117" t="s">
        <v>94</v>
      </c>
      <c r="O8" s="118">
        <v>190</v>
      </c>
    </row>
    <row r="9" spans="2:15" ht="15" customHeight="1" thickBot="1" thickTop="1">
      <c r="B9" s="112" t="s">
        <v>100</v>
      </c>
      <c r="C9" s="113" t="s">
        <v>101</v>
      </c>
      <c r="D9" s="119" t="s">
        <v>97</v>
      </c>
      <c r="E9" s="114">
        <f>SUM(E10:E18)</f>
        <v>8500</v>
      </c>
      <c r="G9" s="120"/>
      <c r="H9" s="121"/>
      <c r="I9" s="122"/>
      <c r="J9" s="123"/>
      <c r="L9" s="115">
        <v>2</v>
      </c>
      <c r="M9" s="116" t="s">
        <v>102</v>
      </c>
      <c r="N9" s="117" t="s">
        <v>103</v>
      </c>
      <c r="O9" s="118">
        <v>227</v>
      </c>
    </row>
    <row r="10" spans="2:15" ht="15" customHeight="1" thickBot="1">
      <c r="B10" s="115">
        <v>1</v>
      </c>
      <c r="C10" s="116" t="s">
        <v>104</v>
      </c>
      <c r="D10" s="117" t="s">
        <v>103</v>
      </c>
      <c r="E10" s="118">
        <v>329</v>
      </c>
      <c r="G10" s="124"/>
      <c r="H10" s="125"/>
      <c r="I10" s="126"/>
      <c r="J10" s="126"/>
      <c r="L10" s="115">
        <v>3</v>
      </c>
      <c r="M10" s="116" t="s">
        <v>105</v>
      </c>
      <c r="N10" s="117" t="s">
        <v>94</v>
      </c>
      <c r="O10" s="118">
        <v>819</v>
      </c>
    </row>
    <row r="11" spans="2:15" ht="15" customHeight="1">
      <c r="B11" s="115">
        <v>2</v>
      </c>
      <c r="C11" s="116" t="s">
        <v>106</v>
      </c>
      <c r="D11" s="117" t="s">
        <v>103</v>
      </c>
      <c r="E11" s="118">
        <v>414</v>
      </c>
      <c r="G11" s="270" t="s">
        <v>87</v>
      </c>
      <c r="H11" s="296" t="s">
        <v>91</v>
      </c>
      <c r="I11" s="281" t="s">
        <v>89</v>
      </c>
      <c r="J11" s="290" t="s">
        <v>90</v>
      </c>
      <c r="L11" s="115">
        <v>4</v>
      </c>
      <c r="M11" s="116" t="s">
        <v>107</v>
      </c>
      <c r="N11" s="117" t="s">
        <v>94</v>
      </c>
      <c r="O11" s="118">
        <v>347</v>
      </c>
    </row>
    <row r="12" spans="2:15" ht="15" customHeight="1" thickBot="1">
      <c r="B12" s="115">
        <v>3</v>
      </c>
      <c r="C12" s="116" t="s">
        <v>108</v>
      </c>
      <c r="D12" s="117" t="s">
        <v>103</v>
      </c>
      <c r="E12" s="118">
        <v>304</v>
      </c>
      <c r="G12" s="271"/>
      <c r="H12" s="297"/>
      <c r="I12" s="282"/>
      <c r="J12" s="291"/>
      <c r="L12" s="115">
        <v>5</v>
      </c>
      <c r="M12" s="116" t="s">
        <v>109</v>
      </c>
      <c r="N12" s="117" t="s">
        <v>94</v>
      </c>
      <c r="O12" s="118">
        <v>767</v>
      </c>
    </row>
    <row r="13" spans="2:15" ht="15" customHeight="1" thickTop="1">
      <c r="B13" s="115">
        <v>4</v>
      </c>
      <c r="C13" s="116" t="s">
        <v>110</v>
      </c>
      <c r="D13" s="117" t="s">
        <v>111</v>
      </c>
      <c r="E13" s="118">
        <v>620</v>
      </c>
      <c r="G13" s="292" t="s">
        <v>112</v>
      </c>
      <c r="H13" s="293"/>
      <c r="I13" s="293"/>
      <c r="J13" s="268">
        <f>SUM(J15+J24+J34+J42+O7+O21+O32)</f>
        <v>48949</v>
      </c>
      <c r="L13" s="115" t="s">
        <v>50</v>
      </c>
      <c r="M13" s="116" t="s">
        <v>113</v>
      </c>
      <c r="N13" s="117" t="s">
        <v>94</v>
      </c>
      <c r="O13" s="118">
        <v>1530</v>
      </c>
    </row>
    <row r="14" spans="2:15" ht="15" customHeight="1" thickBot="1">
      <c r="B14" s="115">
        <v>5</v>
      </c>
      <c r="C14" s="116" t="s">
        <v>114</v>
      </c>
      <c r="D14" s="117" t="s">
        <v>103</v>
      </c>
      <c r="E14" s="118">
        <v>437</v>
      </c>
      <c r="F14" s="127"/>
      <c r="G14" s="294"/>
      <c r="H14" s="295"/>
      <c r="I14" s="295"/>
      <c r="J14" s="274"/>
      <c r="K14" s="127"/>
      <c r="L14" s="115">
        <v>7</v>
      </c>
      <c r="M14" s="116" t="s">
        <v>115</v>
      </c>
      <c r="N14" s="117" t="s">
        <v>103</v>
      </c>
      <c r="O14" s="118">
        <v>417</v>
      </c>
    </row>
    <row r="15" spans="2:15" ht="15" customHeight="1" thickTop="1">
      <c r="B15" s="115">
        <v>6</v>
      </c>
      <c r="C15" s="116" t="s">
        <v>116</v>
      </c>
      <c r="D15" s="117" t="s">
        <v>103</v>
      </c>
      <c r="E15" s="118">
        <v>404</v>
      </c>
      <c r="F15" s="128"/>
      <c r="G15" s="112" t="s">
        <v>100</v>
      </c>
      <c r="H15" s="113" t="s">
        <v>117</v>
      </c>
      <c r="I15" s="129" t="s">
        <v>97</v>
      </c>
      <c r="J15" s="130">
        <f>SUM(J16:J22)</f>
        <v>6296</v>
      </c>
      <c r="L15" s="115">
        <v>8</v>
      </c>
      <c r="M15" s="116" t="s">
        <v>118</v>
      </c>
      <c r="N15" s="117" t="s">
        <v>103</v>
      </c>
      <c r="O15" s="118">
        <v>213</v>
      </c>
    </row>
    <row r="16" spans="2:15" ht="15" customHeight="1">
      <c r="B16" s="115">
        <v>7</v>
      </c>
      <c r="C16" s="116" t="s">
        <v>119</v>
      </c>
      <c r="D16" s="117" t="s">
        <v>94</v>
      </c>
      <c r="E16" s="118">
        <v>919</v>
      </c>
      <c r="F16" s="128"/>
      <c r="G16" s="115">
        <v>1</v>
      </c>
      <c r="H16" s="116" t="s">
        <v>120</v>
      </c>
      <c r="I16" s="117" t="s">
        <v>103</v>
      </c>
      <c r="J16" s="118">
        <v>334</v>
      </c>
      <c r="L16" s="115">
        <v>9</v>
      </c>
      <c r="M16" s="116" t="s">
        <v>121</v>
      </c>
      <c r="N16" s="117" t="s">
        <v>103</v>
      </c>
      <c r="O16" s="118">
        <v>239</v>
      </c>
    </row>
    <row r="17" spans="2:15" ht="15" customHeight="1" thickBot="1">
      <c r="B17" s="131"/>
      <c r="C17" s="132"/>
      <c r="D17" s="133"/>
      <c r="E17" s="134"/>
      <c r="F17" s="128"/>
      <c r="G17" s="115">
        <v>2</v>
      </c>
      <c r="H17" s="116" t="s">
        <v>122</v>
      </c>
      <c r="I17" s="117" t="s">
        <v>103</v>
      </c>
      <c r="J17" s="118">
        <v>219</v>
      </c>
      <c r="L17" s="115">
        <v>10</v>
      </c>
      <c r="M17" s="116" t="s">
        <v>123</v>
      </c>
      <c r="N17" s="117" t="s">
        <v>103</v>
      </c>
      <c r="O17" s="118">
        <v>1007</v>
      </c>
    </row>
    <row r="18" spans="2:15" ht="15" customHeight="1" thickBot="1" thickTop="1">
      <c r="B18" s="135">
        <v>8</v>
      </c>
      <c r="C18" s="136" t="s">
        <v>124</v>
      </c>
      <c r="D18" s="137" t="s">
        <v>125</v>
      </c>
      <c r="E18" s="138">
        <v>5073</v>
      </c>
      <c r="F18" s="128"/>
      <c r="G18" s="115">
        <v>3</v>
      </c>
      <c r="H18" s="116" t="s">
        <v>126</v>
      </c>
      <c r="I18" s="117" t="s">
        <v>103</v>
      </c>
      <c r="J18" s="118">
        <v>584</v>
      </c>
      <c r="L18" s="131"/>
      <c r="M18" s="132"/>
      <c r="N18" s="133"/>
      <c r="O18" s="134"/>
    </row>
    <row r="19" spans="2:15" ht="15" customHeight="1" thickBot="1" thickTop="1">
      <c r="B19" s="108"/>
      <c r="C19" s="109"/>
      <c r="D19" s="110"/>
      <c r="E19" s="111"/>
      <c r="F19" s="139"/>
      <c r="G19" s="115">
        <v>4</v>
      </c>
      <c r="H19" s="116" t="s">
        <v>127</v>
      </c>
      <c r="I19" s="117" t="s">
        <v>103</v>
      </c>
      <c r="J19" s="118">
        <v>1010</v>
      </c>
      <c r="L19" s="135">
        <v>11</v>
      </c>
      <c r="M19" s="136" t="s">
        <v>123</v>
      </c>
      <c r="N19" s="137" t="s">
        <v>125</v>
      </c>
      <c r="O19" s="138">
        <v>5849</v>
      </c>
    </row>
    <row r="20" spans="2:15" ht="15" customHeight="1" thickTop="1">
      <c r="B20" s="140" t="s">
        <v>128</v>
      </c>
      <c r="C20" s="141" t="s">
        <v>7</v>
      </c>
      <c r="D20" s="142" t="s">
        <v>97</v>
      </c>
      <c r="E20" s="143">
        <f>SUM(E21:E26)</f>
        <v>4696</v>
      </c>
      <c r="F20" s="128"/>
      <c r="G20" s="115">
        <v>5</v>
      </c>
      <c r="H20" s="116" t="s">
        <v>127</v>
      </c>
      <c r="I20" s="117" t="s">
        <v>111</v>
      </c>
      <c r="J20" s="118">
        <v>2110</v>
      </c>
      <c r="L20" s="108"/>
      <c r="M20" s="109"/>
      <c r="N20" s="110"/>
      <c r="O20" s="111"/>
    </row>
    <row r="21" spans="2:15" ht="15" customHeight="1">
      <c r="B21" s="115">
        <v>1</v>
      </c>
      <c r="C21" s="116" t="s">
        <v>129</v>
      </c>
      <c r="D21" s="117" t="s">
        <v>103</v>
      </c>
      <c r="E21" s="118">
        <v>458</v>
      </c>
      <c r="F21" s="128"/>
      <c r="G21" s="115">
        <v>6</v>
      </c>
      <c r="H21" s="116" t="s">
        <v>130</v>
      </c>
      <c r="I21" s="117" t="s">
        <v>94</v>
      </c>
      <c r="J21" s="118">
        <v>1692</v>
      </c>
      <c r="L21" s="140" t="s">
        <v>131</v>
      </c>
      <c r="M21" s="141" t="s">
        <v>16</v>
      </c>
      <c r="N21" s="142" t="s">
        <v>97</v>
      </c>
      <c r="O21" s="143">
        <f>SUM(O22:O30)</f>
        <v>8401</v>
      </c>
    </row>
    <row r="22" spans="2:15" ht="15" customHeight="1">
      <c r="B22" s="115">
        <v>2</v>
      </c>
      <c r="C22" s="116" t="s">
        <v>132</v>
      </c>
      <c r="D22" s="117" t="s">
        <v>94</v>
      </c>
      <c r="E22" s="118">
        <v>1870</v>
      </c>
      <c r="F22" s="128"/>
      <c r="G22" s="115">
        <v>7</v>
      </c>
      <c r="H22" s="116" t="s">
        <v>133</v>
      </c>
      <c r="I22" s="117" t="s">
        <v>103</v>
      </c>
      <c r="J22" s="118">
        <v>347</v>
      </c>
      <c r="L22" s="115">
        <v>1</v>
      </c>
      <c r="M22" s="116" t="s">
        <v>134</v>
      </c>
      <c r="N22" s="117" t="s">
        <v>103</v>
      </c>
      <c r="O22" s="118">
        <v>394</v>
      </c>
    </row>
    <row r="23" spans="2:15" ht="15" customHeight="1">
      <c r="B23" s="115">
        <v>3</v>
      </c>
      <c r="C23" s="116" t="s">
        <v>135</v>
      </c>
      <c r="D23" s="117" t="s">
        <v>103</v>
      </c>
      <c r="E23" s="118">
        <v>502</v>
      </c>
      <c r="F23" s="128"/>
      <c r="G23" s="115"/>
      <c r="H23" s="116"/>
      <c r="I23" s="117"/>
      <c r="J23" s="118"/>
      <c r="L23" s="115">
        <v>2</v>
      </c>
      <c r="M23" s="116" t="s">
        <v>136</v>
      </c>
      <c r="N23" s="117" t="s">
        <v>111</v>
      </c>
      <c r="O23" s="118">
        <v>488</v>
      </c>
    </row>
    <row r="24" spans="2:15" ht="15" customHeight="1">
      <c r="B24" s="115">
        <v>4</v>
      </c>
      <c r="C24" s="116" t="s">
        <v>137</v>
      </c>
      <c r="D24" s="117" t="s">
        <v>103</v>
      </c>
      <c r="E24" s="118">
        <v>351</v>
      </c>
      <c r="F24" s="128"/>
      <c r="G24" s="140" t="s">
        <v>128</v>
      </c>
      <c r="H24" s="141" t="s">
        <v>138</v>
      </c>
      <c r="I24" s="142" t="s">
        <v>97</v>
      </c>
      <c r="J24" s="143">
        <f>SUM(J25:J32)</f>
        <v>8950</v>
      </c>
      <c r="L24" s="115">
        <v>3</v>
      </c>
      <c r="M24" s="116" t="s">
        <v>139</v>
      </c>
      <c r="N24" s="117" t="s">
        <v>94</v>
      </c>
      <c r="O24" s="118">
        <v>768</v>
      </c>
    </row>
    <row r="25" spans="2:15" ht="15" customHeight="1">
      <c r="B25" s="115">
        <v>5</v>
      </c>
      <c r="C25" s="116" t="s">
        <v>140</v>
      </c>
      <c r="D25" s="117" t="s">
        <v>94</v>
      </c>
      <c r="E25" s="118">
        <v>1021</v>
      </c>
      <c r="F25" s="128"/>
      <c r="G25" s="115">
        <v>1</v>
      </c>
      <c r="H25" s="116" t="s">
        <v>141</v>
      </c>
      <c r="I25" s="117" t="s">
        <v>94</v>
      </c>
      <c r="J25" s="118">
        <v>526</v>
      </c>
      <c r="L25" s="115">
        <v>4</v>
      </c>
      <c r="M25" s="116" t="s">
        <v>142</v>
      </c>
      <c r="N25" s="117" t="s">
        <v>94</v>
      </c>
      <c r="O25" s="118">
        <v>657</v>
      </c>
    </row>
    <row r="26" spans="2:15" ht="15" customHeight="1">
      <c r="B26" s="115">
        <v>6</v>
      </c>
      <c r="C26" s="116" t="s">
        <v>143</v>
      </c>
      <c r="D26" s="117" t="s">
        <v>94</v>
      </c>
      <c r="E26" s="118">
        <v>494</v>
      </c>
      <c r="F26" s="128"/>
      <c r="G26" s="115">
        <v>2</v>
      </c>
      <c r="H26" s="116" t="s">
        <v>144</v>
      </c>
      <c r="I26" s="117" t="s">
        <v>103</v>
      </c>
      <c r="J26" s="118">
        <v>323</v>
      </c>
      <c r="L26" s="115">
        <v>5</v>
      </c>
      <c r="M26" s="116" t="s">
        <v>145</v>
      </c>
      <c r="N26" s="117" t="s">
        <v>103</v>
      </c>
      <c r="O26" s="118">
        <v>604</v>
      </c>
    </row>
    <row r="27" spans="2:15" ht="15" customHeight="1">
      <c r="B27" s="115"/>
      <c r="C27" s="116"/>
      <c r="D27" s="117"/>
      <c r="E27" s="118"/>
      <c r="F27" s="139"/>
      <c r="G27" s="115" t="s">
        <v>27</v>
      </c>
      <c r="H27" s="116" t="s">
        <v>146</v>
      </c>
      <c r="I27" s="117" t="s">
        <v>94</v>
      </c>
      <c r="J27" s="118">
        <v>1868</v>
      </c>
      <c r="L27" s="115">
        <v>6</v>
      </c>
      <c r="M27" s="116" t="s">
        <v>147</v>
      </c>
      <c r="N27" s="117" t="s">
        <v>94</v>
      </c>
      <c r="O27" s="118">
        <v>2252</v>
      </c>
    </row>
    <row r="28" spans="2:15" ht="15" customHeight="1">
      <c r="B28" s="140" t="s">
        <v>148</v>
      </c>
      <c r="C28" s="141" t="s">
        <v>9</v>
      </c>
      <c r="D28" s="142" t="s">
        <v>97</v>
      </c>
      <c r="E28" s="143">
        <f>SUM(E29:E33)</f>
        <v>4012</v>
      </c>
      <c r="F28" s="128"/>
      <c r="G28" s="115">
        <v>4</v>
      </c>
      <c r="H28" s="116" t="s">
        <v>149</v>
      </c>
      <c r="I28" s="117" t="s">
        <v>103</v>
      </c>
      <c r="J28" s="118">
        <v>701</v>
      </c>
      <c r="L28" s="115">
        <v>7</v>
      </c>
      <c r="M28" s="116" t="s">
        <v>150</v>
      </c>
      <c r="N28" s="117" t="s">
        <v>103</v>
      </c>
      <c r="O28" s="118">
        <v>287</v>
      </c>
    </row>
    <row r="29" spans="2:15" ht="15" customHeight="1">
      <c r="B29" s="115">
        <v>1</v>
      </c>
      <c r="C29" s="116" t="s">
        <v>151</v>
      </c>
      <c r="D29" s="117" t="s">
        <v>94</v>
      </c>
      <c r="E29" s="118">
        <v>627</v>
      </c>
      <c r="F29" s="128"/>
      <c r="G29" s="115">
        <v>5</v>
      </c>
      <c r="H29" s="116" t="s">
        <v>149</v>
      </c>
      <c r="I29" s="117" t="s">
        <v>111</v>
      </c>
      <c r="J29" s="118">
        <v>3869</v>
      </c>
      <c r="L29" s="115">
        <v>8</v>
      </c>
      <c r="M29" s="116" t="s">
        <v>152</v>
      </c>
      <c r="N29" s="117" t="s">
        <v>103</v>
      </c>
      <c r="O29" s="118">
        <v>740</v>
      </c>
    </row>
    <row r="30" spans="2:15" ht="15" customHeight="1">
      <c r="B30" s="115">
        <v>2</v>
      </c>
      <c r="C30" s="116" t="s">
        <v>153</v>
      </c>
      <c r="D30" s="117" t="s">
        <v>103</v>
      </c>
      <c r="E30" s="118">
        <v>347</v>
      </c>
      <c r="F30" s="128"/>
      <c r="G30" s="115">
        <v>6</v>
      </c>
      <c r="H30" s="116" t="s">
        <v>154</v>
      </c>
      <c r="I30" s="117" t="s">
        <v>94</v>
      </c>
      <c r="J30" s="118">
        <v>593</v>
      </c>
      <c r="L30" s="115">
        <v>9</v>
      </c>
      <c r="M30" s="116" t="s">
        <v>152</v>
      </c>
      <c r="N30" s="117" t="s">
        <v>111</v>
      </c>
      <c r="O30" s="118">
        <v>2211</v>
      </c>
    </row>
    <row r="31" spans="2:15" ht="15" customHeight="1">
      <c r="B31" s="115">
        <v>3</v>
      </c>
      <c r="C31" s="116" t="s">
        <v>155</v>
      </c>
      <c r="D31" s="117" t="s">
        <v>94</v>
      </c>
      <c r="E31" s="118">
        <v>468</v>
      </c>
      <c r="F31" s="128"/>
      <c r="G31" s="115">
        <v>7</v>
      </c>
      <c r="H31" s="116" t="s">
        <v>156</v>
      </c>
      <c r="I31" s="117" t="s">
        <v>103</v>
      </c>
      <c r="J31" s="118">
        <v>628</v>
      </c>
      <c r="L31" s="115"/>
      <c r="M31" s="116"/>
      <c r="N31" s="117"/>
      <c r="O31" s="118"/>
    </row>
    <row r="32" spans="2:15" ht="15" customHeight="1">
      <c r="B32" s="115">
        <v>4</v>
      </c>
      <c r="C32" s="116" t="s">
        <v>157</v>
      </c>
      <c r="D32" s="117" t="s">
        <v>94</v>
      </c>
      <c r="E32" s="118">
        <v>799</v>
      </c>
      <c r="F32" s="128"/>
      <c r="G32" s="115">
        <v>8</v>
      </c>
      <c r="H32" s="116" t="s">
        <v>158</v>
      </c>
      <c r="I32" s="117" t="s">
        <v>103</v>
      </c>
      <c r="J32" s="118">
        <v>442</v>
      </c>
      <c r="L32" s="140" t="s">
        <v>159</v>
      </c>
      <c r="M32" s="141" t="s">
        <v>17</v>
      </c>
      <c r="N32" s="142" t="s">
        <v>97</v>
      </c>
      <c r="O32" s="143">
        <f>SUM(O33:O42)</f>
        <v>8576</v>
      </c>
    </row>
    <row r="33" spans="2:15" ht="15" customHeight="1">
      <c r="B33" s="115">
        <v>5</v>
      </c>
      <c r="C33" s="116" t="s">
        <v>160</v>
      </c>
      <c r="D33" s="117" t="s">
        <v>94</v>
      </c>
      <c r="E33" s="118">
        <v>1771</v>
      </c>
      <c r="F33" s="139"/>
      <c r="G33" s="115"/>
      <c r="H33" s="116"/>
      <c r="I33" s="117"/>
      <c r="J33" s="118"/>
      <c r="L33" s="115">
        <v>1</v>
      </c>
      <c r="M33" s="116" t="s">
        <v>161</v>
      </c>
      <c r="N33" s="117" t="s">
        <v>103</v>
      </c>
      <c r="O33" s="118">
        <v>539</v>
      </c>
    </row>
    <row r="34" spans="2:15" ht="15" customHeight="1">
      <c r="B34" s="115"/>
      <c r="C34" s="116"/>
      <c r="D34" s="117"/>
      <c r="E34" s="118"/>
      <c r="F34" s="128"/>
      <c r="G34" s="140" t="s">
        <v>148</v>
      </c>
      <c r="H34" s="141" t="s">
        <v>12</v>
      </c>
      <c r="I34" s="142" t="s">
        <v>97</v>
      </c>
      <c r="J34" s="143">
        <f>SUM(J35:J40)</f>
        <v>2624</v>
      </c>
      <c r="L34" s="115">
        <v>2</v>
      </c>
      <c r="M34" s="116" t="s">
        <v>162</v>
      </c>
      <c r="N34" s="117" t="s">
        <v>94</v>
      </c>
      <c r="O34" s="118">
        <v>967</v>
      </c>
    </row>
    <row r="35" spans="2:15" ht="15" customHeight="1">
      <c r="B35" s="140" t="s">
        <v>163</v>
      </c>
      <c r="C35" s="141" t="s">
        <v>164</v>
      </c>
      <c r="D35" s="142" t="s">
        <v>97</v>
      </c>
      <c r="E35" s="143">
        <f>SUM(E36:E40)</f>
        <v>5042</v>
      </c>
      <c r="F35" s="128"/>
      <c r="G35" s="115">
        <v>1</v>
      </c>
      <c r="H35" s="116" t="s">
        <v>165</v>
      </c>
      <c r="I35" s="117" t="s">
        <v>103</v>
      </c>
      <c r="J35" s="118">
        <v>200</v>
      </c>
      <c r="L35" s="115">
        <v>3</v>
      </c>
      <c r="M35" s="116" t="s">
        <v>166</v>
      </c>
      <c r="N35" s="117" t="s">
        <v>103</v>
      </c>
      <c r="O35" s="118">
        <v>247</v>
      </c>
    </row>
    <row r="36" spans="2:15" ht="15" customHeight="1">
      <c r="B36" s="115">
        <v>1</v>
      </c>
      <c r="C36" s="116" t="s">
        <v>167</v>
      </c>
      <c r="D36" s="117" t="s">
        <v>94</v>
      </c>
      <c r="E36" s="118">
        <v>897</v>
      </c>
      <c r="F36" s="128"/>
      <c r="G36" s="115">
        <v>2</v>
      </c>
      <c r="H36" s="116" t="s">
        <v>168</v>
      </c>
      <c r="I36" s="117" t="s">
        <v>103</v>
      </c>
      <c r="J36" s="118">
        <v>382</v>
      </c>
      <c r="L36" s="115">
        <v>4</v>
      </c>
      <c r="M36" s="116" t="s">
        <v>169</v>
      </c>
      <c r="N36" s="117" t="s">
        <v>94</v>
      </c>
      <c r="O36" s="118">
        <v>2502</v>
      </c>
    </row>
    <row r="37" spans="2:15" ht="15" customHeight="1">
      <c r="B37" s="115">
        <v>2</v>
      </c>
      <c r="C37" s="116" t="s">
        <v>170</v>
      </c>
      <c r="D37" s="117" t="s">
        <v>94</v>
      </c>
      <c r="E37" s="118">
        <v>1720</v>
      </c>
      <c r="F37" s="128"/>
      <c r="G37" s="115">
        <v>3</v>
      </c>
      <c r="H37" s="116" t="s">
        <v>171</v>
      </c>
      <c r="I37" s="117" t="s">
        <v>103</v>
      </c>
      <c r="J37" s="118">
        <v>294</v>
      </c>
      <c r="L37" s="115">
        <v>5</v>
      </c>
      <c r="M37" s="116" t="s">
        <v>172</v>
      </c>
      <c r="N37" s="117" t="s">
        <v>111</v>
      </c>
      <c r="O37" s="118">
        <v>224</v>
      </c>
    </row>
    <row r="38" spans="2:15" ht="15" customHeight="1">
      <c r="B38" s="115">
        <v>3</v>
      </c>
      <c r="C38" s="116" t="s">
        <v>173</v>
      </c>
      <c r="D38" s="117" t="s">
        <v>103</v>
      </c>
      <c r="E38" s="118">
        <v>350</v>
      </c>
      <c r="F38" s="128"/>
      <c r="G38" s="115">
        <v>4</v>
      </c>
      <c r="H38" s="116" t="s">
        <v>174</v>
      </c>
      <c r="I38" s="117" t="s">
        <v>103</v>
      </c>
      <c r="J38" s="118">
        <v>206</v>
      </c>
      <c r="L38" s="115">
        <v>6</v>
      </c>
      <c r="M38" s="116" t="s">
        <v>175</v>
      </c>
      <c r="N38" s="117" t="s">
        <v>103</v>
      </c>
      <c r="O38" s="118">
        <v>337</v>
      </c>
    </row>
    <row r="39" spans="2:15" ht="15" customHeight="1">
      <c r="B39" s="115">
        <v>4</v>
      </c>
      <c r="C39" s="116" t="s">
        <v>176</v>
      </c>
      <c r="D39" s="117" t="s">
        <v>94</v>
      </c>
      <c r="E39" s="118">
        <v>1678</v>
      </c>
      <c r="F39" s="128"/>
      <c r="G39" s="115">
        <v>5</v>
      </c>
      <c r="H39" s="116" t="s">
        <v>177</v>
      </c>
      <c r="I39" s="117" t="s">
        <v>94</v>
      </c>
      <c r="J39" s="118">
        <v>1268</v>
      </c>
      <c r="L39" s="115">
        <v>7</v>
      </c>
      <c r="M39" s="116" t="s">
        <v>178</v>
      </c>
      <c r="N39" s="117" t="s">
        <v>103</v>
      </c>
      <c r="O39" s="118">
        <v>545</v>
      </c>
    </row>
    <row r="40" spans="2:15" ht="15" customHeight="1">
      <c r="B40" s="115">
        <v>5</v>
      </c>
      <c r="C40" s="116" t="s">
        <v>179</v>
      </c>
      <c r="D40" s="117" t="s">
        <v>103</v>
      </c>
      <c r="E40" s="118">
        <v>397</v>
      </c>
      <c r="F40" s="128"/>
      <c r="G40" s="115">
        <v>6</v>
      </c>
      <c r="H40" s="116" t="s">
        <v>180</v>
      </c>
      <c r="I40" s="117" t="s">
        <v>94</v>
      </c>
      <c r="J40" s="118">
        <v>274</v>
      </c>
      <c r="L40" s="115">
        <v>8</v>
      </c>
      <c r="M40" s="116" t="s">
        <v>181</v>
      </c>
      <c r="N40" s="117" t="s">
        <v>103</v>
      </c>
      <c r="O40" s="118">
        <v>430</v>
      </c>
    </row>
    <row r="41" spans="2:15" ht="15" customHeight="1">
      <c r="B41" s="115"/>
      <c r="C41" s="116"/>
      <c r="D41" s="117"/>
      <c r="E41" s="118"/>
      <c r="F41" s="128"/>
      <c r="G41" s="115"/>
      <c r="H41" s="116"/>
      <c r="I41" s="117"/>
      <c r="J41" s="118"/>
      <c r="L41" s="115">
        <v>9</v>
      </c>
      <c r="M41" s="116" t="s">
        <v>182</v>
      </c>
      <c r="N41" s="117" t="s">
        <v>103</v>
      </c>
      <c r="O41" s="118">
        <v>695</v>
      </c>
    </row>
    <row r="42" spans="2:15" ht="15" customHeight="1">
      <c r="B42" s="140" t="s">
        <v>95</v>
      </c>
      <c r="C42" s="141" t="s">
        <v>11</v>
      </c>
      <c r="D42" s="142" t="s">
        <v>97</v>
      </c>
      <c r="E42" s="143">
        <f>SUM(E43+E44+E45+J7+J8)</f>
        <v>2465</v>
      </c>
      <c r="F42" s="128"/>
      <c r="G42" s="112" t="s">
        <v>163</v>
      </c>
      <c r="H42" s="113" t="s">
        <v>13</v>
      </c>
      <c r="I42" s="129" t="s">
        <v>97</v>
      </c>
      <c r="J42" s="143">
        <f>SUM(J43:J45)</f>
        <v>2497</v>
      </c>
      <c r="L42" s="144">
        <v>10</v>
      </c>
      <c r="M42" s="133" t="s">
        <v>182</v>
      </c>
      <c r="N42" s="145" t="s">
        <v>111</v>
      </c>
      <c r="O42" s="134">
        <v>2090</v>
      </c>
    </row>
    <row r="43" spans="2:15" ht="15" customHeight="1" thickBot="1">
      <c r="B43" s="115">
        <v>1</v>
      </c>
      <c r="C43" s="116" t="s">
        <v>183</v>
      </c>
      <c r="D43" s="117" t="s">
        <v>103</v>
      </c>
      <c r="E43" s="118">
        <v>308</v>
      </c>
      <c r="F43" s="128"/>
      <c r="G43" s="115">
        <v>1</v>
      </c>
      <c r="H43" s="116" t="s">
        <v>184</v>
      </c>
      <c r="I43" s="117" t="s">
        <v>94</v>
      </c>
      <c r="J43" s="118">
        <v>628</v>
      </c>
      <c r="L43" s="146"/>
      <c r="M43" s="147"/>
      <c r="N43" s="148"/>
      <c r="O43" s="149"/>
    </row>
    <row r="44" spans="2:15" ht="15" customHeight="1" thickBot="1" thickTop="1">
      <c r="B44" s="115">
        <v>2</v>
      </c>
      <c r="C44" s="116" t="s">
        <v>185</v>
      </c>
      <c r="D44" s="117" t="s">
        <v>94</v>
      </c>
      <c r="E44" s="118">
        <v>281</v>
      </c>
      <c r="F44" s="128"/>
      <c r="G44" s="115">
        <v>2</v>
      </c>
      <c r="H44" s="116" t="s">
        <v>186</v>
      </c>
      <c r="I44" s="117" t="s">
        <v>94</v>
      </c>
      <c r="J44" s="118">
        <v>370</v>
      </c>
      <c r="L44" s="275" t="s">
        <v>187</v>
      </c>
      <c r="M44" s="276"/>
      <c r="N44" s="279" t="s">
        <v>188</v>
      </c>
      <c r="O44" s="272">
        <f>SUM(E9+E20+E28+E35+E42+J15+J24+J34+J42+O7+O21+O32)</f>
        <v>73664</v>
      </c>
    </row>
    <row r="45" spans="2:15" ht="15" customHeight="1" thickBot="1" thickTop="1">
      <c r="B45" s="120">
        <v>3</v>
      </c>
      <c r="C45" s="121" t="s">
        <v>189</v>
      </c>
      <c r="D45" s="122" t="s">
        <v>103</v>
      </c>
      <c r="E45" s="123">
        <v>444</v>
      </c>
      <c r="F45" s="128"/>
      <c r="G45" s="150">
        <v>3</v>
      </c>
      <c r="H45" s="151" t="s">
        <v>190</v>
      </c>
      <c r="I45" s="152" t="s">
        <v>94</v>
      </c>
      <c r="J45" s="153">
        <v>1499</v>
      </c>
      <c r="L45" s="277"/>
      <c r="M45" s="278"/>
      <c r="N45" s="280"/>
      <c r="O45" s="273"/>
    </row>
    <row r="46" spans="2:15" ht="15" customHeight="1">
      <c r="B46" s="128"/>
      <c r="C46" s="154"/>
      <c r="D46" s="155"/>
      <c r="E46" s="156"/>
      <c r="F46" s="157"/>
      <c r="G46" s="154"/>
      <c r="H46" s="157"/>
      <c r="I46" s="158"/>
      <c r="L46" s="159"/>
      <c r="M46" s="159"/>
      <c r="N46" s="159"/>
      <c r="O46" s="159"/>
    </row>
    <row r="47" spans="2:9" ht="15" customHeight="1">
      <c r="B47" s="128"/>
      <c r="C47" s="154" t="s">
        <v>191</v>
      </c>
      <c r="D47" s="155"/>
      <c r="E47" s="156"/>
      <c r="F47" s="157"/>
      <c r="G47" s="154"/>
      <c r="H47" s="157"/>
      <c r="I47" s="158"/>
    </row>
    <row r="48" ht="15" customHeight="1"/>
    <row r="49" ht="15" customHeight="1"/>
    <row r="50" ht="15" customHeight="1"/>
    <row r="51" spans="2:15" ht="15" customHeight="1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57"/>
      <c r="M51" s="160"/>
      <c r="N51" s="155"/>
      <c r="O51" s="155"/>
    </row>
    <row r="52" spans="2:15" ht="15" customHeight="1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57"/>
      <c r="M52" s="160"/>
      <c r="N52" s="155"/>
      <c r="O52" s="15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J5:J6"/>
    <mergeCell ref="B5:B6"/>
    <mergeCell ref="C5:C6"/>
    <mergeCell ref="D5:D6"/>
    <mergeCell ref="E5:E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</mergeCells>
  <printOptions horizontalCentered="1" verticalCentered="1"/>
  <pageMargins left="0" right="0" top="0" bottom="0" header="0" footer="0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45"/>
  <sheetViews>
    <sheetView tabSelected="1" workbookViewId="0" topLeftCell="W74">
      <selection activeCell="AO2" sqref="Y2:AO45"/>
    </sheetView>
  </sheetViews>
  <sheetFormatPr defaultColWidth="9.00390625" defaultRowHeight="12.75"/>
  <cols>
    <col min="33" max="33" width="3.75390625" style="0" customWidth="1"/>
    <col min="41" max="41" width="9.00390625" style="0" customWidth="1"/>
    <col min="51" max="51" width="22.00390625" style="0" customWidth="1"/>
  </cols>
  <sheetData>
    <row r="1" spans="25:41" ht="15" customHeight="1"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</row>
    <row r="2" spans="25:41" ht="15" customHeight="1"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</row>
    <row r="3" spans="25:41" ht="15" customHeight="1"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</row>
    <row r="4" spans="25:49" ht="15" customHeight="1"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U4" t="s">
        <v>192</v>
      </c>
      <c r="AV4" t="s">
        <v>193</v>
      </c>
      <c r="AW4" t="s">
        <v>194</v>
      </c>
    </row>
    <row r="5" spans="25:52" ht="15" customHeight="1"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T5" t="s">
        <v>195</v>
      </c>
      <c r="AU5">
        <v>8954</v>
      </c>
      <c r="AV5">
        <v>10417</v>
      </c>
      <c r="AW5">
        <v>7626</v>
      </c>
      <c r="AY5" t="s">
        <v>196</v>
      </c>
      <c r="AZ5">
        <v>14053</v>
      </c>
    </row>
    <row r="6" spans="3:52" ht="15" customHeight="1"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T6" s="163"/>
      <c r="U6" s="164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T6" t="s">
        <v>197</v>
      </c>
      <c r="AU6">
        <v>7760</v>
      </c>
      <c r="AV6">
        <v>8253</v>
      </c>
      <c r="AW6">
        <v>8942</v>
      </c>
      <c r="AY6" t="s">
        <v>198</v>
      </c>
      <c r="AZ6">
        <v>15176</v>
      </c>
    </row>
    <row r="7" spans="20:52" ht="15" customHeight="1">
      <c r="T7" s="163"/>
      <c r="U7" s="164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Y7" t="s">
        <v>199</v>
      </c>
      <c r="AZ7">
        <v>45444</v>
      </c>
    </row>
    <row r="8" spans="20:52" ht="15" customHeight="1">
      <c r="T8" s="163"/>
      <c r="U8" s="164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Y8" t="s">
        <v>200</v>
      </c>
      <c r="AZ8">
        <v>22740</v>
      </c>
    </row>
    <row r="9" spans="20:52" ht="15" customHeight="1">
      <c r="T9" s="163"/>
      <c r="U9" s="164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Y9" t="s">
        <v>201</v>
      </c>
      <c r="AZ9">
        <v>2926</v>
      </c>
    </row>
    <row r="10" spans="20:52" ht="15" customHeight="1">
      <c r="T10" s="165"/>
      <c r="U10" s="166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Y10" t="s">
        <v>202</v>
      </c>
      <c r="AZ10">
        <v>4522</v>
      </c>
    </row>
    <row r="11" spans="20:41" ht="15" customHeight="1">
      <c r="T11" s="165"/>
      <c r="U11" s="164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</row>
    <row r="12" spans="20:41" ht="15" customHeight="1">
      <c r="T12" s="165"/>
      <c r="U12" s="164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</row>
    <row r="13" spans="20:41" ht="15" customHeight="1">
      <c r="T13" s="165"/>
      <c r="U13" s="164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</row>
    <row r="14" spans="20:41" ht="15" customHeight="1">
      <c r="T14" s="165"/>
      <c r="U14" s="164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</row>
    <row r="15" spans="6:41" ht="15" customHeight="1"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T15" s="165"/>
      <c r="U15" s="164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</row>
    <row r="16" spans="20:41" ht="15" customHeight="1">
      <c r="T16" s="167"/>
      <c r="U16" s="168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</row>
    <row r="17" spans="21:41" ht="15" customHeight="1">
      <c r="U17" s="169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</row>
    <row r="18" spans="21:41" ht="15" customHeight="1">
      <c r="U18" s="169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</row>
    <row r="19" spans="21:41" ht="15" customHeight="1">
      <c r="U19" s="170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</row>
    <row r="20" spans="25:41" ht="15" customHeight="1"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</row>
    <row r="21" spans="4:41" ht="15" customHeight="1">
      <c r="D21" t="s">
        <v>203</v>
      </c>
      <c r="E21" t="s">
        <v>204</v>
      </c>
      <c r="F21" t="s">
        <v>205</v>
      </c>
      <c r="G21" t="s">
        <v>206</v>
      </c>
      <c r="H21" t="s">
        <v>207</v>
      </c>
      <c r="I21" t="s">
        <v>208</v>
      </c>
      <c r="J21" t="s">
        <v>209</v>
      </c>
      <c r="K21" t="s">
        <v>210</v>
      </c>
      <c r="L21" t="s">
        <v>211</v>
      </c>
      <c r="M21" t="s">
        <v>212</v>
      </c>
      <c r="N21" t="s">
        <v>192</v>
      </c>
      <c r="O21" t="s">
        <v>193</v>
      </c>
      <c r="P21" t="s">
        <v>193</v>
      </c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</row>
    <row r="22" spans="2:41" ht="15" customHeight="1">
      <c r="B22" t="s">
        <v>213</v>
      </c>
      <c r="D22">
        <v>93418</v>
      </c>
      <c r="E22">
        <v>91993</v>
      </c>
      <c r="F22">
        <v>87590</v>
      </c>
      <c r="G22">
        <v>82954</v>
      </c>
      <c r="H22">
        <v>79162</v>
      </c>
      <c r="I22">
        <v>78229</v>
      </c>
      <c r="J22">
        <v>77624</v>
      </c>
      <c r="K22">
        <v>76057</v>
      </c>
      <c r="L22">
        <v>73433</v>
      </c>
      <c r="M22">
        <v>71622</v>
      </c>
      <c r="N22">
        <v>72816</v>
      </c>
      <c r="O22">
        <v>74980</v>
      </c>
      <c r="P22">
        <v>73664</v>
      </c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</row>
    <row r="23" spans="2:41" ht="15" customHeight="1">
      <c r="B23" t="s">
        <v>214</v>
      </c>
      <c r="D23" s="171">
        <v>0.24</v>
      </c>
      <c r="E23" s="171">
        <v>0.238</v>
      </c>
      <c r="F23" s="171">
        <v>0.229</v>
      </c>
      <c r="G23" s="171">
        <v>0.219</v>
      </c>
      <c r="H23" s="171">
        <v>0.21</v>
      </c>
      <c r="I23" s="171">
        <v>0.208</v>
      </c>
      <c r="J23" s="171">
        <v>0.207</v>
      </c>
      <c r="K23" s="171">
        <v>0.2</v>
      </c>
      <c r="L23" s="171">
        <v>0.194</v>
      </c>
      <c r="M23" s="171">
        <v>0.19</v>
      </c>
      <c r="N23" s="171">
        <v>0.193</v>
      </c>
      <c r="O23" s="171">
        <v>0.196</v>
      </c>
      <c r="P23" s="17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</row>
    <row r="24" spans="25:41" ht="15" customHeight="1"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</row>
    <row r="25" spans="25:41" ht="15" customHeight="1"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</row>
    <row r="26" spans="25:41" ht="15" customHeight="1"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</row>
    <row r="27" spans="25:41" ht="15" customHeight="1"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</row>
    <row r="28" spans="25:41" ht="15" customHeight="1"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</row>
    <row r="29" spans="25:41" ht="15" customHeight="1"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</row>
    <row r="30" spans="16:41" ht="15" customHeight="1">
      <c r="P30" s="162"/>
      <c r="T30" s="163" t="s">
        <v>215</v>
      </c>
      <c r="U30" s="164">
        <v>0.3731</v>
      </c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</row>
    <row r="31" spans="20:41" ht="15" customHeight="1">
      <c r="T31" s="163" t="s">
        <v>216</v>
      </c>
      <c r="U31" s="164">
        <v>0.0238</v>
      </c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</row>
    <row r="32" spans="20:41" ht="15" customHeight="1">
      <c r="T32" s="163" t="s">
        <v>217</v>
      </c>
      <c r="U32" s="164">
        <v>0.0032</v>
      </c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</row>
    <row r="33" spans="20:41" ht="15" customHeight="1">
      <c r="T33" s="163" t="s">
        <v>218</v>
      </c>
      <c r="U33" s="164">
        <v>0.0083</v>
      </c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</row>
    <row r="34" spans="20:41" ht="15" customHeight="1">
      <c r="T34" s="165" t="s">
        <v>219</v>
      </c>
      <c r="U34" s="166">
        <v>0.0799</v>
      </c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</row>
    <row r="35" spans="20:41" ht="15" customHeight="1">
      <c r="T35" s="165" t="s">
        <v>220</v>
      </c>
      <c r="U35" s="164">
        <v>0.1015</v>
      </c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</row>
    <row r="36" spans="20:41" ht="15" customHeight="1">
      <c r="T36" s="165" t="s">
        <v>221</v>
      </c>
      <c r="U36" s="164">
        <v>0.2917</v>
      </c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</row>
    <row r="37" spans="20:41" ht="15" customHeight="1">
      <c r="T37" s="165" t="s">
        <v>222</v>
      </c>
      <c r="U37" s="164">
        <v>0.0476</v>
      </c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</row>
    <row r="38" spans="20:41" ht="15" customHeight="1">
      <c r="T38" s="165" t="s">
        <v>223</v>
      </c>
      <c r="U38" s="164">
        <v>0.0086</v>
      </c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</row>
    <row r="39" spans="16:41" ht="15" customHeight="1">
      <c r="P39" s="162"/>
      <c r="T39" s="165" t="s">
        <v>224</v>
      </c>
      <c r="U39" s="164">
        <v>0.0623</v>
      </c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</row>
    <row r="40" spans="25:41" ht="15" customHeight="1"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</row>
    <row r="41" spans="25:41" ht="15" customHeight="1"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</row>
    <row r="42" spans="25:41" ht="15" customHeight="1"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</row>
    <row r="43" spans="25:41" ht="15" customHeight="1"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</row>
    <row r="44" spans="25:41" ht="15" customHeight="1"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</row>
    <row r="45" spans="25:41" ht="15" customHeight="1"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printOptions horizontalCentered="1" verticalCentered="1"/>
  <pageMargins left="0" right="0" top="0.1968503937007874" bottom="0.1968503937007874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cp:lastPrinted>2007-03-13T08:01:12Z</cp:lastPrinted>
  <dcterms:created xsi:type="dcterms:W3CDTF">2007-03-09T13:19:36Z</dcterms:created>
  <dcterms:modified xsi:type="dcterms:W3CDTF">2007-03-09T13:23:58Z</dcterms:modified>
  <cp:category/>
  <cp:version/>
  <cp:contentType/>
  <cp:contentStatus/>
</cp:coreProperties>
</file>