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an i struktura XI 04" sheetId="1" r:id="rId1"/>
    <sheet name="Gminy XI 04" sheetId="2" r:id="rId2"/>
    <sheet name="Wykresy XI 04" sheetId="3" r:id="rId3"/>
  </sheets>
  <externalReferences>
    <externalReference r:id="rId6"/>
  </externalReferences>
  <definedNames>
    <definedName name="_xlnm.Print_Area" localSheetId="1">'Gminy XI 04'!$A$1:$N$40</definedName>
    <definedName name="_xlnm.Print_Area" localSheetId="0">'Stan i struktura XI 04'!$A$36:$R$59</definedName>
    <definedName name="_xlnm.Print_Area" localSheetId="2">'Wykresy XI 04'!$Y$1:$AO$44</definedName>
  </definedNames>
  <calcPr fullCalcOnLoad="1"/>
</workbook>
</file>

<file path=xl/sharedStrings.xml><?xml version="1.0" encoding="utf-8"?>
<sst xmlns="http://schemas.openxmlformats.org/spreadsheetml/2006/main" count="384" uniqueCount="212">
  <si>
    <t xml:space="preserve">INFORMACJA  O  STANIE  BEZROBOCIA  W  WOJ.  LUBUSKIM  W LISTOPADZIE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</si>
  <si>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</si>
  <si>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</si>
  <si>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</si>
  <si>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</si>
  <si>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</si>
  <si>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</si>
  <si>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</si>
  <si>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</si>
  <si>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</si>
  <si>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</si>
  <si>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</si>
  <si>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</si>
  <si>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</si>
  <si>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</si>
  <si>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</si>
  <si>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</si>
  <si>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</si>
  <si>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</si>
  <si>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</si>
  <si>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</si>
  <si>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2004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</si>
  <si>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</si>
  <si>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</si>
  <si>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</si>
  <si>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</si>
  <si>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</si>
  <si>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</si>
  <si>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</si>
  <si>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</si>
  <si>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</si>
  <si>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4.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</si>
  <si>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</si>
  <si>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</si>
  <si>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</si>
  <si>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</si>
  <si>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</si>
  <si>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</si>
  <si>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</si>
  <si>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</si>
  <si>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</si>
  <si>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</si>
  <si>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</si>
  <si>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</si>
  <si>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</si>
  <si>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</si>
  <si>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</si>
  <si>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</si>
  <si>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</si>
  <si>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</si>
  <si>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</si>
  <si>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</si>
  <si>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</si>
  <si>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listopad 2004 r.;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</si>
  <si>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</si>
  <si>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</si>
  <si>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</si>
  <si>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</si>
  <si>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</si>
  <si>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</si>
  <si>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</si>
  <si>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</si>
  <si>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</si>
  <si>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</si>
  <si>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</si>
  <si>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</si>
  <si>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</si>
  <si>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</si>
  <si>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</si>
  <si>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</si>
  <si>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</si>
  <si>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</si>
  <si>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</si>
  <si>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</si>
  <si>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</si>
  <si>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</si>
  <si>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</si>
  <si>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</si>
  <si>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</si>
  <si>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</si>
  <si>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t>Liczba  bezrobotnych w układzie Powiatowych Urzędów Pracy i gmin woj. lubuskiego zarejestrowanych</t>
  </si>
  <si>
    <t>na koniec LISTOPADA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</si>
  <si>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</si>
  <si>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</si>
  <si>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</si>
  <si>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</si>
  <si>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</si>
  <si>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</si>
  <si>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</si>
  <si>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</si>
  <si>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</si>
  <si>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</si>
  <si>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</si>
  <si>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</si>
  <si>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</si>
  <si>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</si>
  <si>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</si>
  <si>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</si>
  <si>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</si>
  <si>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</si>
  <si>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</si>
  <si>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</si>
  <si>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</si>
  <si>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</si>
  <si>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</si>
  <si>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</si>
  <si>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</si>
  <si>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</si>
  <si>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</si>
  <si>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</si>
  <si>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</si>
  <si>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</si>
  <si>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</si>
  <si>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</si>
  <si>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</si>
  <si>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</si>
  <si>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</si>
  <si>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</si>
  <si>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</si>
  <si>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</si>
  <si>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</si>
  <si>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</si>
  <si>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</si>
  <si>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</si>
  <si>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</si>
  <si>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</si>
  <si>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</si>
  <si>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</si>
  <si>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</si>
  <si>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</si>
  <si>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</si>
  <si>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</si>
  <si>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</si>
  <si>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</si>
  <si>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</si>
  <si>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</si>
  <si>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</si>
  <si>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</si>
  <si>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</si>
  <si>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</si>
  <si>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</si>
  <si>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</si>
  <si>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</si>
  <si>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</si>
  <si>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</si>
  <si>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</si>
  <si>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</si>
  <si>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</si>
  <si>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</si>
  <si>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</si>
  <si>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</si>
  <si>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</si>
  <si>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</si>
  <si>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</si>
  <si>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</si>
  <si>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</si>
  <si>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</si>
  <si>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</si>
  <si>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</si>
  <si>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</si>
  <si>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</si>
  <si>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</si>
  <si>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</si>
  <si>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</si>
  <si>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</si>
  <si>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</si>
  <si>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</si>
  <si>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</si>
  <si>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</si>
  <si>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</si>
  <si>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</si>
  <si>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</si>
  <si>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</si>
  <si>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</si>
  <si>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</si>
  <si>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</si>
  <si>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</si>
  <si>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</si>
  <si>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</si>
  <si>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</si>
  <si>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</si>
  <si>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</si>
  <si>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</si>
  <si>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</si>
  <si>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</si>
  <si>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</si>
  <si>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</si>
  <si>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</si>
  <si>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</si>
  <si>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</si>
  <si>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</si>
  <si>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</si>
  <si>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</si>
  <si>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</si>
  <si>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</si>
  <si>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</si>
  <si>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</si>
  <si>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</si>
  <si>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</si>
  <si>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XI2003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</si>
  <si>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</si>
  <si>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</si>
  <si>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</si>
  <si>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</si>
  <si>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</si>
  <si>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</si>
  <si>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</si>
  <si>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</si>
  <si>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</si>
  <si>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>XI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</si>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</sst>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i/>
      <sz val="9"/>
      <name val="Arial CE"/>
      <family val="2"/>
    </font>
    <font>
      <sz val="6.5"/>
      <name val="Arial CE"/>
      <family val="2"/>
    </font>
    <font>
      <sz val="5.75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/>
    </xf>
    <xf numFmtId="1" fontId="16" fillId="2" borderId="13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/>
    </xf>
    <xf numFmtId="0" fontId="16" fillId="3" borderId="11" xfId="0" applyFont="1" applyFill="1" applyBorder="1" applyAlignment="1">
      <alignment horizontal="center" vertical="center" wrapText="1"/>
    </xf>
    <xf numFmtId="1" fontId="16" fillId="3" borderId="12" xfId="0" applyNumberFormat="1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6" xfId="0" applyFont="1" applyBorder="1" applyAlignment="1">
      <alignment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right" vertical="top" wrapText="1"/>
    </xf>
    <xf numFmtId="0" fontId="24" fillId="0" borderId="35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/>
    </xf>
    <xf numFmtId="0" fontId="29" fillId="0" borderId="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31" xfId="0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5" fillId="0" borderId="43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6" fillId="4" borderId="37" xfId="0" applyFont="1" applyFill="1" applyBorder="1" applyAlignment="1">
      <alignment horizontal="center"/>
    </xf>
    <xf numFmtId="0" fontId="36" fillId="4" borderId="20" xfId="0" applyFont="1" applyFill="1" applyBorder="1" applyAlignment="1" applyProtection="1">
      <alignment horizontal="left"/>
      <protection/>
    </xf>
    <xf numFmtId="0" fontId="36" fillId="4" borderId="20" xfId="0" applyFont="1" applyFill="1" applyBorder="1" applyAlignment="1" applyProtection="1">
      <alignment horizontal="center"/>
      <protection/>
    </xf>
    <xf numFmtId="167" fontId="36" fillId="4" borderId="44" xfId="0" applyNumberFormat="1" applyFont="1" applyFill="1" applyBorder="1" applyAlignment="1" applyProtection="1">
      <alignment horizontal="right"/>
      <protection/>
    </xf>
    <xf numFmtId="0" fontId="37" fillId="0" borderId="37" xfId="0" applyFont="1" applyBorder="1" applyAlignment="1">
      <alignment horizontal="center"/>
    </xf>
    <xf numFmtId="0" fontId="37" fillId="0" borderId="20" xfId="0" applyFont="1" applyBorder="1" applyAlignment="1" applyProtection="1">
      <alignment horizontal="left"/>
      <protection/>
    </xf>
    <xf numFmtId="167" fontId="37" fillId="0" borderId="20" xfId="0" applyNumberFormat="1" applyFont="1" applyBorder="1" applyAlignment="1" applyProtection="1">
      <alignment/>
      <protection/>
    </xf>
    <xf numFmtId="167" fontId="37" fillId="0" borderId="44" xfId="0" applyNumberFormat="1" applyFont="1" applyBorder="1" applyAlignment="1" applyProtection="1">
      <alignment/>
      <protection/>
    </xf>
    <xf numFmtId="167" fontId="36" fillId="4" borderId="20" xfId="0" applyNumberFormat="1" applyFont="1" applyFill="1" applyBorder="1" applyAlignment="1" applyProtection="1">
      <alignment/>
      <protection/>
    </xf>
    <xf numFmtId="167" fontId="36" fillId="4" borderId="4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167" fontId="36" fillId="0" borderId="44" xfId="0" applyNumberFormat="1" applyFont="1" applyBorder="1" applyAlignment="1" applyProtection="1">
      <alignment/>
      <protection/>
    </xf>
    <xf numFmtId="0" fontId="36" fillId="0" borderId="37" xfId="0" applyFont="1" applyBorder="1" applyAlignment="1">
      <alignment horizontal="center"/>
    </xf>
    <xf numFmtId="0" fontId="36" fillId="0" borderId="20" xfId="0" applyFont="1" applyBorder="1" applyAlignment="1" applyProtection="1">
      <alignment horizontal="left"/>
      <protection/>
    </xf>
    <xf numFmtId="0" fontId="36" fillId="4" borderId="42" xfId="0" applyFont="1" applyFill="1" applyBorder="1" applyAlignment="1">
      <alignment horizontal="center"/>
    </xf>
    <xf numFmtId="0" fontId="36" fillId="4" borderId="39" xfId="0" applyFont="1" applyFill="1" applyBorder="1" applyAlignment="1" applyProtection="1">
      <alignment horizontal="left"/>
      <protection/>
    </xf>
    <xf numFmtId="167" fontId="36" fillId="4" borderId="39" xfId="0" applyNumberFormat="1" applyFont="1" applyFill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 applyProtection="1">
      <alignment horizontal="left"/>
      <protection/>
    </xf>
    <xf numFmtId="167" fontId="37" fillId="0" borderId="46" xfId="0" applyNumberFormat="1" applyFont="1" applyBorder="1" applyAlignment="1" applyProtection="1">
      <alignment/>
      <protection/>
    </xf>
    <xf numFmtId="167" fontId="37" fillId="0" borderId="47" xfId="0" applyNumberFormat="1" applyFont="1" applyBorder="1" applyAlignment="1" applyProtection="1">
      <alignment/>
      <protection/>
    </xf>
    <xf numFmtId="167" fontId="37" fillId="0" borderId="19" xfId="0" applyNumberFormat="1" applyFont="1" applyBorder="1" applyAlignment="1" applyProtection="1">
      <alignment horizontal="center"/>
      <protection/>
    </xf>
    <xf numFmtId="167" fontId="37" fillId="0" borderId="48" xfId="0" applyNumberFormat="1" applyFont="1" applyBorder="1" applyAlignment="1" applyProtection="1">
      <alignment/>
      <protection/>
    </xf>
    <xf numFmtId="167" fontId="37" fillId="0" borderId="30" xfId="0" applyNumberFormat="1" applyFont="1" applyBorder="1" applyAlignment="1" applyProtection="1">
      <alignment/>
      <protection/>
    </xf>
    <xf numFmtId="167" fontId="37" fillId="0" borderId="49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167" fontId="37" fillId="0" borderId="0" xfId="0" applyNumberFormat="1" applyFont="1" applyBorder="1" applyAlignment="1" applyProtection="1">
      <alignment/>
      <protection/>
    </xf>
    <xf numFmtId="167" fontId="36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5" borderId="50" xfId="0" applyNumberFormat="1" applyFont="1" applyFill="1" applyBorder="1" applyAlignment="1" applyProtection="1">
      <alignment/>
      <protection/>
    </xf>
    <xf numFmtId="167" fontId="34" fillId="5" borderId="13" xfId="0" applyNumberFormat="1" applyFont="1" applyFill="1" applyBorder="1" applyAlignment="1" applyProtection="1">
      <alignment/>
      <protection/>
    </xf>
    <xf numFmtId="167" fontId="18" fillId="5" borderId="6" xfId="0" applyNumberFormat="1" applyFont="1" applyFill="1" applyBorder="1" applyAlignment="1" applyProtection="1">
      <alignment/>
      <protection/>
    </xf>
    <xf numFmtId="167" fontId="34" fillId="5" borderId="51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9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2" fillId="0" borderId="5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3" fillId="0" borderId="53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3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10" fillId="2" borderId="5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 indent="1"/>
    </xf>
    <xf numFmtId="0" fontId="22" fillId="0" borderId="17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 indent="4"/>
    </xf>
    <xf numFmtId="0" fontId="17" fillId="0" borderId="23" xfId="0" applyFont="1" applyBorder="1" applyAlignment="1">
      <alignment horizontal="left" vertical="center" wrapText="1" indent="4"/>
    </xf>
    <xf numFmtId="0" fontId="17" fillId="0" borderId="2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5" fillId="2" borderId="59" xfId="0" applyFont="1" applyFill="1" applyBorder="1" applyAlignment="1">
      <alignment vertical="center" wrapText="1"/>
    </xf>
    <xf numFmtId="0" fontId="15" fillId="2" borderId="51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04'!$C$6:$P$6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XI 04'!$C$7:$P$7</c:f>
              <c:numCache>
                <c:ptCount val="14"/>
                <c:pt idx="0">
                  <c:v>10038</c:v>
                </c:pt>
                <c:pt idx="1">
                  <c:v>5953</c:v>
                </c:pt>
                <c:pt idx="2">
                  <c:v>7215</c:v>
                </c:pt>
                <c:pt idx="3">
                  <c:v>5862</c:v>
                </c:pt>
                <c:pt idx="4">
                  <c:v>11154</c:v>
                </c:pt>
                <c:pt idx="5">
                  <c:v>4691</c:v>
                </c:pt>
                <c:pt idx="6">
                  <c:v>6289</c:v>
                </c:pt>
                <c:pt idx="7">
                  <c:v>3419</c:v>
                </c:pt>
                <c:pt idx="8">
                  <c:v>4112</c:v>
                </c:pt>
                <c:pt idx="9">
                  <c:v>3626</c:v>
                </c:pt>
                <c:pt idx="10">
                  <c:v>7354</c:v>
                </c:pt>
                <c:pt idx="11">
                  <c:v>7762</c:v>
                </c:pt>
                <c:pt idx="12">
                  <c:v>9905</c:v>
                </c:pt>
                <c:pt idx="13">
                  <c:v>11004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75230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 04'!$T$6:$T$9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'Wykresy XI 04'!$U$6:$U$9</c:f>
              <c:numCache>
                <c:ptCount val="4"/>
                <c:pt idx="0">
                  <c:v>0.791</c:v>
                </c:pt>
                <c:pt idx="1">
                  <c:v>0.053</c:v>
                </c:pt>
                <c:pt idx="2">
                  <c:v>0.135</c:v>
                </c:pt>
                <c:pt idx="3">
                  <c:v>0.021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XI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XI 04'!$C$16:$P$16</c:f>
              <c:numCache>
                <c:ptCount val="14"/>
                <c:pt idx="0">
                  <c:v>776</c:v>
                </c:pt>
                <c:pt idx="1">
                  <c:v>520</c:v>
                </c:pt>
                <c:pt idx="2">
                  <c:v>496</c:v>
                </c:pt>
                <c:pt idx="3">
                  <c:v>491</c:v>
                </c:pt>
                <c:pt idx="4">
                  <c:v>1022</c:v>
                </c:pt>
                <c:pt idx="5">
                  <c:v>382</c:v>
                </c:pt>
                <c:pt idx="6">
                  <c:v>587</c:v>
                </c:pt>
                <c:pt idx="7">
                  <c:v>302</c:v>
                </c:pt>
                <c:pt idx="8">
                  <c:v>403</c:v>
                </c:pt>
                <c:pt idx="9">
                  <c:v>320</c:v>
                </c:pt>
                <c:pt idx="10">
                  <c:v>690</c:v>
                </c:pt>
                <c:pt idx="11">
                  <c:v>757</c:v>
                </c:pt>
                <c:pt idx="12">
                  <c:v>733</c:v>
                </c:pt>
                <c:pt idx="13">
                  <c:v>1099</c:v>
                </c:pt>
              </c:numCache>
            </c:numRef>
          </c:val>
        </c:ser>
        <c:ser>
          <c:idx val="1"/>
          <c:order val="1"/>
          <c:tx>
            <c:strRef>
              <c:f>'Wykresy XI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XI 04'!$C$17:$P$17</c:f>
              <c:numCache>
                <c:ptCount val="14"/>
                <c:pt idx="0">
                  <c:v>1106</c:v>
                </c:pt>
                <c:pt idx="1">
                  <c:v>572</c:v>
                </c:pt>
                <c:pt idx="2">
                  <c:v>559</c:v>
                </c:pt>
                <c:pt idx="3">
                  <c:v>533</c:v>
                </c:pt>
                <c:pt idx="4">
                  <c:v>801</c:v>
                </c:pt>
                <c:pt idx="5">
                  <c:v>484</c:v>
                </c:pt>
                <c:pt idx="6">
                  <c:v>513</c:v>
                </c:pt>
                <c:pt idx="7">
                  <c:v>418</c:v>
                </c:pt>
                <c:pt idx="8">
                  <c:v>353</c:v>
                </c:pt>
                <c:pt idx="9">
                  <c:v>352</c:v>
                </c:pt>
                <c:pt idx="10">
                  <c:v>1049</c:v>
                </c:pt>
                <c:pt idx="11">
                  <c:v>742</c:v>
                </c:pt>
                <c:pt idx="12">
                  <c:v>623</c:v>
                </c:pt>
                <c:pt idx="13">
                  <c:v>1384</c:v>
                </c:pt>
              </c:numCache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412700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Województwo lubuskie 11.2003 - 11.2004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tj. po ustaleniu ostatecznej liczby pracujących poza rolnictwem indywidualnym na koniec 2003 r. )</a:t>
            </a:r>
          </a:p>
        </c:rich>
      </c:tx>
      <c:layout>
        <c:manualLayout>
          <c:xMode val="factor"/>
          <c:yMode val="factor"/>
          <c:x val="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15"/>
          <c:w val="0.967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04'!$D$21:$P$21</c:f>
              <c:strCache>
                <c:ptCount val="13"/>
                <c:pt idx="0">
                  <c:v>XI2003</c:v>
                </c:pt>
                <c:pt idx="1">
                  <c:v>XII 2003</c:v>
                </c:pt>
                <c:pt idx="2">
                  <c:v>I 2004</c:v>
                </c:pt>
                <c:pt idx="3">
                  <c:v>II</c:v>
                </c:pt>
                <c:pt idx="4">
                  <c:v>III</c:v>
                </c:pt>
                <c:pt idx="5">
                  <c:v>IV </c:v>
                </c:pt>
                <c:pt idx="6">
                  <c:v>V </c:v>
                </c:pt>
                <c:pt idx="7">
                  <c:v>VI </c:v>
                </c:pt>
                <c:pt idx="8">
                  <c:v>VII </c:v>
                </c:pt>
                <c:pt idx="9">
                  <c:v>VIII </c:v>
                </c:pt>
                <c:pt idx="10">
                  <c:v>IX </c:v>
                </c:pt>
                <c:pt idx="11">
                  <c:v>X </c:v>
                </c:pt>
                <c:pt idx="12">
                  <c:v>XI 2004</c:v>
                </c:pt>
              </c:strCache>
            </c:strRef>
          </c:cat>
          <c:val>
            <c:numRef>
              <c:f>'Wykresy XI 04'!$D$22:$P$22</c:f>
              <c:numCache>
                <c:ptCount val="13"/>
                <c:pt idx="0">
                  <c:v>105162</c:v>
                </c:pt>
                <c:pt idx="1">
                  <c:v>108026</c:v>
                </c:pt>
                <c:pt idx="2">
                  <c:v>111803</c:v>
                </c:pt>
                <c:pt idx="3">
                  <c:v>111121</c:v>
                </c:pt>
                <c:pt idx="4">
                  <c:v>108456</c:v>
                </c:pt>
                <c:pt idx="5">
                  <c:v>105527</c:v>
                </c:pt>
                <c:pt idx="6">
                  <c:v>102855</c:v>
                </c:pt>
                <c:pt idx="7">
                  <c:v>102825</c:v>
                </c:pt>
                <c:pt idx="8">
                  <c:v>101625</c:v>
                </c:pt>
                <c:pt idx="9">
                  <c:v>100965</c:v>
                </c:pt>
                <c:pt idx="10">
                  <c:v>100429</c:v>
                </c:pt>
                <c:pt idx="11">
                  <c:v>99295</c:v>
                </c:pt>
                <c:pt idx="12">
                  <c:v>98384</c:v>
                </c:pt>
              </c:numCache>
            </c:numRef>
          </c:val>
        </c:ser>
        <c:axId val="65904614"/>
        <c:axId val="56270615"/>
      </c:barChart>
      <c:lineChart>
        <c:grouping val="standard"/>
        <c:varyColors val="0"/>
        <c:ser>
          <c:idx val="1"/>
          <c:order val="1"/>
          <c:tx>
            <c:strRef>
              <c:f>'Wykresy XI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 04'!$D$21:$P$21</c:f>
              <c:strCache>
                <c:ptCount val="13"/>
                <c:pt idx="0">
                  <c:v>XI2003</c:v>
                </c:pt>
                <c:pt idx="1">
                  <c:v>XII 2003</c:v>
                </c:pt>
                <c:pt idx="2">
                  <c:v>I 2004</c:v>
                </c:pt>
                <c:pt idx="3">
                  <c:v>II</c:v>
                </c:pt>
                <c:pt idx="4">
                  <c:v>III</c:v>
                </c:pt>
                <c:pt idx="5">
                  <c:v>IV </c:v>
                </c:pt>
                <c:pt idx="6">
                  <c:v>V </c:v>
                </c:pt>
                <c:pt idx="7">
                  <c:v>VI </c:v>
                </c:pt>
                <c:pt idx="8">
                  <c:v>VII </c:v>
                </c:pt>
                <c:pt idx="9">
                  <c:v>VIII </c:v>
                </c:pt>
                <c:pt idx="10">
                  <c:v>IX </c:v>
                </c:pt>
                <c:pt idx="11">
                  <c:v>X </c:v>
                </c:pt>
                <c:pt idx="12">
                  <c:v>XI 2004</c:v>
                </c:pt>
              </c:strCache>
            </c:strRef>
          </c:cat>
          <c:val>
            <c:numRef>
              <c:f>'Wykresy XI 04'!$D$23:$P$23</c:f>
              <c:numCache>
                <c:ptCount val="13"/>
                <c:pt idx="0">
                  <c:v>0.254</c:v>
                </c:pt>
                <c:pt idx="1">
                  <c:v>0.275</c:v>
                </c:pt>
                <c:pt idx="2">
                  <c:v>0.282</c:v>
                </c:pt>
                <c:pt idx="3">
                  <c:v>0.281</c:v>
                </c:pt>
                <c:pt idx="4">
                  <c:v>0.276</c:v>
                </c:pt>
                <c:pt idx="5">
                  <c:v>0.27</c:v>
                </c:pt>
                <c:pt idx="6">
                  <c:v>0.265</c:v>
                </c:pt>
                <c:pt idx="7">
                  <c:v>0.265</c:v>
                </c:pt>
                <c:pt idx="8">
                  <c:v>0.262</c:v>
                </c:pt>
                <c:pt idx="9">
                  <c:v>0.261</c:v>
                </c:pt>
                <c:pt idx="10">
                  <c:v>0.26</c:v>
                </c:pt>
                <c:pt idx="11">
                  <c:v>0.257</c:v>
                </c:pt>
              </c:numCache>
            </c:numRef>
          </c:val>
          <c:smooth val="0"/>
        </c:ser>
        <c:axId val="36673488"/>
        <c:axId val="61625937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270615"/>
        <c:crossesAt val="80000"/>
        <c:auto val="1"/>
        <c:lblOffset val="100"/>
        <c:noMultiLvlLbl val="0"/>
      </c:catAx>
      <c:valAx>
        <c:axId val="56270615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904614"/>
        <c:crossesAt val="1"/>
        <c:crossBetween val="between"/>
        <c:dispUnits/>
      </c:valAx>
      <c:catAx>
        <c:axId val="36673488"/>
        <c:scaling>
          <c:orientation val="minMax"/>
        </c:scaling>
        <c:axPos val="b"/>
        <c:delete val="1"/>
        <c:majorTickMark val="in"/>
        <c:minorTickMark val="none"/>
        <c:tickLblPos val="nextTo"/>
        <c:crossAx val="61625937"/>
        <c:crossesAt val="0.25"/>
        <c:auto val="1"/>
        <c:lblOffset val="100"/>
        <c:noMultiLvlLbl val="0"/>
      </c:catAx>
      <c:valAx>
        <c:axId val="61625937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73488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95250</xdr:colOff>
      <xdr:row>23</xdr:row>
      <xdr:rowOff>47625</xdr:rowOff>
    </xdr:from>
    <xdr:to>
      <xdr:col>32</xdr:col>
      <xdr:colOff>19050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54450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Q5HIJY94\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</sheetNames>
    <sheetDataSet>
      <sheetData sheetId="9">
        <row r="42">
          <cell r="F42">
            <v>349</v>
          </cell>
          <cell r="G42">
            <v>109</v>
          </cell>
          <cell r="H42">
            <v>269</v>
          </cell>
          <cell r="I42">
            <v>142</v>
          </cell>
          <cell r="J42">
            <v>307</v>
          </cell>
          <cell r="K42">
            <v>165</v>
          </cell>
          <cell r="L42">
            <v>58</v>
          </cell>
          <cell r="M42">
            <v>82</v>
          </cell>
          <cell r="N42">
            <v>154</v>
          </cell>
          <cell r="O42">
            <v>37</v>
          </cell>
          <cell r="P42">
            <v>272</v>
          </cell>
          <cell r="Q42">
            <v>188</v>
          </cell>
          <cell r="R42">
            <v>162</v>
          </cell>
          <cell r="S42">
            <v>613</v>
          </cell>
          <cell r="T42">
            <v>2907</v>
          </cell>
        </row>
        <row r="47">
          <cell r="F47">
            <v>529</v>
          </cell>
          <cell r="G47">
            <v>211</v>
          </cell>
          <cell r="H47">
            <v>560</v>
          </cell>
          <cell r="I47">
            <v>705</v>
          </cell>
          <cell r="J47">
            <v>663</v>
          </cell>
          <cell r="K47">
            <v>447</v>
          </cell>
          <cell r="L47">
            <v>336</v>
          </cell>
          <cell r="M47">
            <v>281</v>
          </cell>
          <cell r="N47">
            <v>213</v>
          </cell>
          <cell r="O47">
            <v>230</v>
          </cell>
          <cell r="P47">
            <v>450</v>
          </cell>
          <cell r="Q47">
            <v>341</v>
          </cell>
          <cell r="R47">
            <v>445</v>
          </cell>
          <cell r="S47">
            <v>928</v>
          </cell>
          <cell r="T47">
            <v>6339</v>
          </cell>
        </row>
        <row r="49">
          <cell r="F49">
            <v>111</v>
          </cell>
          <cell r="G49">
            <v>54</v>
          </cell>
          <cell r="H49">
            <v>252</v>
          </cell>
          <cell r="I49">
            <v>336</v>
          </cell>
          <cell r="J49">
            <v>237</v>
          </cell>
          <cell r="K49">
            <v>154</v>
          </cell>
          <cell r="L49">
            <v>153</v>
          </cell>
          <cell r="M49">
            <v>139</v>
          </cell>
          <cell r="N49">
            <v>90</v>
          </cell>
          <cell r="O49">
            <v>145</v>
          </cell>
          <cell r="P49">
            <v>104</v>
          </cell>
          <cell r="Q49">
            <v>142</v>
          </cell>
          <cell r="R49">
            <v>97</v>
          </cell>
          <cell r="S49">
            <v>408</v>
          </cell>
          <cell r="T49">
            <v>2422</v>
          </cell>
        </row>
        <row r="51">
          <cell r="F51">
            <v>440</v>
          </cell>
          <cell r="G51">
            <v>420</v>
          </cell>
          <cell r="H51">
            <v>227</v>
          </cell>
          <cell r="I51">
            <v>149</v>
          </cell>
          <cell r="J51">
            <v>421</v>
          </cell>
          <cell r="K51">
            <v>120</v>
          </cell>
          <cell r="L51">
            <v>253</v>
          </cell>
          <cell r="M51">
            <v>228</v>
          </cell>
          <cell r="N51">
            <v>183</v>
          </cell>
          <cell r="O51">
            <v>221</v>
          </cell>
          <cell r="P51">
            <v>542</v>
          </cell>
          <cell r="Q51">
            <v>197</v>
          </cell>
          <cell r="R51">
            <v>537</v>
          </cell>
          <cell r="S51">
            <v>496</v>
          </cell>
          <cell r="T51">
            <v>4434</v>
          </cell>
        </row>
        <row r="53">
          <cell r="F53">
            <v>42</v>
          </cell>
          <cell r="G53">
            <v>77</v>
          </cell>
          <cell r="H53">
            <v>466</v>
          </cell>
          <cell r="I53">
            <v>258</v>
          </cell>
          <cell r="J53">
            <v>472</v>
          </cell>
          <cell r="K53">
            <v>144</v>
          </cell>
          <cell r="L53">
            <v>164</v>
          </cell>
          <cell r="M53">
            <v>135</v>
          </cell>
          <cell r="N53">
            <v>51</v>
          </cell>
          <cell r="O53">
            <v>51</v>
          </cell>
          <cell r="P53">
            <v>84</v>
          </cell>
          <cell r="Q53">
            <v>257</v>
          </cell>
          <cell r="R53">
            <v>874</v>
          </cell>
          <cell r="S53">
            <v>1415</v>
          </cell>
          <cell r="T53">
            <v>4490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3</v>
          </cell>
          <cell r="Q55">
            <v>0</v>
          </cell>
          <cell r="R55">
            <v>1</v>
          </cell>
          <cell r="S55">
            <v>4</v>
          </cell>
          <cell r="T55">
            <v>44</v>
          </cell>
        </row>
        <row r="57">
          <cell r="F57">
            <v>11</v>
          </cell>
          <cell r="G57">
            <v>2</v>
          </cell>
          <cell r="H57">
            <v>29</v>
          </cell>
          <cell r="I57">
            <v>1</v>
          </cell>
          <cell r="J57">
            <v>13</v>
          </cell>
          <cell r="K57">
            <v>2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4</v>
          </cell>
          <cell r="R57">
            <v>66</v>
          </cell>
          <cell r="S57">
            <v>7</v>
          </cell>
          <cell r="T57">
            <v>179</v>
          </cell>
        </row>
        <row r="59">
          <cell r="F59">
            <v>178</v>
          </cell>
          <cell r="G59">
            <v>58</v>
          </cell>
          <cell r="H59">
            <v>27</v>
          </cell>
          <cell r="I59">
            <v>47</v>
          </cell>
          <cell r="J59">
            <v>125</v>
          </cell>
          <cell r="K59">
            <v>6</v>
          </cell>
          <cell r="L59">
            <v>0</v>
          </cell>
          <cell r="M59">
            <v>8</v>
          </cell>
          <cell r="N59">
            <v>326</v>
          </cell>
          <cell r="O59">
            <v>4</v>
          </cell>
          <cell r="P59">
            <v>49</v>
          </cell>
          <cell r="Q59">
            <v>41</v>
          </cell>
          <cell r="R59">
            <v>66</v>
          </cell>
          <cell r="S59">
            <v>56</v>
          </cell>
          <cell r="T59">
            <v>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workbookViewId="0" topLeftCell="A1">
      <selection activeCell="A1" sqref="A1:R1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29.00390625" style="0" customWidth="1"/>
    <col min="4" max="9" width="12.25390625" style="18" customWidth="1"/>
    <col min="10" max="10" width="10.625" style="67" customWidth="1"/>
    <col min="11" max="11" width="12.25390625" style="18" customWidth="1"/>
    <col min="12" max="12" width="12.25390625" style="67" customWidth="1"/>
    <col min="13" max="14" width="12.25390625" style="18" customWidth="1"/>
    <col min="15" max="15" width="12.25390625" style="67" customWidth="1"/>
    <col min="16" max="18" width="12.25390625" style="18" customWidth="1"/>
    <col min="19" max="19" width="10.75390625" style="0" bestFit="1" customWidth="1"/>
  </cols>
  <sheetData>
    <row r="1" spans="1:18" ht="51" customHeight="1" thickBo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</row>
    <row r="2" spans="1:18" ht="42.75" customHeight="1" thickBot="1" thickTop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8" t="s">
        <v>18</v>
      </c>
    </row>
    <row r="3" spans="1:18" ht="39" customHeight="1" thickBot="1">
      <c r="A3" s="190" t="s">
        <v>19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</row>
    <row r="4" spans="1:18" ht="24.75" customHeight="1" thickBot="1" thickTop="1">
      <c r="A4" s="9" t="s">
        <v>20</v>
      </c>
      <c r="B4" s="211" t="s">
        <v>21</v>
      </c>
      <c r="C4" s="212"/>
      <c r="D4" s="10">
        <v>18.2</v>
      </c>
      <c r="E4" s="10">
        <v>26.9</v>
      </c>
      <c r="F4" s="10">
        <v>36.3</v>
      </c>
      <c r="G4" s="10">
        <v>27.3</v>
      </c>
      <c r="H4" s="10">
        <v>35.5</v>
      </c>
      <c r="I4" s="10">
        <v>25.8</v>
      </c>
      <c r="J4" s="10">
        <v>34.4</v>
      </c>
      <c r="K4" s="10">
        <v>26.8</v>
      </c>
      <c r="L4" s="10">
        <v>18.7</v>
      </c>
      <c r="M4" s="10">
        <v>24.1</v>
      </c>
      <c r="N4" s="10">
        <v>14.2</v>
      </c>
      <c r="O4" s="10">
        <v>27.4</v>
      </c>
      <c r="P4" s="10">
        <v>35.2</v>
      </c>
      <c r="Q4" s="11">
        <v>30.9</v>
      </c>
      <c r="R4" s="12">
        <v>25.7</v>
      </c>
    </row>
    <row r="5" spans="1:18" s="18" customFormat="1" ht="26.25" customHeight="1" thickBot="1" thickTop="1">
      <c r="A5" s="13" t="s">
        <v>22</v>
      </c>
      <c r="B5" s="213" t="s">
        <v>23</v>
      </c>
      <c r="C5" s="214"/>
      <c r="D5" s="14">
        <v>10038</v>
      </c>
      <c r="E5" s="15">
        <v>5953</v>
      </c>
      <c r="F5" s="15">
        <v>7215</v>
      </c>
      <c r="G5" s="15">
        <v>5862</v>
      </c>
      <c r="H5" s="15">
        <v>11154</v>
      </c>
      <c r="I5" s="15">
        <v>4691</v>
      </c>
      <c r="J5" s="15">
        <v>6289</v>
      </c>
      <c r="K5" s="15">
        <v>3419</v>
      </c>
      <c r="L5" s="15">
        <v>4112</v>
      </c>
      <c r="M5" s="15">
        <v>3626</v>
      </c>
      <c r="N5" s="15">
        <v>7354</v>
      </c>
      <c r="O5" s="15">
        <v>7762</v>
      </c>
      <c r="P5" s="15">
        <v>9905</v>
      </c>
      <c r="Q5" s="16">
        <v>11004</v>
      </c>
      <c r="R5" s="17">
        <f>SUM(D5:Q5)</f>
        <v>98384</v>
      </c>
    </row>
    <row r="6" spans="1:19" s="18" customFormat="1" ht="24" customHeight="1" thickBot="1" thickTop="1">
      <c r="A6" s="19"/>
      <c r="B6" s="215" t="s">
        <v>24</v>
      </c>
      <c r="C6" s="216"/>
      <c r="D6" s="20">
        <v>10368</v>
      </c>
      <c r="E6" s="21">
        <v>6005</v>
      </c>
      <c r="F6" s="21">
        <v>7278</v>
      </c>
      <c r="G6" s="21">
        <v>5904</v>
      </c>
      <c r="H6" s="21">
        <v>10933</v>
      </c>
      <c r="I6" s="21">
        <v>4793</v>
      </c>
      <c r="J6" s="21">
        <v>6215</v>
      </c>
      <c r="K6" s="21">
        <v>3535</v>
      </c>
      <c r="L6" s="21">
        <v>4062</v>
      </c>
      <c r="M6" s="21">
        <v>3658</v>
      </c>
      <c r="N6" s="21">
        <v>7713</v>
      </c>
      <c r="O6" s="21">
        <v>7747</v>
      </c>
      <c r="P6" s="21">
        <v>9795</v>
      </c>
      <c r="Q6" s="22">
        <v>11289</v>
      </c>
      <c r="R6" s="23">
        <f>SUM(D6:Q6)</f>
        <v>99295</v>
      </c>
      <c r="S6" s="24"/>
    </row>
    <row r="7" spans="1:19" ht="24" customHeight="1" thickBot="1" thickTop="1">
      <c r="A7" s="25"/>
      <c r="B7" s="204" t="s">
        <v>25</v>
      </c>
      <c r="C7" s="199"/>
      <c r="D7" s="26">
        <f aca="true" t="shared" si="0" ref="D7:Q7">D5-D6</f>
        <v>-330</v>
      </c>
      <c r="E7" s="26">
        <f t="shared" si="0"/>
        <v>-52</v>
      </c>
      <c r="F7" s="26">
        <f t="shared" si="0"/>
        <v>-63</v>
      </c>
      <c r="G7" s="26">
        <f t="shared" si="0"/>
        <v>-42</v>
      </c>
      <c r="H7" s="26">
        <f t="shared" si="0"/>
        <v>221</v>
      </c>
      <c r="I7" s="26">
        <f t="shared" si="0"/>
        <v>-102</v>
      </c>
      <c r="J7" s="26">
        <f t="shared" si="0"/>
        <v>74</v>
      </c>
      <c r="K7" s="26">
        <f t="shared" si="0"/>
        <v>-116</v>
      </c>
      <c r="L7" s="26">
        <f t="shared" si="0"/>
        <v>50</v>
      </c>
      <c r="M7" s="26">
        <f t="shared" si="0"/>
        <v>-32</v>
      </c>
      <c r="N7" s="26">
        <f t="shared" si="0"/>
        <v>-359</v>
      </c>
      <c r="O7" s="26">
        <f t="shared" si="0"/>
        <v>15</v>
      </c>
      <c r="P7" s="26">
        <f t="shared" si="0"/>
        <v>110</v>
      </c>
      <c r="Q7" s="27">
        <f t="shared" si="0"/>
        <v>-285</v>
      </c>
      <c r="R7" s="28">
        <f>SUM(D7:Q7)</f>
        <v>-911</v>
      </c>
      <c r="S7" s="29"/>
    </row>
    <row r="8" spans="1:19" ht="24" customHeight="1" thickBot="1" thickTop="1">
      <c r="A8" s="30"/>
      <c r="B8" s="204" t="s">
        <v>26</v>
      </c>
      <c r="C8" s="199"/>
      <c r="D8" s="31">
        <f aca="true" t="shared" si="1" ref="D8:R8">D5/D6*100</f>
        <v>96.81712962962963</v>
      </c>
      <c r="E8" s="31">
        <f t="shared" si="1"/>
        <v>99.13405495420483</v>
      </c>
      <c r="F8" s="31">
        <f t="shared" si="1"/>
        <v>99.13437757625722</v>
      </c>
      <c r="G8" s="31">
        <f t="shared" si="1"/>
        <v>99.28861788617887</v>
      </c>
      <c r="H8" s="31">
        <f t="shared" si="1"/>
        <v>102.02140309155767</v>
      </c>
      <c r="I8" s="31">
        <f t="shared" si="1"/>
        <v>97.87189651575214</v>
      </c>
      <c r="J8" s="31">
        <f t="shared" si="1"/>
        <v>101.19066773934031</v>
      </c>
      <c r="K8" s="31">
        <f t="shared" si="1"/>
        <v>96.71852899575671</v>
      </c>
      <c r="L8" s="31">
        <f t="shared" si="1"/>
        <v>101.23092072870507</v>
      </c>
      <c r="M8" s="31">
        <f t="shared" si="1"/>
        <v>99.12520503007107</v>
      </c>
      <c r="N8" s="31">
        <f t="shared" si="1"/>
        <v>95.34552054972126</v>
      </c>
      <c r="O8" s="31">
        <f t="shared" si="1"/>
        <v>100.19362333806635</v>
      </c>
      <c r="P8" s="31">
        <f t="shared" si="1"/>
        <v>101.12302194997447</v>
      </c>
      <c r="Q8" s="32">
        <f t="shared" si="1"/>
        <v>97.47541854903002</v>
      </c>
      <c r="R8" s="33">
        <f t="shared" si="1"/>
        <v>99.08253184953925</v>
      </c>
      <c r="S8" s="29"/>
    </row>
    <row r="9" spans="1:19" s="18" customFormat="1" ht="24" customHeight="1" thickBot="1" thickTop="1">
      <c r="A9" s="34" t="s">
        <v>27</v>
      </c>
      <c r="B9" s="206" t="s">
        <v>28</v>
      </c>
      <c r="C9" s="195"/>
      <c r="D9" s="35">
        <v>776</v>
      </c>
      <c r="E9" s="36">
        <v>520</v>
      </c>
      <c r="F9" s="37">
        <v>496</v>
      </c>
      <c r="G9" s="37">
        <v>491</v>
      </c>
      <c r="H9" s="37">
        <v>1022</v>
      </c>
      <c r="I9" s="37">
        <v>382</v>
      </c>
      <c r="J9" s="37">
        <v>587</v>
      </c>
      <c r="K9" s="37">
        <v>302</v>
      </c>
      <c r="L9" s="38">
        <v>403</v>
      </c>
      <c r="M9" s="38">
        <v>320</v>
      </c>
      <c r="N9" s="38">
        <v>690</v>
      </c>
      <c r="O9" s="38">
        <v>757</v>
      </c>
      <c r="P9" s="38">
        <v>733</v>
      </c>
      <c r="Q9" s="38">
        <v>1099</v>
      </c>
      <c r="R9" s="28">
        <f>SUM(D9:Q9)</f>
        <v>8578</v>
      </c>
      <c r="S9" s="24"/>
    </row>
    <row r="10" spans="1:19" ht="24" customHeight="1" thickBot="1" thickTop="1">
      <c r="A10" s="39"/>
      <c r="B10" s="204" t="s">
        <v>29</v>
      </c>
      <c r="C10" s="199"/>
      <c r="D10" s="35">
        <v>150</v>
      </c>
      <c r="E10" s="40">
        <v>74</v>
      </c>
      <c r="F10" s="37">
        <v>76</v>
      </c>
      <c r="G10" s="37">
        <v>105</v>
      </c>
      <c r="H10" s="37">
        <v>127</v>
      </c>
      <c r="I10" s="37">
        <v>58</v>
      </c>
      <c r="J10" s="37">
        <v>73</v>
      </c>
      <c r="K10" s="37">
        <v>43</v>
      </c>
      <c r="L10" s="38">
        <v>92</v>
      </c>
      <c r="M10" s="38">
        <v>62</v>
      </c>
      <c r="N10" s="38">
        <v>170</v>
      </c>
      <c r="O10" s="38">
        <v>136</v>
      </c>
      <c r="P10" s="38">
        <v>117</v>
      </c>
      <c r="Q10" s="38">
        <v>139</v>
      </c>
      <c r="R10" s="28">
        <f>SUM(D10:Q10)</f>
        <v>1422</v>
      </c>
      <c r="S10" s="29"/>
    </row>
    <row r="11" spans="1:19" ht="24" customHeight="1" thickBot="1" thickTop="1">
      <c r="A11" s="41"/>
      <c r="B11" s="204" t="s">
        <v>30</v>
      </c>
      <c r="C11" s="199"/>
      <c r="D11" s="42">
        <f aca="true" t="shared" si="2" ref="D11:R11">D10/D9*100</f>
        <v>19.329896907216497</v>
      </c>
      <c r="E11" s="42">
        <f t="shared" si="2"/>
        <v>14.23076923076923</v>
      </c>
      <c r="F11" s="42">
        <f t="shared" si="2"/>
        <v>15.32258064516129</v>
      </c>
      <c r="G11" s="42">
        <f t="shared" si="2"/>
        <v>21.384928716904277</v>
      </c>
      <c r="H11" s="42">
        <f t="shared" si="2"/>
        <v>12.426614481409</v>
      </c>
      <c r="I11" s="42">
        <f t="shared" si="2"/>
        <v>15.18324607329843</v>
      </c>
      <c r="J11" s="42">
        <f t="shared" si="2"/>
        <v>12.43611584327087</v>
      </c>
      <c r="K11" s="42">
        <f t="shared" si="2"/>
        <v>14.23841059602649</v>
      </c>
      <c r="L11" s="42">
        <f t="shared" si="2"/>
        <v>22.8287841191067</v>
      </c>
      <c r="M11" s="42">
        <f t="shared" si="2"/>
        <v>19.375</v>
      </c>
      <c r="N11" s="42">
        <f t="shared" si="2"/>
        <v>24.637681159420293</v>
      </c>
      <c r="O11" s="42">
        <f t="shared" si="2"/>
        <v>17.96565389696169</v>
      </c>
      <c r="P11" s="42">
        <f t="shared" si="2"/>
        <v>15.961800818553886</v>
      </c>
      <c r="Q11" s="43">
        <f t="shared" si="2"/>
        <v>12.647861692447679</v>
      </c>
      <c r="R11" s="44">
        <f t="shared" si="2"/>
        <v>16.577290743763115</v>
      </c>
      <c r="S11" s="29"/>
    </row>
    <row r="12" spans="1:19" ht="24.75" customHeight="1" thickBot="1" thickTop="1">
      <c r="A12" s="39" t="s">
        <v>31</v>
      </c>
      <c r="B12" s="207" t="s">
        <v>32</v>
      </c>
      <c r="C12" s="208"/>
      <c r="D12" s="35">
        <v>1106</v>
      </c>
      <c r="E12" s="37">
        <v>572</v>
      </c>
      <c r="F12" s="37">
        <v>559</v>
      </c>
      <c r="G12" s="37">
        <v>533</v>
      </c>
      <c r="H12" s="37">
        <v>801</v>
      </c>
      <c r="I12" s="37">
        <v>484</v>
      </c>
      <c r="J12" s="37">
        <v>513</v>
      </c>
      <c r="K12" s="37">
        <v>418</v>
      </c>
      <c r="L12" s="38">
        <v>353</v>
      </c>
      <c r="M12" s="38">
        <v>352</v>
      </c>
      <c r="N12" s="38">
        <v>1049</v>
      </c>
      <c r="O12" s="38">
        <v>742</v>
      </c>
      <c r="P12" s="38">
        <v>623</v>
      </c>
      <c r="Q12" s="38">
        <v>1384</v>
      </c>
      <c r="R12" s="28">
        <f>SUM(D12:Q12)</f>
        <v>9489</v>
      </c>
      <c r="S12" s="29"/>
    </row>
    <row r="13" spans="1:19" ht="24" customHeight="1" thickBot="1" thickTop="1">
      <c r="A13" s="39" t="s">
        <v>33</v>
      </c>
      <c r="B13" s="204" t="s">
        <v>34</v>
      </c>
      <c r="C13" s="199"/>
      <c r="D13" s="35">
        <v>446</v>
      </c>
      <c r="E13" s="37">
        <v>292</v>
      </c>
      <c r="F13" s="37">
        <v>304</v>
      </c>
      <c r="G13" s="37">
        <v>232</v>
      </c>
      <c r="H13" s="37">
        <v>331</v>
      </c>
      <c r="I13" s="37">
        <v>258</v>
      </c>
      <c r="J13" s="37">
        <v>279</v>
      </c>
      <c r="K13" s="37">
        <v>141</v>
      </c>
      <c r="L13" s="38">
        <v>177</v>
      </c>
      <c r="M13" s="38">
        <v>155</v>
      </c>
      <c r="N13" s="38">
        <v>493</v>
      </c>
      <c r="O13" s="38">
        <v>317</v>
      </c>
      <c r="P13" s="38">
        <v>294</v>
      </c>
      <c r="Q13" s="38">
        <v>912</v>
      </c>
      <c r="R13" s="28">
        <f>SUM(D13:Q13)</f>
        <v>4631</v>
      </c>
      <c r="S13" s="29"/>
    </row>
    <row r="14" spans="1:19" s="18" customFormat="1" ht="24" customHeight="1" thickBot="1" thickTop="1">
      <c r="A14" s="13" t="s">
        <v>33</v>
      </c>
      <c r="B14" s="209" t="s">
        <v>35</v>
      </c>
      <c r="C14" s="210"/>
      <c r="D14" s="35">
        <v>437</v>
      </c>
      <c r="E14" s="37">
        <v>244</v>
      </c>
      <c r="F14" s="37">
        <v>295</v>
      </c>
      <c r="G14" s="37">
        <v>210</v>
      </c>
      <c r="H14" s="37">
        <v>306</v>
      </c>
      <c r="I14" s="37">
        <v>191</v>
      </c>
      <c r="J14" s="37">
        <v>277</v>
      </c>
      <c r="K14" s="37">
        <v>110</v>
      </c>
      <c r="L14" s="38">
        <v>142</v>
      </c>
      <c r="M14" s="38">
        <v>114</v>
      </c>
      <c r="N14" s="38">
        <v>475</v>
      </c>
      <c r="O14" s="38">
        <v>285</v>
      </c>
      <c r="P14" s="38">
        <v>231</v>
      </c>
      <c r="Q14" s="38">
        <v>348</v>
      </c>
      <c r="R14" s="28">
        <f>SUM(D14:Q14)</f>
        <v>3665</v>
      </c>
      <c r="S14" s="24"/>
    </row>
    <row r="15" spans="1:19" s="18" customFormat="1" ht="24" customHeight="1" thickBot="1" thickTop="1">
      <c r="A15" s="45" t="s">
        <v>33</v>
      </c>
      <c r="B15" s="222" t="s">
        <v>36</v>
      </c>
      <c r="C15" s="223"/>
      <c r="D15" s="46">
        <v>470</v>
      </c>
      <c r="E15" s="47">
        <v>190</v>
      </c>
      <c r="F15" s="47">
        <v>143</v>
      </c>
      <c r="G15" s="47">
        <v>95</v>
      </c>
      <c r="H15" s="47">
        <v>153</v>
      </c>
      <c r="I15" s="47">
        <v>120</v>
      </c>
      <c r="J15" s="47">
        <v>142</v>
      </c>
      <c r="K15" s="47">
        <v>90</v>
      </c>
      <c r="L15" s="48">
        <v>112</v>
      </c>
      <c r="M15" s="48">
        <v>113</v>
      </c>
      <c r="N15" s="48">
        <v>401</v>
      </c>
      <c r="O15" s="48">
        <v>287</v>
      </c>
      <c r="P15" s="48">
        <v>225</v>
      </c>
      <c r="Q15" s="48">
        <v>209</v>
      </c>
      <c r="R15" s="28">
        <f>SUM(D15:Q15)</f>
        <v>2750</v>
      </c>
      <c r="S15" s="24"/>
    </row>
    <row r="16" spans="1:18" ht="39" customHeight="1" thickBot="1">
      <c r="A16" s="190" t="s">
        <v>37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9"/>
    </row>
    <row r="17" spans="1:18" ht="24" customHeight="1" thickBot="1" thickTop="1">
      <c r="A17" s="159" t="s">
        <v>20</v>
      </c>
      <c r="B17" s="200" t="s">
        <v>38</v>
      </c>
      <c r="C17" s="201"/>
      <c r="D17" s="49">
        <v>5050</v>
      </c>
      <c r="E17" s="50">
        <v>3008</v>
      </c>
      <c r="F17" s="50">
        <v>3782</v>
      </c>
      <c r="G17" s="50">
        <v>3202</v>
      </c>
      <c r="H17" s="50">
        <v>5844</v>
      </c>
      <c r="I17" s="50">
        <v>2458</v>
      </c>
      <c r="J17" s="50">
        <v>3118</v>
      </c>
      <c r="K17" s="50">
        <v>1654</v>
      </c>
      <c r="L17" s="51">
        <v>2011</v>
      </c>
      <c r="M17" s="51">
        <v>1831</v>
      </c>
      <c r="N17" s="51">
        <v>3902</v>
      </c>
      <c r="O17" s="51">
        <v>4341</v>
      </c>
      <c r="P17" s="51">
        <v>5194</v>
      </c>
      <c r="Q17" s="51">
        <v>5724</v>
      </c>
      <c r="R17" s="28">
        <f>SUM(D17:Q17)</f>
        <v>51119</v>
      </c>
    </row>
    <row r="18" spans="1:18" ht="24" customHeight="1" thickBot="1" thickTop="1">
      <c r="A18" s="149"/>
      <c r="B18" s="198" t="s">
        <v>39</v>
      </c>
      <c r="C18" s="199"/>
      <c r="D18" s="42">
        <f aca="true" t="shared" si="3" ref="D18:R18">D17/D5*100</f>
        <v>50.30882645945407</v>
      </c>
      <c r="E18" s="42">
        <f t="shared" si="3"/>
        <v>50.529144968923234</v>
      </c>
      <c r="F18" s="42">
        <f t="shared" si="3"/>
        <v>52.41857241857242</v>
      </c>
      <c r="G18" s="42">
        <f t="shared" si="3"/>
        <v>54.6229955646537</v>
      </c>
      <c r="H18" s="42">
        <f t="shared" si="3"/>
        <v>52.39376008606777</v>
      </c>
      <c r="I18" s="42">
        <f t="shared" si="3"/>
        <v>52.398209337028355</v>
      </c>
      <c r="J18" s="42">
        <f t="shared" si="3"/>
        <v>49.57862935283829</v>
      </c>
      <c r="K18" s="42">
        <f t="shared" si="3"/>
        <v>48.376718338695525</v>
      </c>
      <c r="L18" s="42">
        <f t="shared" si="3"/>
        <v>48.9056420233463</v>
      </c>
      <c r="M18" s="42">
        <f t="shared" si="3"/>
        <v>50.49641478212907</v>
      </c>
      <c r="N18" s="42">
        <f t="shared" si="3"/>
        <v>53.05955942344303</v>
      </c>
      <c r="O18" s="42">
        <f t="shared" si="3"/>
        <v>55.92630765266684</v>
      </c>
      <c r="P18" s="42">
        <f t="shared" si="3"/>
        <v>52.43816254416961</v>
      </c>
      <c r="Q18" s="43">
        <f t="shared" si="3"/>
        <v>52.0174482006543</v>
      </c>
      <c r="R18" s="44">
        <f t="shared" si="3"/>
        <v>51.95865181330298</v>
      </c>
    </row>
    <row r="19" spans="1:18" ht="24" customHeight="1" thickBot="1" thickTop="1">
      <c r="A19" s="160" t="s">
        <v>22</v>
      </c>
      <c r="B19" s="198" t="s">
        <v>40</v>
      </c>
      <c r="C19" s="199"/>
      <c r="D19" s="35">
        <v>0</v>
      </c>
      <c r="E19" s="37">
        <v>4165</v>
      </c>
      <c r="F19" s="37">
        <v>3670</v>
      </c>
      <c r="G19" s="37">
        <v>3415</v>
      </c>
      <c r="H19" s="37">
        <v>4119</v>
      </c>
      <c r="I19" s="37">
        <v>1748</v>
      </c>
      <c r="J19" s="37">
        <v>3348</v>
      </c>
      <c r="K19" s="37">
        <v>2067</v>
      </c>
      <c r="L19" s="38">
        <v>2565</v>
      </c>
      <c r="M19" s="38">
        <v>1632</v>
      </c>
      <c r="N19" s="38">
        <v>0</v>
      </c>
      <c r="O19" s="38">
        <v>4935</v>
      </c>
      <c r="P19" s="38">
        <v>4006</v>
      </c>
      <c r="Q19" s="38">
        <v>4741</v>
      </c>
      <c r="R19" s="28">
        <f>SUM(D19:Q19)</f>
        <v>40411</v>
      </c>
    </row>
    <row r="20" spans="1:18" ht="24" customHeight="1" thickBot="1" thickTop="1">
      <c r="A20" s="149"/>
      <c r="B20" s="198" t="s">
        <v>39</v>
      </c>
      <c r="C20" s="199"/>
      <c r="D20" s="42">
        <f aca="true" t="shared" si="4" ref="D20:R20">D19/D5*100</f>
        <v>0</v>
      </c>
      <c r="E20" s="42">
        <f t="shared" si="4"/>
        <v>69.96472366873844</v>
      </c>
      <c r="F20" s="42">
        <f t="shared" si="4"/>
        <v>50.86625086625086</v>
      </c>
      <c r="G20" s="42">
        <f t="shared" si="4"/>
        <v>58.25656772432617</v>
      </c>
      <c r="H20" s="42">
        <f t="shared" si="4"/>
        <v>36.92845615922539</v>
      </c>
      <c r="I20" s="42">
        <f t="shared" si="4"/>
        <v>37.26284374333831</v>
      </c>
      <c r="J20" s="42">
        <f t="shared" si="4"/>
        <v>53.23580855461918</v>
      </c>
      <c r="K20" s="42">
        <f t="shared" si="4"/>
        <v>60.45627376425855</v>
      </c>
      <c r="L20" s="42">
        <f t="shared" si="4"/>
        <v>62.3784046692607</v>
      </c>
      <c r="M20" s="42">
        <f t="shared" si="4"/>
        <v>45.00827357970215</v>
      </c>
      <c r="N20" s="42">
        <f t="shared" si="4"/>
        <v>0</v>
      </c>
      <c r="O20" s="42">
        <f t="shared" si="4"/>
        <v>63.57897449111054</v>
      </c>
      <c r="P20" s="42">
        <f t="shared" si="4"/>
        <v>40.4442200908632</v>
      </c>
      <c r="Q20" s="43">
        <f t="shared" si="4"/>
        <v>43.084332969829156</v>
      </c>
      <c r="R20" s="44">
        <f t="shared" si="4"/>
        <v>41.07476825500081</v>
      </c>
    </row>
    <row r="21" spans="1:18" s="18" customFormat="1" ht="23.25" customHeight="1" thickBot="1" thickTop="1">
      <c r="A21" s="161" t="s">
        <v>27</v>
      </c>
      <c r="B21" s="194" t="s">
        <v>41</v>
      </c>
      <c r="C21" s="195"/>
      <c r="D21" s="35">
        <v>1880</v>
      </c>
      <c r="E21" s="37">
        <v>1122</v>
      </c>
      <c r="F21" s="37">
        <v>1132</v>
      </c>
      <c r="G21" s="37">
        <v>1071</v>
      </c>
      <c r="H21" s="37">
        <v>2156</v>
      </c>
      <c r="I21" s="37">
        <v>1034</v>
      </c>
      <c r="J21" s="37">
        <v>1213</v>
      </c>
      <c r="K21" s="37">
        <v>711</v>
      </c>
      <c r="L21" s="38">
        <v>830</v>
      </c>
      <c r="M21" s="38">
        <v>778</v>
      </c>
      <c r="N21" s="38">
        <v>1455</v>
      </c>
      <c r="O21" s="38">
        <v>1476</v>
      </c>
      <c r="P21" s="38">
        <v>1553</v>
      </c>
      <c r="Q21" s="38">
        <v>1957</v>
      </c>
      <c r="R21" s="28">
        <f>SUM(D21:Q21)</f>
        <v>18368</v>
      </c>
    </row>
    <row r="22" spans="1:18" ht="24" customHeight="1" thickBot="1" thickTop="1">
      <c r="A22" s="149"/>
      <c r="B22" s="198" t="s">
        <v>39</v>
      </c>
      <c r="C22" s="199"/>
      <c r="D22" s="42">
        <f aca="true" t="shared" si="5" ref="D22:R22">D21/D5*100</f>
        <v>18.72883044431162</v>
      </c>
      <c r="E22" s="42">
        <f t="shared" si="5"/>
        <v>18.847639845456072</v>
      </c>
      <c r="F22" s="42">
        <f t="shared" si="5"/>
        <v>15.689535689535688</v>
      </c>
      <c r="G22" s="42">
        <f t="shared" si="5"/>
        <v>18.27021494370522</v>
      </c>
      <c r="H22" s="42">
        <f t="shared" si="5"/>
        <v>19.32938856015779</v>
      </c>
      <c r="I22" s="42">
        <f t="shared" si="5"/>
        <v>22.0422084843317</v>
      </c>
      <c r="J22" s="42">
        <f t="shared" si="5"/>
        <v>19.287645094609633</v>
      </c>
      <c r="K22" s="42">
        <f t="shared" si="5"/>
        <v>20.795554255630304</v>
      </c>
      <c r="L22" s="42">
        <f t="shared" si="5"/>
        <v>20.184824902723737</v>
      </c>
      <c r="M22" s="42">
        <f t="shared" si="5"/>
        <v>21.456150027578598</v>
      </c>
      <c r="N22" s="42">
        <f t="shared" si="5"/>
        <v>19.785150938264888</v>
      </c>
      <c r="O22" s="42">
        <f t="shared" si="5"/>
        <v>19.01571759855707</v>
      </c>
      <c r="P22" s="42">
        <f t="shared" si="5"/>
        <v>15.678950025239777</v>
      </c>
      <c r="Q22" s="43">
        <f t="shared" si="5"/>
        <v>17.784442021083244</v>
      </c>
      <c r="R22" s="44">
        <f t="shared" si="5"/>
        <v>18.669702390632622</v>
      </c>
    </row>
    <row r="23" spans="1:18" s="18" customFormat="1" ht="24" customHeight="1" thickBot="1" thickTop="1">
      <c r="A23" s="161" t="s">
        <v>31</v>
      </c>
      <c r="B23" s="220" t="s">
        <v>42</v>
      </c>
      <c r="C23" s="221"/>
      <c r="D23" s="35">
        <v>612</v>
      </c>
      <c r="E23" s="37">
        <v>294</v>
      </c>
      <c r="F23" s="37">
        <v>202</v>
      </c>
      <c r="G23" s="37">
        <v>121</v>
      </c>
      <c r="H23" s="37">
        <v>448</v>
      </c>
      <c r="I23" s="37">
        <v>146</v>
      </c>
      <c r="J23" s="37">
        <v>143</v>
      </c>
      <c r="K23" s="37">
        <v>42</v>
      </c>
      <c r="L23" s="38">
        <v>64</v>
      </c>
      <c r="M23" s="38">
        <v>81</v>
      </c>
      <c r="N23" s="38">
        <v>626</v>
      </c>
      <c r="O23" s="38">
        <v>263</v>
      </c>
      <c r="P23" s="38">
        <v>504</v>
      </c>
      <c r="Q23" s="38">
        <v>332</v>
      </c>
      <c r="R23" s="28">
        <f>SUM(D23:Q23)</f>
        <v>3878</v>
      </c>
    </row>
    <row r="24" spans="1:18" ht="24" customHeight="1" thickBot="1" thickTop="1">
      <c r="A24" s="149"/>
      <c r="B24" s="198" t="s">
        <v>39</v>
      </c>
      <c r="C24" s="199"/>
      <c r="D24" s="42">
        <f aca="true" t="shared" si="6" ref="D24:R24">D23/D5*100</f>
        <v>6.096832038254632</v>
      </c>
      <c r="E24" s="42">
        <f t="shared" si="6"/>
        <v>4.938686376616832</v>
      </c>
      <c r="F24" s="42">
        <f t="shared" si="6"/>
        <v>2.7997227997227996</v>
      </c>
      <c r="G24" s="42">
        <f t="shared" si="6"/>
        <v>2.064141931081542</v>
      </c>
      <c r="H24" s="42">
        <f t="shared" si="6"/>
        <v>4.0164963241886324</v>
      </c>
      <c r="I24" s="42">
        <f t="shared" si="6"/>
        <v>3.1123427840545723</v>
      </c>
      <c r="J24" s="42">
        <f t="shared" si="6"/>
        <v>2.2738114167594214</v>
      </c>
      <c r="K24" s="42">
        <f t="shared" si="6"/>
        <v>1.2284293653114946</v>
      </c>
      <c r="L24" s="42">
        <f t="shared" si="6"/>
        <v>1.556420233463035</v>
      </c>
      <c r="M24" s="42">
        <f t="shared" si="6"/>
        <v>2.2338665195808054</v>
      </c>
      <c r="N24" s="42">
        <f t="shared" si="6"/>
        <v>8.512374218112592</v>
      </c>
      <c r="O24" s="42">
        <f t="shared" si="6"/>
        <v>3.3883019840247357</v>
      </c>
      <c r="P24" s="42">
        <f t="shared" si="6"/>
        <v>5.088339222614842</v>
      </c>
      <c r="Q24" s="43">
        <f t="shared" si="6"/>
        <v>3.0170846964740097</v>
      </c>
      <c r="R24" s="44">
        <f t="shared" si="6"/>
        <v>3.9416978370466746</v>
      </c>
    </row>
    <row r="25" spans="1:18" s="18" customFormat="1" ht="24" customHeight="1" thickBot="1" thickTop="1">
      <c r="A25" s="161" t="s">
        <v>43</v>
      </c>
      <c r="B25" s="194" t="s">
        <v>44</v>
      </c>
      <c r="C25" s="195"/>
      <c r="D25" s="52">
        <v>1888</v>
      </c>
      <c r="E25" s="38">
        <v>1459</v>
      </c>
      <c r="F25" s="38">
        <v>1610</v>
      </c>
      <c r="G25" s="38">
        <v>1426</v>
      </c>
      <c r="H25" s="38">
        <v>2298</v>
      </c>
      <c r="I25" s="38">
        <v>996</v>
      </c>
      <c r="J25" s="38">
        <v>1499</v>
      </c>
      <c r="K25" s="38">
        <v>756</v>
      </c>
      <c r="L25" s="38">
        <v>1076</v>
      </c>
      <c r="M25" s="38">
        <v>954</v>
      </c>
      <c r="N25" s="38">
        <v>1207</v>
      </c>
      <c r="O25" s="38">
        <v>1767</v>
      </c>
      <c r="P25" s="38">
        <v>2331</v>
      </c>
      <c r="Q25" s="38">
        <v>2571</v>
      </c>
      <c r="R25" s="28">
        <f>SUM(D25:Q25)</f>
        <v>21838</v>
      </c>
    </row>
    <row r="26" spans="1:18" ht="24" customHeight="1" thickBot="1" thickTop="1">
      <c r="A26" s="149"/>
      <c r="B26" s="198" t="s">
        <v>39</v>
      </c>
      <c r="C26" s="199"/>
      <c r="D26" s="53">
        <f aca="true" t="shared" si="7" ref="D26:R26">D25/D5*100</f>
        <v>18.808527595138475</v>
      </c>
      <c r="E26" s="53">
        <f t="shared" si="7"/>
        <v>24.50865110028557</v>
      </c>
      <c r="F26" s="53">
        <f t="shared" si="7"/>
        <v>22.314622314622316</v>
      </c>
      <c r="G26" s="53">
        <f t="shared" si="7"/>
        <v>24.326168543159334</v>
      </c>
      <c r="H26" s="53">
        <f t="shared" si="7"/>
        <v>20.602474448628293</v>
      </c>
      <c r="I26" s="53">
        <f t="shared" si="7"/>
        <v>21.232146663824345</v>
      </c>
      <c r="J26" s="53">
        <f t="shared" si="7"/>
        <v>23.835267928128477</v>
      </c>
      <c r="K26" s="53">
        <f t="shared" si="7"/>
        <v>22.111728575606904</v>
      </c>
      <c r="L26" s="53">
        <f t="shared" si="7"/>
        <v>26.16731517509728</v>
      </c>
      <c r="M26" s="53">
        <f t="shared" si="7"/>
        <v>26.309983452840598</v>
      </c>
      <c r="N26" s="53">
        <f t="shared" si="7"/>
        <v>16.41283655153658</v>
      </c>
      <c r="O26" s="53">
        <f t="shared" si="7"/>
        <v>22.76475135274414</v>
      </c>
      <c r="P26" s="53">
        <f t="shared" si="7"/>
        <v>23.53356890459364</v>
      </c>
      <c r="Q26" s="54">
        <f t="shared" si="7"/>
        <v>23.364231188658668</v>
      </c>
      <c r="R26" s="44">
        <f t="shared" si="7"/>
        <v>22.19669865018702</v>
      </c>
    </row>
    <row r="27" spans="1:18" s="18" customFormat="1" ht="24" customHeight="1" thickBot="1" thickTop="1">
      <c r="A27" s="161" t="s">
        <v>45</v>
      </c>
      <c r="B27" s="194" t="s">
        <v>46</v>
      </c>
      <c r="C27" s="195"/>
      <c r="D27" s="52">
        <v>1452</v>
      </c>
      <c r="E27" s="38">
        <v>1124</v>
      </c>
      <c r="F27" s="38">
        <v>1211</v>
      </c>
      <c r="G27" s="38">
        <v>934</v>
      </c>
      <c r="H27" s="38">
        <v>1922</v>
      </c>
      <c r="I27" s="38">
        <v>1020</v>
      </c>
      <c r="J27" s="38">
        <v>1084</v>
      </c>
      <c r="K27" s="38">
        <v>566</v>
      </c>
      <c r="L27" s="38">
        <v>1785</v>
      </c>
      <c r="M27" s="38">
        <v>504</v>
      </c>
      <c r="N27" s="38">
        <v>1936</v>
      </c>
      <c r="O27" s="38">
        <v>1751</v>
      </c>
      <c r="P27" s="38">
        <v>2016</v>
      </c>
      <c r="Q27" s="38">
        <v>1742</v>
      </c>
      <c r="R27" s="28">
        <f>SUM(D27:Q27)</f>
        <v>19047</v>
      </c>
    </row>
    <row r="28" spans="1:18" ht="24" customHeight="1" thickBot="1" thickTop="1">
      <c r="A28" s="149"/>
      <c r="B28" s="202" t="s">
        <v>39</v>
      </c>
      <c r="C28" s="203"/>
      <c r="D28" s="55">
        <f aca="true" t="shared" si="8" ref="D28:R28">D27/D5*100</f>
        <v>14.465032875074716</v>
      </c>
      <c r="E28" s="55">
        <f t="shared" si="8"/>
        <v>18.881236351419453</v>
      </c>
      <c r="F28" s="55">
        <f t="shared" si="8"/>
        <v>16.784476784476784</v>
      </c>
      <c r="G28" s="55">
        <f t="shared" si="8"/>
        <v>15.933128625042647</v>
      </c>
      <c r="H28" s="55">
        <f t="shared" si="8"/>
        <v>17.231486462255692</v>
      </c>
      <c r="I28" s="55">
        <f t="shared" si="8"/>
        <v>21.743764655723727</v>
      </c>
      <c r="J28" s="55">
        <f t="shared" si="8"/>
        <v>17.236444585784703</v>
      </c>
      <c r="K28" s="55">
        <f t="shared" si="8"/>
        <v>16.554548113483474</v>
      </c>
      <c r="L28" s="55">
        <f t="shared" si="8"/>
        <v>43.409533073929964</v>
      </c>
      <c r="M28" s="55">
        <f t="shared" si="8"/>
        <v>13.8996138996139</v>
      </c>
      <c r="N28" s="55">
        <f t="shared" si="8"/>
        <v>26.325809083491976</v>
      </c>
      <c r="O28" s="55">
        <f t="shared" si="8"/>
        <v>22.55861891265138</v>
      </c>
      <c r="P28" s="55">
        <f t="shared" si="8"/>
        <v>20.353356890459366</v>
      </c>
      <c r="Q28" s="56">
        <f t="shared" si="8"/>
        <v>15.830607051981097</v>
      </c>
      <c r="R28" s="44">
        <f t="shared" si="8"/>
        <v>19.35985526101805</v>
      </c>
    </row>
    <row r="29" spans="1:18" ht="24" customHeight="1" thickBot="1" thickTop="1">
      <c r="A29" s="160" t="s">
        <v>47</v>
      </c>
      <c r="B29" s="194" t="s">
        <v>48</v>
      </c>
      <c r="C29" s="195"/>
      <c r="D29" s="57">
        <v>907</v>
      </c>
      <c r="E29" s="58">
        <v>246</v>
      </c>
      <c r="F29" s="58">
        <v>46</v>
      </c>
      <c r="G29" s="58">
        <v>113</v>
      </c>
      <c r="H29" s="58">
        <v>187</v>
      </c>
      <c r="I29" s="58">
        <v>77</v>
      </c>
      <c r="J29" s="58">
        <v>193</v>
      </c>
      <c r="K29" s="58">
        <v>79</v>
      </c>
      <c r="L29" s="58">
        <v>166</v>
      </c>
      <c r="M29" s="58">
        <v>152</v>
      </c>
      <c r="N29" s="57">
        <v>283</v>
      </c>
      <c r="O29" s="58">
        <v>175</v>
      </c>
      <c r="P29" s="59">
        <v>141</v>
      </c>
      <c r="Q29" s="60">
        <v>265</v>
      </c>
      <c r="R29" s="28">
        <f>SUM(D29:Q29)</f>
        <v>3030</v>
      </c>
    </row>
    <row r="30" spans="1:18" ht="24" customHeight="1" thickBot="1" thickTop="1">
      <c r="A30" s="176"/>
      <c r="B30" s="196" t="s">
        <v>49</v>
      </c>
      <c r="C30" s="197"/>
      <c r="D30" s="61">
        <f aca="true" t="shared" si="9" ref="D30:R30">D29/D5*100</f>
        <v>9.035664474995018</v>
      </c>
      <c r="E30" s="61">
        <f t="shared" si="9"/>
        <v>4.132370233495716</v>
      </c>
      <c r="F30" s="61">
        <f t="shared" si="9"/>
        <v>0.6375606375606375</v>
      </c>
      <c r="G30" s="61">
        <f t="shared" si="9"/>
        <v>1.9276697372910272</v>
      </c>
      <c r="H30" s="61">
        <f t="shared" si="9"/>
        <v>1.6765285996055226</v>
      </c>
      <c r="I30" s="61">
        <f t="shared" si="9"/>
        <v>1.6414410573438498</v>
      </c>
      <c r="J30" s="61">
        <f t="shared" si="9"/>
        <v>3.06885037366831</v>
      </c>
      <c r="K30" s="61">
        <f t="shared" si="9"/>
        <v>2.310617139514478</v>
      </c>
      <c r="L30" s="61">
        <f t="shared" si="9"/>
        <v>4.036964980544747</v>
      </c>
      <c r="M30" s="61">
        <f t="shared" si="9"/>
        <v>4.191947049089906</v>
      </c>
      <c r="N30" s="61">
        <f t="shared" si="9"/>
        <v>3.848245852597226</v>
      </c>
      <c r="O30" s="61">
        <f t="shared" si="9"/>
        <v>2.2545735635145583</v>
      </c>
      <c r="P30" s="61">
        <f t="shared" si="9"/>
        <v>1.4235234729934376</v>
      </c>
      <c r="Q30" s="62">
        <f t="shared" si="9"/>
        <v>2.4082151944747365</v>
      </c>
      <c r="R30" s="44">
        <f t="shared" si="9"/>
        <v>3.079769068141161</v>
      </c>
    </row>
    <row r="31" spans="1:18" ht="39" customHeight="1" thickBot="1">
      <c r="A31" s="190" t="s">
        <v>50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205"/>
    </row>
    <row r="32" spans="1:18" ht="36.75" customHeight="1" thickBot="1" thickTop="1">
      <c r="A32" s="63" t="s">
        <v>20</v>
      </c>
      <c r="B32" s="177" t="s">
        <v>51</v>
      </c>
      <c r="C32" s="178"/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28">
        <f>SUM(D32:Q32)</f>
        <v>0</v>
      </c>
    </row>
    <row r="33" spans="1:18" s="18" customFormat="1" ht="38.25" customHeight="1" thickBot="1" thickTop="1">
      <c r="A33" s="64" t="s">
        <v>22</v>
      </c>
      <c r="B33" s="179" t="s">
        <v>52</v>
      </c>
      <c r="C33" s="180"/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8">
        <f>SUM(D33:Q33)</f>
        <v>0</v>
      </c>
    </row>
    <row r="34" spans="1:18" ht="15">
      <c r="A34" s="65" t="s">
        <v>53</v>
      </c>
      <c r="G34" s="66"/>
      <c r="M34" s="68"/>
      <c r="N34" s="68"/>
      <c r="O34" s="68"/>
      <c r="P34" s="68"/>
      <c r="Q34" s="68"/>
      <c r="R34" s="69"/>
    </row>
    <row r="35" spans="1:18" ht="15">
      <c r="A35" s="65"/>
      <c r="G35" s="66"/>
      <c r="M35" s="68"/>
      <c r="N35" s="68"/>
      <c r="O35" s="68"/>
      <c r="P35" s="68"/>
      <c r="Q35" s="68"/>
      <c r="R35" s="69"/>
    </row>
    <row r="36" spans="1:18" ht="51" customHeight="1" thickBot="1">
      <c r="A36" s="187" t="s">
        <v>54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ht="34.5" customHeight="1" thickBot="1" thickTop="1">
      <c r="A37" s="1" t="s">
        <v>1</v>
      </c>
      <c r="B37" s="70" t="s">
        <v>2</v>
      </c>
      <c r="C37" s="71" t="s">
        <v>3</v>
      </c>
      <c r="D37" s="5" t="s">
        <v>55</v>
      </c>
      <c r="E37" s="4" t="s">
        <v>56</v>
      </c>
      <c r="F37" s="6" t="s">
        <v>6</v>
      </c>
      <c r="G37" s="6" t="s">
        <v>7</v>
      </c>
      <c r="H37" s="6" t="s">
        <v>8</v>
      </c>
      <c r="I37" s="6" t="s">
        <v>9</v>
      </c>
      <c r="J37" s="6" t="s">
        <v>10</v>
      </c>
      <c r="K37" s="6" t="s">
        <v>11</v>
      </c>
      <c r="L37" s="6" t="s">
        <v>12</v>
      </c>
      <c r="M37" s="6" t="s">
        <v>13</v>
      </c>
      <c r="N37" s="6" t="s">
        <v>14</v>
      </c>
      <c r="O37" s="6" t="s">
        <v>15</v>
      </c>
      <c r="P37" s="6" t="s">
        <v>16</v>
      </c>
      <c r="Q37" s="7" t="s">
        <v>17</v>
      </c>
      <c r="R37" s="8" t="s">
        <v>18</v>
      </c>
    </row>
    <row r="38" spans="1:18" ht="34.5" customHeight="1" thickBot="1">
      <c r="A38" s="190" t="s">
        <v>57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85"/>
    </row>
    <row r="39" spans="1:18" ht="34.5" customHeight="1" thickBot="1" thickTop="1">
      <c r="A39" s="72" t="s">
        <v>20</v>
      </c>
      <c r="B39" s="177" t="s">
        <v>58</v>
      </c>
      <c r="C39" s="178"/>
      <c r="D39" s="49">
        <v>265</v>
      </c>
      <c r="E39" s="49">
        <v>160</v>
      </c>
      <c r="F39" s="49">
        <v>233</v>
      </c>
      <c r="G39" s="49">
        <v>131</v>
      </c>
      <c r="H39" s="49">
        <v>215</v>
      </c>
      <c r="I39" s="49">
        <v>149</v>
      </c>
      <c r="J39" s="49">
        <v>110</v>
      </c>
      <c r="K39" s="49">
        <v>109</v>
      </c>
      <c r="L39" s="49">
        <v>122</v>
      </c>
      <c r="M39" s="49">
        <v>115</v>
      </c>
      <c r="N39" s="49">
        <v>333</v>
      </c>
      <c r="O39" s="49">
        <v>140</v>
      </c>
      <c r="P39" s="49">
        <v>110</v>
      </c>
      <c r="Q39" s="73">
        <v>867</v>
      </c>
      <c r="R39" s="74">
        <f>SUM(D39:Q39)</f>
        <v>3059</v>
      </c>
    </row>
    <row r="40" spans="1:18" ht="35.25" customHeight="1" thickBot="1" thickTop="1">
      <c r="A40" s="75" t="s">
        <v>22</v>
      </c>
      <c r="B40" s="192" t="s">
        <v>59</v>
      </c>
      <c r="C40" s="193"/>
      <c r="D40" s="76">
        <v>62</v>
      </c>
      <c r="E40" s="37">
        <v>58</v>
      </c>
      <c r="F40" s="37">
        <v>41</v>
      </c>
      <c r="G40" s="37">
        <v>77</v>
      </c>
      <c r="H40" s="37">
        <v>169</v>
      </c>
      <c r="I40" s="37">
        <v>74</v>
      </c>
      <c r="J40" s="37">
        <v>3</v>
      </c>
      <c r="K40" s="37">
        <v>95</v>
      </c>
      <c r="L40" s="38">
        <v>35</v>
      </c>
      <c r="M40" s="38">
        <v>52</v>
      </c>
      <c r="N40" s="38">
        <v>155</v>
      </c>
      <c r="O40" s="38">
        <v>87</v>
      </c>
      <c r="P40" s="38">
        <v>64</v>
      </c>
      <c r="Q40" s="38">
        <v>632</v>
      </c>
      <c r="R40" s="74">
        <f>SUM(D40:Q40)</f>
        <v>1604</v>
      </c>
    </row>
    <row r="41" spans="1:18" s="18" customFormat="1" ht="33.75" customHeight="1" thickBot="1" thickTop="1">
      <c r="A41" s="77" t="s">
        <v>27</v>
      </c>
      <c r="B41" s="181" t="s">
        <v>60</v>
      </c>
      <c r="C41" s="182"/>
      <c r="D41" s="78">
        <f>D39-'[1]X'!F42</f>
        <v>-84</v>
      </c>
      <c r="E41" s="78">
        <f>E39-'[1]X'!G42</f>
        <v>51</v>
      </c>
      <c r="F41" s="78">
        <f>F39-'[1]X'!H42</f>
        <v>-36</v>
      </c>
      <c r="G41" s="78">
        <f>G39-'[1]X'!I42</f>
        <v>-11</v>
      </c>
      <c r="H41" s="78">
        <f>H39-'[1]X'!J42</f>
        <v>-92</v>
      </c>
      <c r="I41" s="78">
        <f>I39-'[1]X'!K42</f>
        <v>-16</v>
      </c>
      <c r="J41" s="78">
        <f>J39-'[1]X'!L42</f>
        <v>52</v>
      </c>
      <c r="K41" s="78">
        <f>K39-'[1]X'!M42</f>
        <v>27</v>
      </c>
      <c r="L41" s="78">
        <f>L39-'[1]X'!N42</f>
        <v>-32</v>
      </c>
      <c r="M41" s="78">
        <f>M39-'[1]X'!O42</f>
        <v>78</v>
      </c>
      <c r="N41" s="78">
        <f>N39-'[1]X'!P42</f>
        <v>61</v>
      </c>
      <c r="O41" s="78">
        <f>O39-'[1]X'!Q42</f>
        <v>-48</v>
      </c>
      <c r="P41" s="78">
        <f>P39-'[1]X'!R42</f>
        <v>-52</v>
      </c>
      <c r="Q41" s="79">
        <f>Q39-'[1]X'!S42</f>
        <v>254</v>
      </c>
      <c r="R41" s="80">
        <f>R39-'[1]X'!T42</f>
        <v>152</v>
      </c>
    </row>
    <row r="42" spans="1:18" s="18" customFormat="1" ht="34.5" customHeight="1" thickBot="1">
      <c r="A42" s="183" t="s">
        <v>61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5"/>
    </row>
    <row r="43" spans="1:18" s="18" customFormat="1" ht="32.25" customHeight="1" thickBot="1" thickTop="1">
      <c r="A43" s="186" t="s">
        <v>20</v>
      </c>
      <c r="B43" s="162" t="s">
        <v>62</v>
      </c>
      <c r="C43" s="163"/>
      <c r="D43" s="50">
        <v>32</v>
      </c>
      <c r="E43" s="50">
        <v>17</v>
      </c>
      <c r="F43" s="50">
        <v>62</v>
      </c>
      <c r="G43" s="50">
        <v>147</v>
      </c>
      <c r="H43" s="50">
        <v>245</v>
      </c>
      <c r="I43" s="50">
        <v>23</v>
      </c>
      <c r="J43" s="50">
        <v>57</v>
      </c>
      <c r="K43" s="50">
        <v>149</v>
      </c>
      <c r="L43" s="50">
        <v>38</v>
      </c>
      <c r="M43" s="50">
        <v>44</v>
      </c>
      <c r="N43" s="50">
        <v>118</v>
      </c>
      <c r="O43" s="50">
        <v>100</v>
      </c>
      <c r="P43" s="50">
        <v>6</v>
      </c>
      <c r="Q43" s="51">
        <v>108</v>
      </c>
      <c r="R43" s="74">
        <f>SUM(D43:Q43)</f>
        <v>1146</v>
      </c>
    </row>
    <row r="44" spans="1:18" ht="32.25" customHeight="1" thickBot="1" thickTop="1">
      <c r="A44" s="149"/>
      <c r="B44" s="152" t="s">
        <v>63</v>
      </c>
      <c r="C44" s="153"/>
      <c r="D44" s="81">
        <f>D43+'[1]X'!F47</f>
        <v>561</v>
      </c>
      <c r="E44" s="81">
        <f>E43+'[1]X'!G47</f>
        <v>228</v>
      </c>
      <c r="F44" s="81">
        <f>F43+'[1]X'!H47</f>
        <v>622</v>
      </c>
      <c r="G44" s="81">
        <f>G43+'[1]X'!I47</f>
        <v>852</v>
      </c>
      <c r="H44" s="81">
        <f>H43+'[1]X'!J47</f>
        <v>908</v>
      </c>
      <c r="I44" s="81">
        <f>I43+'[1]X'!K47</f>
        <v>470</v>
      </c>
      <c r="J44" s="81">
        <f>J43+'[1]X'!L47</f>
        <v>393</v>
      </c>
      <c r="K44" s="81">
        <f>K43+'[1]X'!M47</f>
        <v>430</v>
      </c>
      <c r="L44" s="81">
        <f>L43+'[1]X'!N47</f>
        <v>251</v>
      </c>
      <c r="M44" s="81">
        <f>M43+'[1]X'!O47</f>
        <v>274</v>
      </c>
      <c r="N44" s="81">
        <f>N43+'[1]X'!P47</f>
        <v>568</v>
      </c>
      <c r="O44" s="81">
        <f>O43+'[1]X'!Q47</f>
        <v>441</v>
      </c>
      <c r="P44" s="81">
        <f>P43+'[1]X'!R47</f>
        <v>451</v>
      </c>
      <c r="Q44" s="82">
        <f>Q43+'[1]X'!S47</f>
        <v>1036</v>
      </c>
      <c r="R44" s="80">
        <f>R43+'[1]X'!T47</f>
        <v>7485</v>
      </c>
    </row>
    <row r="45" spans="1:18" s="18" customFormat="1" ht="32.25" customHeight="1" thickBot="1" thickTop="1">
      <c r="A45" s="157" t="s">
        <v>64</v>
      </c>
      <c r="B45" s="164" t="s">
        <v>65</v>
      </c>
      <c r="C45" s="165"/>
      <c r="D45" s="83">
        <v>5</v>
      </c>
      <c r="E45" s="83">
        <v>5</v>
      </c>
      <c r="F45" s="83">
        <v>32</v>
      </c>
      <c r="G45" s="83">
        <v>69</v>
      </c>
      <c r="H45" s="83">
        <v>97</v>
      </c>
      <c r="I45" s="83">
        <v>7</v>
      </c>
      <c r="J45" s="83">
        <v>55</v>
      </c>
      <c r="K45" s="83">
        <v>56</v>
      </c>
      <c r="L45" s="83">
        <v>37</v>
      </c>
      <c r="M45" s="83">
        <v>30</v>
      </c>
      <c r="N45" s="83">
        <v>10</v>
      </c>
      <c r="O45" s="83">
        <v>8</v>
      </c>
      <c r="P45" s="83">
        <v>3</v>
      </c>
      <c r="Q45" s="84">
        <v>32</v>
      </c>
      <c r="R45" s="74">
        <f>SUM(D45:Q45)</f>
        <v>446</v>
      </c>
    </row>
    <row r="46" spans="1:18" ht="32.25" customHeight="1" thickBot="1" thickTop="1">
      <c r="A46" s="149"/>
      <c r="B46" s="152" t="s">
        <v>66</v>
      </c>
      <c r="C46" s="153"/>
      <c r="D46" s="81">
        <f>D45+'[1]X'!F49</f>
        <v>116</v>
      </c>
      <c r="E46" s="81">
        <f>E45+'[1]X'!G49</f>
        <v>59</v>
      </c>
      <c r="F46" s="81">
        <f>F45+'[1]X'!H49</f>
        <v>284</v>
      </c>
      <c r="G46" s="81">
        <f>G45+'[1]X'!I49</f>
        <v>405</v>
      </c>
      <c r="H46" s="81">
        <f>H45+'[1]X'!J49</f>
        <v>334</v>
      </c>
      <c r="I46" s="81">
        <f>I45+'[1]X'!K49</f>
        <v>161</v>
      </c>
      <c r="J46" s="81">
        <f>J45+'[1]X'!L49</f>
        <v>208</v>
      </c>
      <c r="K46" s="81">
        <f>K45+'[1]X'!M49</f>
        <v>195</v>
      </c>
      <c r="L46" s="81">
        <f>L45+'[1]X'!N49</f>
        <v>127</v>
      </c>
      <c r="M46" s="81">
        <f>M45+'[1]X'!O49</f>
        <v>175</v>
      </c>
      <c r="N46" s="81">
        <f>N45+'[1]X'!P49</f>
        <v>114</v>
      </c>
      <c r="O46" s="81">
        <f>O45+'[1]X'!Q49</f>
        <v>150</v>
      </c>
      <c r="P46" s="81">
        <f>P45+'[1]X'!R49</f>
        <v>100</v>
      </c>
      <c r="Q46" s="82">
        <f>Q45+'[1]X'!S49</f>
        <v>440</v>
      </c>
      <c r="R46" s="80">
        <f>R45+'[1]X'!T49</f>
        <v>2868</v>
      </c>
    </row>
    <row r="47" spans="1:18" s="18" customFormat="1" ht="31.5" customHeight="1" thickBot="1" thickTop="1">
      <c r="A47" s="148" t="s">
        <v>22</v>
      </c>
      <c r="B47" s="150" t="s">
        <v>67</v>
      </c>
      <c r="C47" s="151"/>
      <c r="D47" s="35">
        <v>3</v>
      </c>
      <c r="E47" s="37">
        <v>46</v>
      </c>
      <c r="F47" s="37">
        <v>7</v>
      </c>
      <c r="G47" s="37">
        <v>2</v>
      </c>
      <c r="H47" s="38">
        <v>16</v>
      </c>
      <c r="I47" s="37">
        <v>3</v>
      </c>
      <c r="J47" s="38">
        <v>0</v>
      </c>
      <c r="K47" s="37">
        <v>20</v>
      </c>
      <c r="L47" s="38">
        <v>9</v>
      </c>
      <c r="M47" s="38">
        <v>35</v>
      </c>
      <c r="N47" s="38">
        <v>16</v>
      </c>
      <c r="O47" s="37">
        <v>31</v>
      </c>
      <c r="P47" s="85">
        <v>2</v>
      </c>
      <c r="Q47" s="38">
        <v>55</v>
      </c>
      <c r="R47" s="74">
        <f>SUM(D47:Q47)</f>
        <v>245</v>
      </c>
    </row>
    <row r="48" spans="1:18" ht="32.25" customHeight="1" thickBot="1" thickTop="1">
      <c r="A48" s="149"/>
      <c r="B48" s="152" t="s">
        <v>68</v>
      </c>
      <c r="C48" s="153"/>
      <c r="D48" s="86">
        <f>D47+'[1]X'!F51</f>
        <v>443</v>
      </c>
      <c r="E48" s="86">
        <f>E47+'[1]X'!G51</f>
        <v>466</v>
      </c>
      <c r="F48" s="86">
        <f>F47+'[1]X'!H51</f>
        <v>234</v>
      </c>
      <c r="G48" s="86">
        <f>G47+'[1]X'!I51</f>
        <v>151</v>
      </c>
      <c r="H48" s="86">
        <f>H47+'[1]X'!J51</f>
        <v>437</v>
      </c>
      <c r="I48" s="86">
        <f>I47+'[1]X'!K51</f>
        <v>123</v>
      </c>
      <c r="J48" s="86">
        <f>J47+'[1]X'!L51</f>
        <v>253</v>
      </c>
      <c r="K48" s="86">
        <f>K47+'[1]X'!M51</f>
        <v>248</v>
      </c>
      <c r="L48" s="86">
        <f>L47+'[1]X'!N51</f>
        <v>192</v>
      </c>
      <c r="M48" s="86">
        <f>M47+'[1]X'!O51</f>
        <v>256</v>
      </c>
      <c r="N48" s="86">
        <f>N47+'[1]X'!P51</f>
        <v>558</v>
      </c>
      <c r="O48" s="86">
        <f>O47+'[1]X'!Q51</f>
        <v>228</v>
      </c>
      <c r="P48" s="86">
        <f>P47+'[1]X'!R51</f>
        <v>539</v>
      </c>
      <c r="Q48" s="87">
        <f>Q47+'[1]X'!S51</f>
        <v>551</v>
      </c>
      <c r="R48" s="80">
        <f>R47+'[1]X'!T51</f>
        <v>4679</v>
      </c>
    </row>
    <row r="49" spans="1:18" s="18" customFormat="1" ht="32.25" customHeight="1" thickBot="1" thickTop="1">
      <c r="A49" s="148" t="s">
        <v>27</v>
      </c>
      <c r="B49" s="150" t="s">
        <v>69</v>
      </c>
      <c r="C49" s="151"/>
      <c r="D49" s="35">
        <v>3</v>
      </c>
      <c r="E49" s="37">
        <v>2</v>
      </c>
      <c r="F49" s="37">
        <v>0</v>
      </c>
      <c r="G49" s="37">
        <v>7</v>
      </c>
      <c r="H49" s="38">
        <v>0</v>
      </c>
      <c r="I49" s="37">
        <v>58</v>
      </c>
      <c r="J49" s="38">
        <v>2</v>
      </c>
      <c r="K49" s="37">
        <v>7</v>
      </c>
      <c r="L49" s="38">
        <v>6</v>
      </c>
      <c r="M49" s="38">
        <v>3</v>
      </c>
      <c r="N49" s="38">
        <v>1</v>
      </c>
      <c r="O49" s="37">
        <v>0</v>
      </c>
      <c r="P49" s="85">
        <v>54</v>
      </c>
      <c r="Q49" s="38">
        <v>482</v>
      </c>
      <c r="R49" s="74">
        <f>SUM(D49:Q49)</f>
        <v>625</v>
      </c>
    </row>
    <row r="50" spans="1:18" s="18" customFormat="1" ht="32.25" customHeight="1" thickBot="1" thickTop="1">
      <c r="A50" s="149"/>
      <c r="B50" s="158" t="s">
        <v>70</v>
      </c>
      <c r="C50" s="156"/>
      <c r="D50" s="86">
        <f>D49+'[1]X'!F53</f>
        <v>45</v>
      </c>
      <c r="E50" s="86">
        <f>E49+'[1]X'!G53</f>
        <v>79</v>
      </c>
      <c r="F50" s="86">
        <f>F49+'[1]X'!H53</f>
        <v>466</v>
      </c>
      <c r="G50" s="86">
        <f>G49+'[1]X'!I53</f>
        <v>265</v>
      </c>
      <c r="H50" s="86">
        <f>H49+'[1]X'!J53</f>
        <v>472</v>
      </c>
      <c r="I50" s="86">
        <f>I49+'[1]X'!K53</f>
        <v>202</v>
      </c>
      <c r="J50" s="86">
        <f>J49+'[1]X'!L53</f>
        <v>166</v>
      </c>
      <c r="K50" s="86">
        <f>K49+'[1]X'!M53</f>
        <v>142</v>
      </c>
      <c r="L50" s="86">
        <f>L49+'[1]X'!N53</f>
        <v>57</v>
      </c>
      <c r="M50" s="86">
        <f>M49+'[1]X'!O53</f>
        <v>54</v>
      </c>
      <c r="N50" s="86">
        <f>N49+'[1]X'!P53</f>
        <v>85</v>
      </c>
      <c r="O50" s="86">
        <f>O49+'[1]X'!Q53</f>
        <v>257</v>
      </c>
      <c r="P50" s="86">
        <f>P49+'[1]X'!R53</f>
        <v>928</v>
      </c>
      <c r="Q50" s="87">
        <f>Q49+'[1]X'!S53</f>
        <v>1897</v>
      </c>
      <c r="R50" s="80">
        <f>R49+'[1]X'!T53</f>
        <v>5115</v>
      </c>
    </row>
    <row r="51" spans="1:18" s="18" customFormat="1" ht="32.25" customHeight="1" thickBot="1" thickTop="1">
      <c r="A51" s="148" t="s">
        <v>31</v>
      </c>
      <c r="B51" s="150" t="s">
        <v>71</v>
      </c>
      <c r="C51" s="151"/>
      <c r="D51" s="57">
        <v>3</v>
      </c>
      <c r="E51" s="57">
        <v>0</v>
      </c>
      <c r="F51" s="57">
        <v>0</v>
      </c>
      <c r="G51" s="57">
        <v>13</v>
      </c>
      <c r="H51" s="57">
        <v>4</v>
      </c>
      <c r="I51" s="57">
        <v>5</v>
      </c>
      <c r="J51" s="57">
        <v>0</v>
      </c>
      <c r="K51" s="57">
        <v>4</v>
      </c>
      <c r="L51" s="57">
        <v>0</v>
      </c>
      <c r="M51" s="57">
        <v>3</v>
      </c>
      <c r="N51" s="57">
        <v>0</v>
      </c>
      <c r="O51" s="57">
        <v>0</v>
      </c>
      <c r="P51" s="57">
        <v>4</v>
      </c>
      <c r="Q51" s="88">
        <v>8</v>
      </c>
      <c r="R51" s="89">
        <f>SUM(D51:Q51)</f>
        <v>44</v>
      </c>
    </row>
    <row r="52" spans="1:18" ht="32.25" customHeight="1" thickBot="1" thickTop="1">
      <c r="A52" s="149"/>
      <c r="B52" s="152" t="s">
        <v>72</v>
      </c>
      <c r="C52" s="153"/>
      <c r="D52" s="81">
        <f>D51+'[1]X'!F55</f>
        <v>13</v>
      </c>
      <c r="E52" s="81">
        <f>E51+'[1]X'!G55</f>
        <v>5</v>
      </c>
      <c r="F52" s="81">
        <f>F51+'[1]X'!H55</f>
        <v>8</v>
      </c>
      <c r="G52" s="81">
        <f>G51+'[1]X'!I55</f>
        <v>13</v>
      </c>
      <c r="H52" s="81">
        <f>H51+'[1]X'!J55</f>
        <v>12</v>
      </c>
      <c r="I52" s="81">
        <f>I51+'[1]X'!K55</f>
        <v>6</v>
      </c>
      <c r="J52" s="81">
        <f>J51+'[1]X'!L55</f>
        <v>1</v>
      </c>
      <c r="K52" s="81">
        <f>K51+'[1]X'!M55</f>
        <v>4</v>
      </c>
      <c r="L52" s="81">
        <f>L51+'[1]X'!N55</f>
        <v>0</v>
      </c>
      <c r="M52" s="81">
        <f>M51+'[1]X'!O55</f>
        <v>6</v>
      </c>
      <c r="N52" s="81">
        <f>N51+'[1]X'!P55</f>
        <v>3</v>
      </c>
      <c r="O52" s="81">
        <f>O51+'[1]X'!Q55</f>
        <v>0</v>
      </c>
      <c r="P52" s="81">
        <f>P51+'[1]X'!R55</f>
        <v>5</v>
      </c>
      <c r="Q52" s="82">
        <f>Q51+'[1]X'!S55</f>
        <v>12</v>
      </c>
      <c r="R52" s="80">
        <f>R51+'[1]X'!T55</f>
        <v>88</v>
      </c>
    </row>
    <row r="53" spans="1:18" s="18" customFormat="1" ht="32.25" customHeight="1" thickBot="1" thickTop="1">
      <c r="A53" s="148" t="s">
        <v>43</v>
      </c>
      <c r="B53" s="154" t="s">
        <v>73</v>
      </c>
      <c r="C53" s="151"/>
      <c r="D53" s="57">
        <v>0</v>
      </c>
      <c r="E53" s="57">
        <v>0</v>
      </c>
      <c r="F53" s="57">
        <v>2</v>
      </c>
      <c r="G53" s="57">
        <v>0</v>
      </c>
      <c r="H53" s="57">
        <v>2</v>
      </c>
      <c r="I53" s="57">
        <v>1</v>
      </c>
      <c r="J53" s="57">
        <v>0</v>
      </c>
      <c r="K53" s="57">
        <v>0</v>
      </c>
      <c r="L53" s="57">
        <v>0</v>
      </c>
      <c r="M53" s="57">
        <v>0</v>
      </c>
      <c r="N53" s="57">
        <v>1</v>
      </c>
      <c r="O53" s="57">
        <v>1</v>
      </c>
      <c r="P53" s="57">
        <v>2</v>
      </c>
      <c r="Q53" s="88">
        <v>18</v>
      </c>
      <c r="R53" s="89">
        <f>SUM(D53:Q53)</f>
        <v>27</v>
      </c>
    </row>
    <row r="54" spans="1:18" s="18" customFormat="1" ht="32.25" customHeight="1" thickBot="1" thickTop="1">
      <c r="A54" s="149"/>
      <c r="B54" s="155" t="s">
        <v>74</v>
      </c>
      <c r="C54" s="156"/>
      <c r="D54" s="81">
        <f>D53+'[1]X'!F57</f>
        <v>11</v>
      </c>
      <c r="E54" s="81">
        <f>E53+'[1]X'!G57</f>
        <v>2</v>
      </c>
      <c r="F54" s="81">
        <f>F53+'[1]X'!H57</f>
        <v>31</v>
      </c>
      <c r="G54" s="81">
        <f>G53+'[1]X'!I57</f>
        <v>1</v>
      </c>
      <c r="H54" s="81">
        <f>H53+'[1]X'!J57</f>
        <v>15</v>
      </c>
      <c r="I54" s="81">
        <f>I53+'[1]X'!K57</f>
        <v>3</v>
      </c>
      <c r="J54" s="81">
        <f>J53+'[1]X'!L57</f>
        <v>21</v>
      </c>
      <c r="K54" s="81">
        <f>K53+'[1]X'!M57</f>
        <v>1</v>
      </c>
      <c r="L54" s="81">
        <f>L53+'[1]X'!N57</f>
        <v>13</v>
      </c>
      <c r="M54" s="81">
        <f>M53+'[1]X'!O57</f>
        <v>0</v>
      </c>
      <c r="N54" s="81">
        <f>N53+'[1]X'!P57</f>
        <v>10</v>
      </c>
      <c r="O54" s="81">
        <f>O53+'[1]X'!Q57</f>
        <v>5</v>
      </c>
      <c r="P54" s="81">
        <f>P53+'[1]X'!R57</f>
        <v>68</v>
      </c>
      <c r="Q54" s="82">
        <f>Q53+'[1]X'!S57</f>
        <v>25</v>
      </c>
      <c r="R54" s="80">
        <f>R53+'[1]X'!T57</f>
        <v>206</v>
      </c>
    </row>
    <row r="55" spans="1:18" s="67" customFormat="1" ht="31.5" customHeight="1" thickBot="1" thickTop="1">
      <c r="A55" s="90" t="s">
        <v>45</v>
      </c>
      <c r="B55" s="168" t="s">
        <v>75</v>
      </c>
      <c r="C55" s="169"/>
      <c r="D55" s="57">
        <v>0</v>
      </c>
      <c r="E55" s="37">
        <v>0</v>
      </c>
      <c r="F55" s="37">
        <v>0</v>
      </c>
      <c r="G55" s="37">
        <v>0</v>
      </c>
      <c r="H55" s="37">
        <v>3</v>
      </c>
      <c r="I55" s="37">
        <v>0</v>
      </c>
      <c r="J55" s="37">
        <v>0</v>
      </c>
      <c r="K55" s="37">
        <v>0</v>
      </c>
      <c r="L55" s="37">
        <v>20</v>
      </c>
      <c r="M55" s="37">
        <v>0</v>
      </c>
      <c r="N55" s="37">
        <v>0</v>
      </c>
      <c r="O55" s="37">
        <v>0</v>
      </c>
      <c r="P55" s="37">
        <v>1</v>
      </c>
      <c r="Q55" s="85">
        <v>1</v>
      </c>
      <c r="R55" s="74">
        <f>SUM(D55:Q55)</f>
        <v>25</v>
      </c>
    </row>
    <row r="56" spans="1:18" s="67" customFormat="1" ht="32.25" customHeight="1" thickBot="1" thickTop="1">
      <c r="A56" s="91"/>
      <c r="B56" s="166" t="s">
        <v>76</v>
      </c>
      <c r="C56" s="167"/>
      <c r="D56" s="81">
        <f>D55+'[1]X'!F59</f>
        <v>178</v>
      </c>
      <c r="E56" s="81">
        <f>E55+'[1]X'!G59</f>
        <v>58</v>
      </c>
      <c r="F56" s="81">
        <f>F55+'[1]X'!H59</f>
        <v>27</v>
      </c>
      <c r="G56" s="81">
        <f>G55+'[1]X'!I59</f>
        <v>47</v>
      </c>
      <c r="H56" s="81">
        <f>H55+'[1]X'!J59</f>
        <v>128</v>
      </c>
      <c r="I56" s="81">
        <f>I55+'[1]X'!K59</f>
        <v>6</v>
      </c>
      <c r="J56" s="81">
        <f>J55+'[1]X'!L59</f>
        <v>0</v>
      </c>
      <c r="K56" s="81">
        <f>K55+'[1]X'!M59</f>
        <v>8</v>
      </c>
      <c r="L56" s="81">
        <f>L55+'[1]X'!N59</f>
        <v>346</v>
      </c>
      <c r="M56" s="81">
        <f>M55+'[1]X'!O59</f>
        <v>4</v>
      </c>
      <c r="N56" s="81">
        <f>N55+'[1]X'!P59</f>
        <v>49</v>
      </c>
      <c r="O56" s="81">
        <f>O55+'[1]X'!Q59</f>
        <v>41</v>
      </c>
      <c r="P56" s="81">
        <f>P55+'[1]X'!R59</f>
        <v>67</v>
      </c>
      <c r="Q56" s="82">
        <f>Q55+'[1]X'!S59</f>
        <v>57</v>
      </c>
      <c r="R56" s="80">
        <f>R55+'[1]X'!T59</f>
        <v>1016</v>
      </c>
    </row>
    <row r="57" spans="1:18" ht="45" customHeight="1" thickBot="1" thickTop="1">
      <c r="A57" s="175" t="s">
        <v>47</v>
      </c>
      <c r="B57" s="170" t="s">
        <v>77</v>
      </c>
      <c r="C57" s="171"/>
      <c r="D57" s="92">
        <f aca="true" t="shared" si="10" ref="D57:R57">D43+D47+D49+D51+D53+D55</f>
        <v>41</v>
      </c>
      <c r="E57" s="92">
        <f t="shared" si="10"/>
        <v>65</v>
      </c>
      <c r="F57" s="92">
        <f t="shared" si="10"/>
        <v>71</v>
      </c>
      <c r="G57" s="92">
        <f t="shared" si="10"/>
        <v>169</v>
      </c>
      <c r="H57" s="92">
        <f t="shared" si="10"/>
        <v>270</v>
      </c>
      <c r="I57" s="92">
        <f t="shared" si="10"/>
        <v>90</v>
      </c>
      <c r="J57" s="92">
        <f t="shared" si="10"/>
        <v>59</v>
      </c>
      <c r="K57" s="92">
        <f t="shared" si="10"/>
        <v>180</v>
      </c>
      <c r="L57" s="92">
        <f t="shared" si="10"/>
        <v>73</v>
      </c>
      <c r="M57" s="92">
        <f t="shared" si="10"/>
        <v>85</v>
      </c>
      <c r="N57" s="92">
        <f t="shared" si="10"/>
        <v>136</v>
      </c>
      <c r="O57" s="92">
        <f t="shared" si="10"/>
        <v>132</v>
      </c>
      <c r="P57" s="92">
        <f t="shared" si="10"/>
        <v>69</v>
      </c>
      <c r="Q57" s="93">
        <f t="shared" si="10"/>
        <v>672</v>
      </c>
      <c r="R57" s="74">
        <f t="shared" si="10"/>
        <v>2112</v>
      </c>
    </row>
    <row r="58" spans="1:18" ht="45" customHeight="1" thickBot="1" thickTop="1">
      <c r="A58" s="176"/>
      <c r="B58" s="170" t="s">
        <v>78</v>
      </c>
      <c r="C58" s="171"/>
      <c r="D58" s="94">
        <f aca="true" t="shared" si="11" ref="D58:R58">D44+D48+D50+D52+D54+D56</f>
        <v>1251</v>
      </c>
      <c r="E58" s="94">
        <f t="shared" si="11"/>
        <v>838</v>
      </c>
      <c r="F58" s="94">
        <f t="shared" si="11"/>
        <v>1388</v>
      </c>
      <c r="G58" s="94">
        <f t="shared" si="11"/>
        <v>1329</v>
      </c>
      <c r="H58" s="94">
        <f t="shared" si="11"/>
        <v>1972</v>
      </c>
      <c r="I58" s="94">
        <f t="shared" si="11"/>
        <v>810</v>
      </c>
      <c r="J58" s="94">
        <f t="shared" si="11"/>
        <v>834</v>
      </c>
      <c r="K58" s="94">
        <f t="shared" si="11"/>
        <v>833</v>
      </c>
      <c r="L58" s="94">
        <f t="shared" si="11"/>
        <v>859</v>
      </c>
      <c r="M58" s="94">
        <f t="shared" si="11"/>
        <v>594</v>
      </c>
      <c r="N58" s="94">
        <f t="shared" si="11"/>
        <v>1273</v>
      </c>
      <c r="O58" s="94">
        <f t="shared" si="11"/>
        <v>972</v>
      </c>
      <c r="P58" s="94">
        <f t="shared" si="11"/>
        <v>2058</v>
      </c>
      <c r="Q58" s="95">
        <f t="shared" si="11"/>
        <v>3578</v>
      </c>
      <c r="R58" s="96">
        <f t="shared" si="11"/>
        <v>18589</v>
      </c>
    </row>
    <row r="59" spans="1:18" ht="14.25" customHeight="1">
      <c r="A59" s="172" t="s">
        <v>79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4"/>
    </row>
  </sheetData>
  <sheetProtection password="CAAD" sheet="1" objects="1" scenarios="1"/>
  <mergeCells count="69">
    <mergeCell ref="A1:R1"/>
    <mergeCell ref="A3:R3"/>
    <mergeCell ref="A16:R16"/>
    <mergeCell ref="B25:C25"/>
    <mergeCell ref="B21:C21"/>
    <mergeCell ref="B22:C22"/>
    <mergeCell ref="B23:C23"/>
    <mergeCell ref="B15:C15"/>
    <mergeCell ref="B19:C19"/>
    <mergeCell ref="B20:C20"/>
    <mergeCell ref="B4:C4"/>
    <mergeCell ref="B5:C5"/>
    <mergeCell ref="B6:C6"/>
    <mergeCell ref="B7:C7"/>
    <mergeCell ref="B8:C8"/>
    <mergeCell ref="A31:R31"/>
    <mergeCell ref="B9:C9"/>
    <mergeCell ref="B10:C10"/>
    <mergeCell ref="B11:C11"/>
    <mergeCell ref="B12:C12"/>
    <mergeCell ref="B13:C13"/>
    <mergeCell ref="B14:C14"/>
    <mergeCell ref="B18:C18"/>
    <mergeCell ref="B24:C24"/>
    <mergeCell ref="B17:C17"/>
    <mergeCell ref="B28:C28"/>
    <mergeCell ref="A25:A26"/>
    <mergeCell ref="A27:A28"/>
    <mergeCell ref="A29:A30"/>
    <mergeCell ref="B29:C29"/>
    <mergeCell ref="B30:C30"/>
    <mergeCell ref="B26:C26"/>
    <mergeCell ref="B27:C27"/>
    <mergeCell ref="B32:C32"/>
    <mergeCell ref="B33:C33"/>
    <mergeCell ref="B41:C41"/>
    <mergeCell ref="B46:C46"/>
    <mergeCell ref="A42:R42"/>
    <mergeCell ref="A43:A44"/>
    <mergeCell ref="A36:R36"/>
    <mergeCell ref="A38:R38"/>
    <mergeCell ref="B39:C39"/>
    <mergeCell ref="B40:C40"/>
    <mergeCell ref="B56:C56"/>
    <mergeCell ref="B55:C55"/>
    <mergeCell ref="B57:C57"/>
    <mergeCell ref="A59:R59"/>
    <mergeCell ref="B58:C58"/>
    <mergeCell ref="A57:A58"/>
    <mergeCell ref="A45:A46"/>
    <mergeCell ref="B50:C50"/>
    <mergeCell ref="A17:A18"/>
    <mergeCell ref="A19:A20"/>
    <mergeCell ref="A21:A22"/>
    <mergeCell ref="A23:A24"/>
    <mergeCell ref="B43:C43"/>
    <mergeCell ref="B44:C44"/>
    <mergeCell ref="A49:A50"/>
    <mergeCell ref="B45:C45"/>
    <mergeCell ref="A51:A52"/>
    <mergeCell ref="A53:A54"/>
    <mergeCell ref="B47:C47"/>
    <mergeCell ref="B48:C48"/>
    <mergeCell ref="B49:C49"/>
    <mergeCell ref="A47:A48"/>
    <mergeCell ref="B53:C53"/>
    <mergeCell ref="B54:C54"/>
    <mergeCell ref="B51:C51"/>
    <mergeCell ref="B52:C52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I26" sqref="I26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7" t="s">
        <v>80</v>
      </c>
      <c r="C1" s="97"/>
      <c r="D1" s="97"/>
      <c r="E1" s="97"/>
      <c r="F1" s="97"/>
      <c r="G1" s="97"/>
      <c r="H1" s="29"/>
      <c r="I1" s="29"/>
      <c r="J1" s="29"/>
      <c r="K1" s="29"/>
      <c r="L1" s="29"/>
    </row>
    <row r="2" spans="2:12" ht="18.75" thickBot="1">
      <c r="B2" s="97" t="s">
        <v>81</v>
      </c>
      <c r="C2" s="97"/>
      <c r="D2" s="97"/>
      <c r="E2" s="97"/>
      <c r="F2" s="97"/>
      <c r="G2" s="29"/>
      <c r="H2" s="29"/>
      <c r="I2" s="29"/>
      <c r="J2" s="29"/>
      <c r="K2" s="29"/>
      <c r="L2" s="29"/>
    </row>
    <row r="3" spans="1:14" ht="25.5">
      <c r="A3" s="98"/>
      <c r="B3" s="99" t="s">
        <v>82</v>
      </c>
      <c r="C3" s="100"/>
      <c r="D3" s="101" t="s">
        <v>83</v>
      </c>
      <c r="F3" s="98"/>
      <c r="G3" s="99" t="s">
        <v>84</v>
      </c>
      <c r="H3" s="102"/>
      <c r="I3" s="101" t="s">
        <v>83</v>
      </c>
      <c r="K3" s="98"/>
      <c r="L3" s="99" t="s">
        <v>82</v>
      </c>
      <c r="M3" s="100"/>
      <c r="N3" s="101" t="s">
        <v>83</v>
      </c>
    </row>
    <row r="4" spans="1:14" ht="15.75">
      <c r="A4" s="103" t="s">
        <v>85</v>
      </c>
      <c r="B4" s="104" t="s">
        <v>86</v>
      </c>
      <c r="C4" s="105" t="s">
        <v>87</v>
      </c>
      <c r="D4" s="106">
        <f>SUM(D5:D12)</f>
        <v>15991</v>
      </c>
      <c r="F4" s="107">
        <v>8</v>
      </c>
      <c r="G4" s="108" t="s">
        <v>88</v>
      </c>
      <c r="H4" s="109" t="s">
        <v>89</v>
      </c>
      <c r="I4" s="110">
        <v>587</v>
      </c>
      <c r="K4" s="103" t="s">
        <v>90</v>
      </c>
      <c r="L4" s="104" t="s">
        <v>91</v>
      </c>
      <c r="M4" s="104" t="s">
        <v>87</v>
      </c>
      <c r="N4" s="106">
        <f>SUM(N5:N15)</f>
        <v>15116</v>
      </c>
    </row>
    <row r="5" spans="1:14" ht="15">
      <c r="A5" s="107">
        <v>1</v>
      </c>
      <c r="B5" s="108" t="s">
        <v>92</v>
      </c>
      <c r="C5" s="109" t="s">
        <v>89</v>
      </c>
      <c r="D5" s="110">
        <v>642</v>
      </c>
      <c r="F5" s="107"/>
      <c r="G5" s="108"/>
      <c r="H5" s="109"/>
      <c r="I5" s="110"/>
      <c r="K5" s="107">
        <v>1</v>
      </c>
      <c r="L5" s="108" t="s">
        <v>93</v>
      </c>
      <c r="M5" s="109" t="s">
        <v>94</v>
      </c>
      <c r="N5" s="110">
        <v>295</v>
      </c>
    </row>
    <row r="6" spans="1:14" ht="15.75">
      <c r="A6" s="107">
        <v>2</v>
      </c>
      <c r="B6" s="108" t="s">
        <v>95</v>
      </c>
      <c r="C6" s="109" t="s">
        <v>89</v>
      </c>
      <c r="D6" s="110">
        <v>734</v>
      </c>
      <c r="F6" s="103" t="s">
        <v>96</v>
      </c>
      <c r="G6" s="104" t="s">
        <v>9</v>
      </c>
      <c r="H6" s="111" t="s">
        <v>87</v>
      </c>
      <c r="I6" s="112">
        <f>SUM(I7:I11)</f>
        <v>4691</v>
      </c>
      <c r="K6" s="107">
        <v>2</v>
      </c>
      <c r="L6" s="108" t="s">
        <v>97</v>
      </c>
      <c r="M6" s="109" t="s">
        <v>89</v>
      </c>
      <c r="N6" s="110">
        <v>316</v>
      </c>
    </row>
    <row r="7" spans="1:14" ht="15">
      <c r="A7" s="107">
        <v>3</v>
      </c>
      <c r="B7" s="108" t="s">
        <v>98</v>
      </c>
      <c r="C7" s="109" t="s">
        <v>99</v>
      </c>
      <c r="D7" s="110">
        <v>10038</v>
      </c>
      <c r="F7" s="107">
        <v>1</v>
      </c>
      <c r="G7" s="108" t="s">
        <v>100</v>
      </c>
      <c r="H7" s="109" t="s">
        <v>94</v>
      </c>
      <c r="I7" s="110">
        <v>713</v>
      </c>
      <c r="K7" s="107">
        <v>3</v>
      </c>
      <c r="L7" s="108" t="s">
        <v>101</v>
      </c>
      <c r="M7" s="109" t="s">
        <v>94</v>
      </c>
      <c r="N7" s="110">
        <v>1003</v>
      </c>
    </row>
    <row r="8" spans="1:14" ht="15">
      <c r="A8" s="107">
        <v>4</v>
      </c>
      <c r="B8" s="108" t="s">
        <v>102</v>
      </c>
      <c r="C8" s="109" t="s">
        <v>89</v>
      </c>
      <c r="D8" s="110">
        <v>592</v>
      </c>
      <c r="F8" s="107">
        <v>2</v>
      </c>
      <c r="G8" s="108" t="s">
        <v>103</v>
      </c>
      <c r="H8" s="109" t="s">
        <v>89</v>
      </c>
      <c r="I8" s="110">
        <v>447</v>
      </c>
      <c r="K8" s="107">
        <v>4</v>
      </c>
      <c r="L8" s="108" t="s">
        <v>104</v>
      </c>
      <c r="M8" s="109" t="s">
        <v>94</v>
      </c>
      <c r="N8" s="110">
        <v>451</v>
      </c>
    </row>
    <row r="9" spans="1:14" ht="15">
      <c r="A9" s="107">
        <v>5</v>
      </c>
      <c r="B9" s="108" t="s">
        <v>105</v>
      </c>
      <c r="C9" s="109" t="s">
        <v>99</v>
      </c>
      <c r="D9" s="110">
        <v>992</v>
      </c>
      <c r="E9" s="113"/>
      <c r="F9" s="107">
        <v>3</v>
      </c>
      <c r="G9" s="108" t="s">
        <v>106</v>
      </c>
      <c r="H9" s="109" t="s">
        <v>94</v>
      </c>
      <c r="I9" s="110">
        <v>636</v>
      </c>
      <c r="K9" s="107">
        <v>5</v>
      </c>
      <c r="L9" s="108" t="s">
        <v>107</v>
      </c>
      <c r="M9" s="109" t="s">
        <v>94</v>
      </c>
      <c r="N9" s="110">
        <v>919</v>
      </c>
    </row>
    <row r="10" spans="1:14" ht="15.75">
      <c r="A10" s="107" t="s">
        <v>45</v>
      </c>
      <c r="B10" s="108" t="s">
        <v>108</v>
      </c>
      <c r="C10" s="109" t="s">
        <v>89</v>
      </c>
      <c r="D10" s="110">
        <v>736</v>
      </c>
      <c r="E10" s="114"/>
      <c r="F10" s="107">
        <v>4</v>
      </c>
      <c r="G10" s="108" t="s">
        <v>109</v>
      </c>
      <c r="H10" s="109" t="s">
        <v>94</v>
      </c>
      <c r="I10" s="110">
        <v>951</v>
      </c>
      <c r="K10" s="107" t="s">
        <v>45</v>
      </c>
      <c r="L10" s="108" t="s">
        <v>110</v>
      </c>
      <c r="M10" s="109" t="s">
        <v>94</v>
      </c>
      <c r="N10" s="110">
        <v>2395</v>
      </c>
    </row>
    <row r="11" spans="1:14" ht="15">
      <c r="A11" s="107">
        <v>7</v>
      </c>
      <c r="B11" s="108" t="s">
        <v>111</v>
      </c>
      <c r="C11" s="109" t="s">
        <v>89</v>
      </c>
      <c r="D11" s="110">
        <v>798</v>
      </c>
      <c r="E11" s="115"/>
      <c r="F11" s="107">
        <v>5</v>
      </c>
      <c r="G11" s="108" t="s">
        <v>112</v>
      </c>
      <c r="H11" s="109" t="s">
        <v>94</v>
      </c>
      <c r="I11" s="110">
        <v>1944</v>
      </c>
      <c r="K11" s="107">
        <v>7</v>
      </c>
      <c r="L11" s="108" t="s">
        <v>113</v>
      </c>
      <c r="M11" s="109" t="s">
        <v>89</v>
      </c>
      <c r="N11" s="110">
        <v>513</v>
      </c>
    </row>
    <row r="12" spans="1:14" ht="15">
      <c r="A12" s="107">
        <v>8</v>
      </c>
      <c r="B12" s="108" t="s">
        <v>114</v>
      </c>
      <c r="C12" s="109" t="s">
        <v>94</v>
      </c>
      <c r="D12" s="110">
        <v>1459</v>
      </c>
      <c r="E12" s="115"/>
      <c r="F12" s="107"/>
      <c r="G12" s="108"/>
      <c r="H12" s="109"/>
      <c r="I12" s="110"/>
      <c r="K12" s="107">
        <v>8</v>
      </c>
      <c r="L12" s="108" t="s">
        <v>115</v>
      </c>
      <c r="M12" s="109" t="s">
        <v>89</v>
      </c>
      <c r="N12" s="110">
        <v>327</v>
      </c>
    </row>
    <row r="13" spans="1:14" ht="15.75">
      <c r="A13" s="107"/>
      <c r="B13" s="108"/>
      <c r="C13" s="109"/>
      <c r="D13" s="110"/>
      <c r="E13" s="115"/>
      <c r="F13" s="103" t="s">
        <v>116</v>
      </c>
      <c r="G13" s="104" t="s">
        <v>117</v>
      </c>
      <c r="H13" s="111" t="s">
        <v>87</v>
      </c>
      <c r="I13" s="112">
        <f>SUM(I14:I18)</f>
        <v>6289</v>
      </c>
      <c r="K13" s="107">
        <v>9</v>
      </c>
      <c r="L13" s="108" t="s">
        <v>118</v>
      </c>
      <c r="M13" s="109" t="s">
        <v>89</v>
      </c>
      <c r="N13" s="110">
        <v>327</v>
      </c>
    </row>
    <row r="14" spans="1:14" ht="15.75">
      <c r="A14" s="103" t="s">
        <v>119</v>
      </c>
      <c r="B14" s="104" t="s">
        <v>120</v>
      </c>
      <c r="C14" s="111" t="s">
        <v>87</v>
      </c>
      <c r="D14" s="112">
        <f>SUM(D15:D21)</f>
        <v>7215</v>
      </c>
      <c r="E14" s="116"/>
      <c r="F14" s="107">
        <v>1</v>
      </c>
      <c r="G14" s="108" t="s">
        <v>121</v>
      </c>
      <c r="H14" s="109" t="s">
        <v>94</v>
      </c>
      <c r="I14" s="110">
        <v>1132</v>
      </c>
      <c r="K14" s="107">
        <v>10</v>
      </c>
      <c r="L14" s="108" t="s">
        <v>122</v>
      </c>
      <c r="M14" s="109" t="s">
        <v>89</v>
      </c>
      <c r="N14" s="110">
        <v>1216</v>
      </c>
    </row>
    <row r="15" spans="1:14" ht="15">
      <c r="A15" s="107">
        <v>1</v>
      </c>
      <c r="B15" s="108" t="s">
        <v>123</v>
      </c>
      <c r="C15" s="109" t="s">
        <v>89</v>
      </c>
      <c r="D15" s="110">
        <v>379</v>
      </c>
      <c r="E15" s="115"/>
      <c r="F15" s="107">
        <v>2</v>
      </c>
      <c r="G15" s="108" t="s">
        <v>124</v>
      </c>
      <c r="H15" s="109" t="s">
        <v>94</v>
      </c>
      <c r="I15" s="110">
        <v>2119</v>
      </c>
      <c r="K15" s="107">
        <v>11</v>
      </c>
      <c r="L15" s="108" t="s">
        <v>122</v>
      </c>
      <c r="M15" s="109" t="s">
        <v>99</v>
      </c>
      <c r="N15" s="110">
        <v>7354</v>
      </c>
    </row>
    <row r="16" spans="1:14" ht="15.75">
      <c r="A16" s="107">
        <v>2</v>
      </c>
      <c r="B16" s="108" t="s">
        <v>125</v>
      </c>
      <c r="C16" s="109" t="s">
        <v>89</v>
      </c>
      <c r="D16" s="110">
        <v>300</v>
      </c>
      <c r="E16" s="115"/>
      <c r="F16" s="107">
        <v>3</v>
      </c>
      <c r="G16" s="108" t="s">
        <v>126</v>
      </c>
      <c r="H16" s="109" t="s">
        <v>89</v>
      </c>
      <c r="I16" s="110">
        <v>448</v>
      </c>
      <c r="K16" s="107"/>
      <c r="L16" s="108"/>
      <c r="M16" s="109"/>
      <c r="N16" s="117"/>
    </row>
    <row r="17" spans="1:14" ht="15.75">
      <c r="A17" s="107">
        <v>3</v>
      </c>
      <c r="B17" s="108" t="s">
        <v>127</v>
      </c>
      <c r="C17" s="109" t="s">
        <v>89</v>
      </c>
      <c r="D17" s="110">
        <v>679</v>
      </c>
      <c r="E17" s="115"/>
      <c r="F17" s="107">
        <v>4</v>
      </c>
      <c r="G17" s="108" t="s">
        <v>128</v>
      </c>
      <c r="H17" s="109" t="s">
        <v>94</v>
      </c>
      <c r="I17" s="110">
        <v>2121</v>
      </c>
      <c r="K17" s="103" t="s">
        <v>129</v>
      </c>
      <c r="L17" s="104" t="s">
        <v>16</v>
      </c>
      <c r="M17" s="111" t="s">
        <v>87</v>
      </c>
      <c r="N17" s="112">
        <f>SUM(N18:N26)</f>
        <v>9905</v>
      </c>
    </row>
    <row r="18" spans="1:14" ht="15">
      <c r="A18" s="107">
        <v>4</v>
      </c>
      <c r="B18" s="108" t="s">
        <v>130</v>
      </c>
      <c r="C18" s="109" t="s">
        <v>89</v>
      </c>
      <c r="D18" s="110">
        <v>1119</v>
      </c>
      <c r="E18" s="115"/>
      <c r="F18" s="107">
        <v>5</v>
      </c>
      <c r="G18" s="108" t="s">
        <v>131</v>
      </c>
      <c r="H18" s="109" t="s">
        <v>89</v>
      </c>
      <c r="I18" s="110">
        <v>469</v>
      </c>
      <c r="K18" s="107">
        <v>1</v>
      </c>
      <c r="L18" s="108" t="s">
        <v>132</v>
      </c>
      <c r="M18" s="109" t="s">
        <v>89</v>
      </c>
      <c r="N18" s="110">
        <v>460</v>
      </c>
    </row>
    <row r="19" spans="1:14" ht="15">
      <c r="A19" s="107">
        <v>5</v>
      </c>
      <c r="B19" s="108" t="s">
        <v>130</v>
      </c>
      <c r="C19" s="109" t="s">
        <v>99</v>
      </c>
      <c r="D19" s="110">
        <v>2379</v>
      </c>
      <c r="E19" s="115"/>
      <c r="F19" s="107"/>
      <c r="G19" s="108"/>
      <c r="H19" s="109"/>
      <c r="I19" s="110"/>
      <c r="K19" s="107">
        <v>2</v>
      </c>
      <c r="L19" s="108" t="s">
        <v>133</v>
      </c>
      <c r="M19" s="109" t="s">
        <v>99</v>
      </c>
      <c r="N19" s="110">
        <v>549</v>
      </c>
    </row>
    <row r="20" spans="1:14" ht="15.75">
      <c r="A20" s="107">
        <v>6</v>
      </c>
      <c r="B20" s="108" t="s">
        <v>134</v>
      </c>
      <c r="C20" s="109" t="s">
        <v>94</v>
      </c>
      <c r="D20" s="110">
        <v>1978</v>
      </c>
      <c r="E20" s="115"/>
      <c r="F20" s="103" t="s">
        <v>135</v>
      </c>
      <c r="G20" s="104" t="s">
        <v>11</v>
      </c>
      <c r="H20" s="111" t="s">
        <v>87</v>
      </c>
      <c r="I20" s="112">
        <f>SUM(I21:I25)</f>
        <v>3419</v>
      </c>
      <c r="K20" s="107">
        <v>3</v>
      </c>
      <c r="L20" s="108" t="s">
        <v>136</v>
      </c>
      <c r="M20" s="109" t="s">
        <v>94</v>
      </c>
      <c r="N20" s="110">
        <v>920</v>
      </c>
    </row>
    <row r="21" spans="1:14" ht="15">
      <c r="A21" s="107">
        <v>7</v>
      </c>
      <c r="B21" s="108" t="s">
        <v>137</v>
      </c>
      <c r="C21" s="109" t="s">
        <v>89</v>
      </c>
      <c r="D21" s="110">
        <v>381</v>
      </c>
      <c r="E21" s="115"/>
      <c r="F21" s="107">
        <v>1</v>
      </c>
      <c r="G21" s="108" t="s">
        <v>138</v>
      </c>
      <c r="H21" s="109" t="s">
        <v>89</v>
      </c>
      <c r="I21" s="110">
        <v>427</v>
      </c>
      <c r="K21" s="107">
        <v>4</v>
      </c>
      <c r="L21" s="108" t="s">
        <v>139</v>
      </c>
      <c r="M21" s="109" t="s">
        <v>94</v>
      </c>
      <c r="N21" s="110">
        <v>782</v>
      </c>
    </row>
    <row r="22" spans="1:14" ht="15.75">
      <c r="A22" s="118"/>
      <c r="B22" s="119"/>
      <c r="C22" s="109"/>
      <c r="D22" s="117"/>
      <c r="E22" s="116"/>
      <c r="F22" s="107">
        <v>2</v>
      </c>
      <c r="G22" s="108" t="s">
        <v>140</v>
      </c>
      <c r="H22" s="109" t="s">
        <v>94</v>
      </c>
      <c r="I22" s="110">
        <v>405</v>
      </c>
      <c r="K22" s="107">
        <v>5</v>
      </c>
      <c r="L22" s="108" t="s">
        <v>141</v>
      </c>
      <c r="M22" s="109" t="s">
        <v>89</v>
      </c>
      <c r="N22" s="110">
        <v>722</v>
      </c>
    </row>
    <row r="23" spans="1:14" ht="15.75">
      <c r="A23" s="103" t="s">
        <v>142</v>
      </c>
      <c r="B23" s="104" t="s">
        <v>7</v>
      </c>
      <c r="C23" s="111" t="s">
        <v>87</v>
      </c>
      <c r="D23" s="112">
        <f>SUM(D24:D29)</f>
        <v>5862</v>
      </c>
      <c r="E23" s="115"/>
      <c r="F23" s="107">
        <v>3</v>
      </c>
      <c r="G23" s="108" t="s">
        <v>143</v>
      </c>
      <c r="H23" s="109" t="s">
        <v>89</v>
      </c>
      <c r="I23" s="110">
        <v>493</v>
      </c>
      <c r="K23" s="107">
        <v>6</v>
      </c>
      <c r="L23" s="108" t="s">
        <v>144</v>
      </c>
      <c r="M23" s="109" t="s">
        <v>94</v>
      </c>
      <c r="N23" s="110">
        <v>2664</v>
      </c>
    </row>
    <row r="24" spans="1:14" ht="15">
      <c r="A24" s="107">
        <v>1</v>
      </c>
      <c r="B24" s="108" t="s">
        <v>145</v>
      </c>
      <c r="C24" s="109" t="s">
        <v>89</v>
      </c>
      <c r="D24" s="110">
        <v>572</v>
      </c>
      <c r="E24" s="115"/>
      <c r="F24" s="107">
        <v>4</v>
      </c>
      <c r="G24" s="108" t="s">
        <v>146</v>
      </c>
      <c r="H24" s="109" t="s">
        <v>94</v>
      </c>
      <c r="I24" s="110">
        <v>1484</v>
      </c>
      <c r="K24" s="107">
        <v>7</v>
      </c>
      <c r="L24" s="108" t="s">
        <v>147</v>
      </c>
      <c r="M24" s="109" t="s">
        <v>89</v>
      </c>
      <c r="N24" s="110">
        <v>307</v>
      </c>
    </row>
    <row r="25" spans="1:14" ht="15">
      <c r="A25" s="107">
        <v>2</v>
      </c>
      <c r="B25" s="108" t="s">
        <v>148</v>
      </c>
      <c r="C25" s="109" t="s">
        <v>94</v>
      </c>
      <c r="D25" s="110">
        <v>2339</v>
      </c>
      <c r="E25" s="115"/>
      <c r="F25" s="107">
        <v>5</v>
      </c>
      <c r="G25" s="108" t="s">
        <v>149</v>
      </c>
      <c r="H25" s="109" t="s">
        <v>94</v>
      </c>
      <c r="I25" s="110">
        <v>610</v>
      </c>
      <c r="K25" s="107">
        <v>8</v>
      </c>
      <c r="L25" s="108" t="s">
        <v>150</v>
      </c>
      <c r="M25" s="109" t="s">
        <v>89</v>
      </c>
      <c r="N25" s="110">
        <v>812</v>
      </c>
    </row>
    <row r="26" spans="1:14" ht="15">
      <c r="A26" s="107">
        <v>3</v>
      </c>
      <c r="B26" s="108" t="s">
        <v>151</v>
      </c>
      <c r="C26" s="109" t="s">
        <v>89</v>
      </c>
      <c r="D26" s="110">
        <v>682</v>
      </c>
      <c r="E26" s="115"/>
      <c r="F26" s="107"/>
      <c r="G26" s="108"/>
      <c r="H26" s="109"/>
      <c r="I26" s="110"/>
      <c r="K26" s="107">
        <v>9</v>
      </c>
      <c r="L26" s="108" t="s">
        <v>150</v>
      </c>
      <c r="M26" s="109" t="s">
        <v>99</v>
      </c>
      <c r="N26" s="110">
        <v>2689</v>
      </c>
    </row>
    <row r="27" spans="1:14" ht="15.75">
      <c r="A27" s="107">
        <v>4</v>
      </c>
      <c r="B27" s="108" t="s">
        <v>152</v>
      </c>
      <c r="C27" s="109" t="s">
        <v>89</v>
      </c>
      <c r="D27" s="110">
        <v>392</v>
      </c>
      <c r="E27" s="115"/>
      <c r="F27" s="103" t="s">
        <v>153</v>
      </c>
      <c r="G27" s="104" t="s">
        <v>12</v>
      </c>
      <c r="H27" s="111" t="s">
        <v>87</v>
      </c>
      <c r="I27" s="112">
        <f>SUM(I28:I33)</f>
        <v>4112</v>
      </c>
      <c r="K27" s="107"/>
      <c r="L27" s="108"/>
      <c r="M27" s="109"/>
      <c r="N27" s="110"/>
    </row>
    <row r="28" spans="1:14" ht="15.75">
      <c r="A28" s="107">
        <v>5</v>
      </c>
      <c r="B28" s="108" t="s">
        <v>154</v>
      </c>
      <c r="C28" s="109" t="s">
        <v>94</v>
      </c>
      <c r="D28" s="110">
        <v>1237</v>
      </c>
      <c r="E28" s="116"/>
      <c r="F28" s="107">
        <v>1</v>
      </c>
      <c r="G28" s="108" t="s">
        <v>155</v>
      </c>
      <c r="H28" s="109" t="s">
        <v>89</v>
      </c>
      <c r="I28" s="110">
        <v>337</v>
      </c>
      <c r="K28" s="103" t="s">
        <v>156</v>
      </c>
      <c r="L28" s="104" t="s">
        <v>17</v>
      </c>
      <c r="M28" s="111" t="s">
        <v>87</v>
      </c>
      <c r="N28" s="112">
        <f>SUM(N29:N38)</f>
        <v>11004</v>
      </c>
    </row>
    <row r="29" spans="1:14" ht="15">
      <c r="A29" s="107">
        <v>6</v>
      </c>
      <c r="B29" s="108" t="s">
        <v>157</v>
      </c>
      <c r="C29" s="109" t="s">
        <v>94</v>
      </c>
      <c r="D29" s="110">
        <v>640</v>
      </c>
      <c r="E29" s="115"/>
      <c r="F29" s="107">
        <v>2</v>
      </c>
      <c r="G29" s="108" t="s">
        <v>158</v>
      </c>
      <c r="H29" s="109" t="s">
        <v>89</v>
      </c>
      <c r="I29" s="110">
        <v>562</v>
      </c>
      <c r="K29" s="107">
        <v>1</v>
      </c>
      <c r="L29" s="108" t="s">
        <v>159</v>
      </c>
      <c r="M29" s="109" t="s">
        <v>89</v>
      </c>
      <c r="N29" s="110">
        <v>535</v>
      </c>
    </row>
    <row r="30" spans="1:14" ht="15">
      <c r="A30" s="107"/>
      <c r="B30" s="108"/>
      <c r="C30" s="109"/>
      <c r="D30" s="110"/>
      <c r="E30" s="115"/>
      <c r="F30" s="107">
        <v>3</v>
      </c>
      <c r="G30" s="108" t="s">
        <v>160</v>
      </c>
      <c r="H30" s="109" t="s">
        <v>89</v>
      </c>
      <c r="I30" s="110">
        <v>352</v>
      </c>
      <c r="K30" s="107">
        <v>2</v>
      </c>
      <c r="L30" s="108" t="s">
        <v>161</v>
      </c>
      <c r="M30" s="109" t="s">
        <v>94</v>
      </c>
      <c r="N30" s="110">
        <v>1006</v>
      </c>
    </row>
    <row r="31" spans="1:14" ht="15.75">
      <c r="A31" s="103" t="s">
        <v>162</v>
      </c>
      <c r="B31" s="104" t="s">
        <v>163</v>
      </c>
      <c r="C31" s="111" t="s">
        <v>87</v>
      </c>
      <c r="D31" s="112">
        <f>SUM(D32+D33+D34+D35+D36+D37+D38+I4)</f>
        <v>11154</v>
      </c>
      <c r="E31" s="115"/>
      <c r="F31" s="107">
        <v>4</v>
      </c>
      <c r="G31" s="108" t="s">
        <v>164</v>
      </c>
      <c r="H31" s="109" t="s">
        <v>89</v>
      </c>
      <c r="I31" s="110">
        <v>372</v>
      </c>
      <c r="K31" s="107">
        <v>3</v>
      </c>
      <c r="L31" s="108" t="s">
        <v>165</v>
      </c>
      <c r="M31" s="109" t="s">
        <v>89</v>
      </c>
      <c r="N31" s="110">
        <v>359</v>
      </c>
    </row>
    <row r="32" spans="1:14" ht="15">
      <c r="A32" s="107">
        <v>1</v>
      </c>
      <c r="B32" s="108" t="s">
        <v>166</v>
      </c>
      <c r="C32" s="109" t="s">
        <v>94</v>
      </c>
      <c r="D32" s="110">
        <v>606</v>
      </c>
      <c r="E32" s="115"/>
      <c r="F32" s="107">
        <v>5</v>
      </c>
      <c r="G32" s="108" t="s">
        <v>167</v>
      </c>
      <c r="H32" s="109" t="s">
        <v>94</v>
      </c>
      <c r="I32" s="110">
        <v>2056</v>
      </c>
      <c r="K32" s="107">
        <v>4</v>
      </c>
      <c r="L32" s="108" t="s">
        <v>168</v>
      </c>
      <c r="M32" s="109" t="s">
        <v>94</v>
      </c>
      <c r="N32" s="110">
        <v>2706</v>
      </c>
    </row>
    <row r="33" spans="1:14" ht="15">
      <c r="A33" s="107">
        <v>2</v>
      </c>
      <c r="B33" s="108" t="s">
        <v>169</v>
      </c>
      <c r="C33" s="109" t="s">
        <v>89</v>
      </c>
      <c r="D33" s="110">
        <v>445</v>
      </c>
      <c r="E33" s="115"/>
      <c r="F33" s="107">
        <v>6</v>
      </c>
      <c r="G33" s="108" t="s">
        <v>170</v>
      </c>
      <c r="H33" s="109" t="s">
        <v>94</v>
      </c>
      <c r="I33" s="110">
        <v>433</v>
      </c>
      <c r="K33" s="107">
        <v>5</v>
      </c>
      <c r="L33" s="108" t="s">
        <v>171</v>
      </c>
      <c r="M33" s="109" t="s">
        <v>99</v>
      </c>
      <c r="N33" s="110">
        <v>347</v>
      </c>
    </row>
    <row r="34" spans="1:14" ht="15">
      <c r="A34" s="107" t="s">
        <v>27</v>
      </c>
      <c r="B34" s="108" t="s">
        <v>172</v>
      </c>
      <c r="C34" s="109" t="s">
        <v>94</v>
      </c>
      <c r="D34" s="110">
        <v>2184</v>
      </c>
      <c r="E34" s="115"/>
      <c r="F34" s="107"/>
      <c r="G34" s="108"/>
      <c r="H34" s="109"/>
      <c r="I34" s="110"/>
      <c r="K34" s="107">
        <v>6</v>
      </c>
      <c r="L34" s="108" t="s">
        <v>173</v>
      </c>
      <c r="M34" s="109" t="s">
        <v>89</v>
      </c>
      <c r="N34" s="110">
        <v>417</v>
      </c>
    </row>
    <row r="35" spans="1:14" ht="15.75">
      <c r="A35" s="107">
        <v>4</v>
      </c>
      <c r="B35" s="108" t="s">
        <v>174</v>
      </c>
      <c r="C35" s="109" t="s">
        <v>89</v>
      </c>
      <c r="D35" s="110">
        <v>898</v>
      </c>
      <c r="E35" s="115"/>
      <c r="F35" s="120" t="s">
        <v>175</v>
      </c>
      <c r="G35" s="121" t="s">
        <v>13</v>
      </c>
      <c r="H35" s="122" t="s">
        <v>87</v>
      </c>
      <c r="I35" s="112">
        <f>SUM(I36:I38)</f>
        <v>3626</v>
      </c>
      <c r="K35" s="107">
        <v>7</v>
      </c>
      <c r="L35" s="108" t="s">
        <v>176</v>
      </c>
      <c r="M35" s="109" t="s">
        <v>89</v>
      </c>
      <c r="N35" s="110">
        <v>768</v>
      </c>
    </row>
    <row r="36" spans="1:14" ht="15">
      <c r="A36" s="107">
        <v>5</v>
      </c>
      <c r="B36" s="108" t="s">
        <v>174</v>
      </c>
      <c r="C36" s="109" t="s">
        <v>99</v>
      </c>
      <c r="D36" s="110">
        <v>4902</v>
      </c>
      <c r="E36" s="115"/>
      <c r="F36" s="107">
        <v>1</v>
      </c>
      <c r="G36" s="108" t="s">
        <v>177</v>
      </c>
      <c r="H36" s="109" t="s">
        <v>94</v>
      </c>
      <c r="I36" s="110">
        <v>862</v>
      </c>
      <c r="K36" s="107">
        <v>8</v>
      </c>
      <c r="L36" s="108" t="s">
        <v>178</v>
      </c>
      <c r="M36" s="109" t="s">
        <v>89</v>
      </c>
      <c r="N36" s="110">
        <v>513</v>
      </c>
    </row>
    <row r="37" spans="1:14" ht="15">
      <c r="A37" s="107">
        <v>6</v>
      </c>
      <c r="B37" s="108" t="s">
        <v>179</v>
      </c>
      <c r="C37" s="109" t="s">
        <v>94</v>
      </c>
      <c r="D37" s="110">
        <v>734</v>
      </c>
      <c r="E37" s="115"/>
      <c r="F37" s="107">
        <v>2</v>
      </c>
      <c r="G37" s="108" t="s">
        <v>180</v>
      </c>
      <c r="H37" s="109" t="s">
        <v>94</v>
      </c>
      <c r="I37" s="110">
        <v>499</v>
      </c>
      <c r="K37" s="107">
        <v>9</v>
      </c>
      <c r="L37" s="108" t="s">
        <v>181</v>
      </c>
      <c r="M37" s="109" t="s">
        <v>89</v>
      </c>
      <c r="N37" s="110">
        <v>1126</v>
      </c>
    </row>
    <row r="38" spans="1:14" ht="15.75" thickBot="1">
      <c r="A38" s="107">
        <v>7</v>
      </c>
      <c r="B38" s="108" t="s">
        <v>182</v>
      </c>
      <c r="C38" s="109" t="s">
        <v>89</v>
      </c>
      <c r="D38" s="110">
        <v>798</v>
      </c>
      <c r="E38" s="115"/>
      <c r="F38" s="123">
        <v>3</v>
      </c>
      <c r="G38" s="124" t="s">
        <v>183</v>
      </c>
      <c r="H38" s="125" t="s">
        <v>94</v>
      </c>
      <c r="I38" s="126">
        <v>2265</v>
      </c>
      <c r="K38" s="127">
        <v>10</v>
      </c>
      <c r="L38" s="128" t="s">
        <v>181</v>
      </c>
      <c r="M38" s="129" t="s">
        <v>99</v>
      </c>
      <c r="N38" s="130">
        <v>3227</v>
      </c>
    </row>
    <row r="39" spans="1:14" ht="19.5" thickBot="1" thickTop="1">
      <c r="A39" s="115"/>
      <c r="B39" s="131"/>
      <c r="C39" s="132"/>
      <c r="D39" s="133"/>
      <c r="E39" s="134"/>
      <c r="F39" s="131"/>
      <c r="G39" s="134"/>
      <c r="H39" s="135"/>
      <c r="K39" s="136"/>
      <c r="L39" s="137" t="s">
        <v>184</v>
      </c>
      <c r="M39" s="138" t="s">
        <v>185</v>
      </c>
      <c r="N39" s="139">
        <f>SUM(D4+D14+D23+D31+I6+I13+I20+I27+I35+N4+N17+N28)</f>
        <v>98384</v>
      </c>
    </row>
    <row r="40" spans="1:8" ht="16.5" thickTop="1">
      <c r="A40" s="115"/>
      <c r="B40" s="131" t="s">
        <v>186</v>
      </c>
      <c r="C40" s="132"/>
      <c r="D40" s="133"/>
      <c r="E40" s="134"/>
      <c r="F40" s="131"/>
      <c r="G40" s="134"/>
      <c r="H40" s="13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Z12">
      <selection activeCell="AG23" sqref="AG23"/>
    </sheetView>
  </sheetViews>
  <sheetFormatPr defaultColWidth="9.00390625" defaultRowHeight="12.75"/>
  <cols>
    <col min="33" max="33" width="3.75390625" style="0" customWidth="1"/>
  </cols>
  <sheetData>
    <row r="1" spans="25:41" ht="15"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</row>
    <row r="2" spans="25:41" ht="15"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</row>
    <row r="3" spans="25:41" ht="15"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25:41" ht="15"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25:41" ht="15"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3:41" ht="12.75" customHeight="1">
      <c r="C6" s="141" t="s">
        <v>187</v>
      </c>
      <c r="D6" s="141" t="s">
        <v>188</v>
      </c>
      <c r="E6" s="141" t="s">
        <v>189</v>
      </c>
      <c r="F6" s="141" t="s">
        <v>148</v>
      </c>
      <c r="G6" s="141" t="s">
        <v>174</v>
      </c>
      <c r="H6" s="141" t="s">
        <v>112</v>
      </c>
      <c r="I6" s="141" t="s">
        <v>190</v>
      </c>
      <c r="J6" s="141" t="s">
        <v>146</v>
      </c>
      <c r="K6" s="141" t="s">
        <v>167</v>
      </c>
      <c r="L6" s="141" t="s">
        <v>183</v>
      </c>
      <c r="M6" s="141" t="s">
        <v>191</v>
      </c>
      <c r="N6" s="141" t="s">
        <v>192</v>
      </c>
      <c r="O6" s="141" t="s">
        <v>150</v>
      </c>
      <c r="P6" s="141" t="s">
        <v>181</v>
      </c>
      <c r="T6" s="113" t="s">
        <v>193</v>
      </c>
      <c r="U6" s="142">
        <v>0.791</v>
      </c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3:41" ht="15">
      <c r="C7">
        <v>10038</v>
      </c>
      <c r="D7">
        <v>5953</v>
      </c>
      <c r="E7">
        <v>7215</v>
      </c>
      <c r="F7">
        <v>5862</v>
      </c>
      <c r="G7">
        <v>11154</v>
      </c>
      <c r="H7">
        <v>4691</v>
      </c>
      <c r="I7">
        <v>6289</v>
      </c>
      <c r="J7">
        <v>3419</v>
      </c>
      <c r="K7">
        <v>4112</v>
      </c>
      <c r="L7">
        <v>3626</v>
      </c>
      <c r="M7">
        <v>7354</v>
      </c>
      <c r="N7">
        <v>7762</v>
      </c>
      <c r="O7">
        <v>9905</v>
      </c>
      <c r="P7">
        <v>11004</v>
      </c>
      <c r="T7" s="113" t="s">
        <v>194</v>
      </c>
      <c r="U7" s="142">
        <v>0.053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20:41" ht="15">
      <c r="T8" s="113" t="s">
        <v>195</v>
      </c>
      <c r="U8" s="142">
        <v>0.135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20:41" ht="15">
      <c r="T9" s="113" t="s">
        <v>196</v>
      </c>
      <c r="U9" s="143">
        <v>0.021</v>
      </c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25:41" ht="15"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25:41" ht="15"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25:41" ht="15"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25:41" ht="15"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25:41" ht="15"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3:41" ht="12.75" customHeight="1">
      <c r="C15" s="141" t="s">
        <v>187</v>
      </c>
      <c r="D15" s="141" t="s">
        <v>188</v>
      </c>
      <c r="E15" s="141" t="s">
        <v>189</v>
      </c>
      <c r="F15" s="141" t="s">
        <v>148</v>
      </c>
      <c r="G15" s="141" t="s">
        <v>174</v>
      </c>
      <c r="H15" s="141" t="s">
        <v>112</v>
      </c>
      <c r="I15" s="141" t="s">
        <v>190</v>
      </c>
      <c r="J15" s="141" t="s">
        <v>146</v>
      </c>
      <c r="K15" s="141" t="s">
        <v>167</v>
      </c>
      <c r="L15" s="141" t="s">
        <v>183</v>
      </c>
      <c r="M15" s="141" t="s">
        <v>191</v>
      </c>
      <c r="N15" s="141" t="s">
        <v>192</v>
      </c>
      <c r="O15" s="141" t="s">
        <v>150</v>
      </c>
      <c r="P15" s="141" t="s">
        <v>181</v>
      </c>
      <c r="U15" s="144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2:41" ht="15">
      <c r="B16" t="s">
        <v>197</v>
      </c>
      <c r="C16">
        <v>776</v>
      </c>
      <c r="D16">
        <v>520</v>
      </c>
      <c r="E16">
        <v>496</v>
      </c>
      <c r="F16">
        <v>491</v>
      </c>
      <c r="G16">
        <v>1022</v>
      </c>
      <c r="H16">
        <v>382</v>
      </c>
      <c r="I16">
        <v>587</v>
      </c>
      <c r="J16">
        <v>302</v>
      </c>
      <c r="K16">
        <v>403</v>
      </c>
      <c r="L16">
        <v>320</v>
      </c>
      <c r="M16">
        <v>690</v>
      </c>
      <c r="N16">
        <v>757</v>
      </c>
      <c r="O16">
        <v>733</v>
      </c>
      <c r="P16">
        <v>1099</v>
      </c>
      <c r="U16" s="145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2:41" ht="15">
      <c r="B17" t="s">
        <v>198</v>
      </c>
      <c r="C17">
        <v>1106</v>
      </c>
      <c r="D17">
        <v>572</v>
      </c>
      <c r="E17">
        <v>559</v>
      </c>
      <c r="F17">
        <v>533</v>
      </c>
      <c r="G17">
        <v>801</v>
      </c>
      <c r="H17">
        <v>484</v>
      </c>
      <c r="I17">
        <v>513</v>
      </c>
      <c r="J17">
        <v>418</v>
      </c>
      <c r="K17">
        <v>353</v>
      </c>
      <c r="L17">
        <v>352</v>
      </c>
      <c r="M17">
        <v>1049</v>
      </c>
      <c r="N17">
        <v>742</v>
      </c>
      <c r="O17">
        <v>623</v>
      </c>
      <c r="P17">
        <v>1384</v>
      </c>
      <c r="U17" s="145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</row>
    <row r="18" spans="21:41" ht="15">
      <c r="U18" s="145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21:41" ht="15">
      <c r="U19" s="146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25:41" ht="15"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4:41" ht="15">
      <c r="D21" t="s">
        <v>199</v>
      </c>
      <c r="E21" t="s">
        <v>200</v>
      </c>
      <c r="F21" t="s">
        <v>201</v>
      </c>
      <c r="G21" t="s">
        <v>119</v>
      </c>
      <c r="H21" t="s">
        <v>142</v>
      </c>
      <c r="I21" t="s">
        <v>202</v>
      </c>
      <c r="J21" t="s">
        <v>203</v>
      </c>
      <c r="K21" t="s">
        <v>204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2:41" ht="15">
      <c r="B22" t="s">
        <v>210</v>
      </c>
      <c r="D22">
        <v>105162</v>
      </c>
      <c r="E22">
        <v>108026</v>
      </c>
      <c r="F22">
        <v>111803</v>
      </c>
      <c r="G22">
        <v>111121</v>
      </c>
      <c r="H22">
        <v>108456</v>
      </c>
      <c r="I22">
        <v>105527</v>
      </c>
      <c r="J22">
        <v>102855</v>
      </c>
      <c r="K22">
        <v>102825</v>
      </c>
      <c r="L22">
        <v>101625</v>
      </c>
      <c r="M22">
        <v>100965</v>
      </c>
      <c r="N22">
        <v>100429</v>
      </c>
      <c r="O22">
        <v>99295</v>
      </c>
      <c r="P22">
        <v>98384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2:41" ht="15">
      <c r="B23" t="s">
        <v>211</v>
      </c>
      <c r="D23" s="147">
        <v>0.254</v>
      </c>
      <c r="E23" s="147">
        <v>0.275</v>
      </c>
      <c r="F23" s="147">
        <v>0.282</v>
      </c>
      <c r="G23" s="147">
        <v>0.281</v>
      </c>
      <c r="H23" s="147">
        <v>0.276</v>
      </c>
      <c r="I23" s="147">
        <v>0.27</v>
      </c>
      <c r="J23" s="147">
        <v>0.265</v>
      </c>
      <c r="K23" s="147">
        <v>0.265</v>
      </c>
      <c r="L23" s="147">
        <v>0.262</v>
      </c>
      <c r="M23" s="147">
        <v>0.261</v>
      </c>
      <c r="N23" s="147">
        <v>0.26</v>
      </c>
      <c r="O23" s="147">
        <v>0.257</v>
      </c>
      <c r="P23" s="147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25:41" ht="15"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25:41" ht="15"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25:41" ht="15"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25:41" ht="15"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</row>
    <row r="28" spans="25:41" ht="15"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25:41" ht="15"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  <row r="30" spans="25:41" ht="15"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25:41" ht="15"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25:41" ht="15"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25:41" ht="15"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</row>
    <row r="34" spans="25:41" ht="15"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</row>
    <row r="35" spans="25:41" ht="15"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</row>
    <row r="36" spans="25:41" ht="15"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</row>
    <row r="37" spans="25:41" ht="15"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</row>
    <row r="38" spans="25:41" ht="15"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</row>
    <row r="39" spans="25:41" ht="15"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</row>
    <row r="40" spans="25:41" ht="15"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</row>
    <row r="41" spans="25:41" ht="15"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</row>
    <row r="42" spans="25:41" ht="15"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</row>
    <row r="43" spans="25:41" ht="15"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</row>
    <row r="44" spans="25:41" ht="15"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</row>
    <row r="45" spans="25:41" ht="15"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2004-12-10T11:54:03Z</dcterms:created>
  <dcterms:modified xsi:type="dcterms:W3CDTF">2004-12-10T11:58:00Z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