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an i struktura VI 04" sheetId="1" r:id="rId1"/>
    <sheet name="gminy VI 04" sheetId="2" r:id="rId2"/>
    <sheet name="Wykresy VI 04" sheetId="3" r:id="rId3"/>
    <sheet name="zał. II kw. 04" sheetId="4" r:id="rId4"/>
  </sheets>
  <externalReferences>
    <externalReference r:id="rId7"/>
  </externalReferences>
  <definedNames>
    <definedName name="_xlnm.Print_Area" localSheetId="0">'stan i struktura VI 04'!$C$4:$T$65</definedName>
    <definedName name="_xlnm.Print_Area" localSheetId="2">'Wykresy VI 04'!$Y$1:$AO$44</definedName>
    <definedName name="_xlnm.Print_Area" localSheetId="3">'zał. II kw. 04'!$C$2:$T$38</definedName>
  </definedNames>
  <calcPr fullCalcOnLoad="1"/>
</workbook>
</file>

<file path=xl/sharedStrings.xml><?xml version="1.0" encoding="utf-8"?>
<sst xmlns="http://schemas.openxmlformats.org/spreadsheetml/2006/main" count="447" uniqueCount="248">
  <si>
    <t xml:space="preserve">INFORMACJA  O  STANIE  BEZROBOCIA  W  WOJ.  LUBUSKIM  W CZERWCU 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</si>
  <si>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</si>
  <si>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</si>
  <si>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</si>
  <si>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</si>
  <si>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</si>
  <si>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</si>
  <si>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</si>
  <si>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</si>
  <si>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</si>
  <si>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</si>
  <si>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</si>
  <si>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</si>
  <si>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</si>
  <si>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</si>
  <si>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</si>
  <si>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</si>
  <si>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</si>
  <si>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</si>
  <si>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</si>
  <si>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</si>
  <si>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</si>
  <si>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</si>
  <si>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</si>
  <si>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</si>
  <si>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</si>
  <si>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</si>
  <si>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</si>
  <si>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</si>
  <si>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</si>
  <si>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</si>
  <si>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</si>
  <si>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</si>
  <si>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</si>
  <si>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</si>
  <si>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</si>
  <si>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</si>
  <si>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</si>
  <si>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</si>
  <si>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</si>
  <si>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</si>
  <si>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</si>
  <si>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</si>
  <si>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</si>
  <si>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</si>
  <si>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</si>
  <si>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</si>
  <si>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</si>
  <si>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</si>
  <si>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</si>
  <si>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</si>
  <si>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</si>
  <si>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</si>
  <si>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czerwiec 2004 r.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</si>
  <si>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</si>
  <si>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</si>
  <si>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</si>
  <si>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</si>
  <si>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</si>
  <si>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</si>
  <si>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</si>
  <si>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</si>
  <si>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</si>
  <si>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</si>
  <si>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</si>
  <si>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</si>
  <si>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</si>
  <si>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</si>
  <si>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</si>
  <si>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</si>
  <si>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</si>
  <si>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</si>
  <si>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</si>
  <si>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</si>
  <si>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</si>
  <si>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</si>
  <si>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 OSOBY Z PRAWEM DO ZASIŁKU I ŚWIADCZENIA PRZEDEMERYTALNEGO</t>
  </si>
  <si>
    <r>
      <t>Osoby uprawnione do zasiłku przedemerytalnego</t>
    </r>
    <r>
      <rPr>
        <sz val="12"/>
        <rFont val="Arial Narrow"/>
        <family val="2"/>
      </rPr>
      <t xml:space="preserve">
 [stan na koniec miesiąca sprawozdawczego]</t>
    </r>
  </si>
  <si>
    <r>
      <t>Osoby uprawnione do świadczenia przedemerytalnego
[</t>
    </r>
    <r>
      <rPr>
        <sz val="12"/>
        <rFont val="Arial Narrow"/>
        <family val="2"/>
      </rPr>
      <t>stan na koniec miesiąca sprawozdawczego]</t>
    </r>
  </si>
  <si>
    <t>Liczba  bezrobotnych w układzie Powiatowych Urzędów Pracy i gmin woj. lubuskiego zarejestrowanych</t>
  </si>
  <si>
    <t>na koniec CZERWCA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</si>
  <si>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</si>
  <si>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</si>
  <si>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</si>
  <si>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</si>
  <si>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</si>
  <si>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</si>
  <si>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</si>
  <si>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</si>
  <si>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</si>
  <si>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</si>
  <si>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</si>
  <si>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</si>
  <si>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</si>
  <si>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</si>
  <si>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</si>
  <si>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</si>
  <si>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</si>
  <si>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</si>
  <si>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</si>
  <si>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</si>
  <si>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</si>
  <si>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</si>
  <si>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</si>
  <si>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</si>
  <si>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</si>
  <si>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</si>
  <si>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</si>
  <si>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</si>
  <si>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</si>
  <si>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</si>
  <si>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</si>
  <si>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</si>
  <si>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</si>
  <si>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</si>
  <si>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</si>
  <si>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</si>
  <si>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</si>
  <si>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</si>
  <si>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</si>
  <si>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</si>
  <si>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</si>
  <si>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</si>
  <si>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</si>
  <si>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</si>
  <si>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</si>
  <si>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</si>
  <si>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</si>
  <si>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</si>
  <si>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</si>
  <si>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</si>
  <si>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</si>
  <si>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</si>
  <si>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</si>
  <si>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</si>
  <si>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</si>
  <si>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</si>
  <si>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</si>
  <si>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</si>
  <si>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</si>
  <si>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</si>
  <si>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</si>
  <si>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</si>
  <si>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</si>
  <si>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</si>
  <si>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</si>
  <si>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</si>
  <si>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</si>
  <si>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</si>
  <si>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</si>
  <si>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</si>
  <si>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</si>
  <si>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</si>
  <si>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</si>
  <si>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</si>
  <si>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</si>
  <si>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</si>
  <si>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</si>
  <si>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</si>
  <si>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</si>
  <si>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</si>
  <si>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</si>
  <si>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</si>
  <si>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</si>
  <si>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</si>
  <si>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</si>
  <si>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</si>
  <si>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</si>
  <si>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</si>
  <si>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</si>
  <si>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</si>
  <si>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</si>
  <si>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</si>
  <si>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</si>
  <si>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</si>
  <si>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</si>
  <si>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</si>
  <si>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</si>
  <si>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</si>
  <si>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</si>
  <si>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</si>
  <si>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</si>
  <si>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</si>
  <si>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</si>
  <si>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</si>
  <si>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</si>
  <si>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</si>
  <si>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</si>
  <si>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</si>
  <si>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</si>
  <si>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</si>
  <si>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</si>
  <si>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</si>
  <si>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</si>
  <si>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</si>
  <si>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</si>
  <si>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</si>
  <si>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</si>
  <si>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VI 2003</t>
  </si>
  <si>
    <t>VII</t>
  </si>
  <si>
    <t>VIII</t>
  </si>
  <si>
    <t>IX</t>
  </si>
  <si>
    <t>X</t>
  </si>
  <si>
    <t>XI</t>
  </si>
  <si>
    <t>XII 2003</t>
  </si>
  <si>
    <t>I 2004</t>
  </si>
  <si>
    <t xml:space="preserve">IV </t>
  </si>
  <si>
    <t xml:space="preserve">V </t>
  </si>
  <si>
    <t>VI 2004</t>
  </si>
  <si>
    <t>Liczba bezrobotnych</t>
  </si>
  <si>
    <t>Stopa bezrobocia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</si>
  <si>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</si>
  <si>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</si>
  <si>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</si>
  <si>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 xml:space="preserve">BEZROBOTNI WEDŁUG WIEKU </t>
  </si>
  <si>
    <t>Grupa wiekowa</t>
  </si>
  <si>
    <t>15 - 24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</si>
  <si>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</si>
  <si>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</si>
  <si>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</si>
  <si>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</si>
  <si>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</si>
  <si>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</si>
  <si>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</si>
  <si>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</si>
  <si>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</si>
  <si>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</si>
  <si>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</si>
  <si>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</si>
  <si>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</si>
  <si>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</si>
  <si>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</si>
  <si>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</si>
  <si>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</si>
  <si>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</si>
  <si>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pozyżej 30 lat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</si>
  <si>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</si>
  <si>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</si>
  <si>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</si>
  <si>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</si>
  <si>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</si>
  <si>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</si>
  <si>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</si>
  <si>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</si>
  <si>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</si>
  <si>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</si>
  <si>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Li</t>
  </si>
  <si>
    <t>* dane statystyczne odnośnie aktywnych form podane na podstawie obowiązującej sprawozdawczości z MPiPS-01;   W związku z wejściem w życie z dn. 01.06.2004 r. Ustawy o promocji zatrudnienia i instytucjach rynku pracy, uległo likwidacji pojęcie "absolwent", dlatego od bm w "Informacji" nie będą wykazywane aktywne formy dotyczące absolwentów.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</si>
</sst>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.5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5"/>
      <name val="Times New Roman CE"/>
      <family val="1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/>
    </xf>
    <xf numFmtId="0" fontId="17" fillId="2" borderId="10" xfId="0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6" xfId="0" applyFont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8" xfId="0" applyFont="1" applyBorder="1" applyAlignment="1">
      <alignment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right" vertical="top" wrapText="1"/>
    </xf>
    <xf numFmtId="0" fontId="26" fillId="0" borderId="35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0" fontId="22" fillId="0" borderId="3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31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31" xfId="0" applyBorder="1" applyAlignment="1">
      <alignment/>
    </xf>
    <xf numFmtId="0" fontId="3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7" fillId="0" borderId="40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5" fillId="3" borderId="36" xfId="0" applyFont="1" applyFill="1" applyBorder="1" applyAlignment="1">
      <alignment horizontal="center"/>
    </xf>
    <xf numFmtId="0" fontId="35" fillId="3" borderId="20" xfId="0" applyFont="1" applyFill="1" applyBorder="1" applyAlignment="1" applyProtection="1">
      <alignment horizontal="left"/>
      <protection/>
    </xf>
    <xf numFmtId="0" fontId="35" fillId="3" borderId="20" xfId="0" applyFont="1" applyFill="1" applyBorder="1" applyAlignment="1" applyProtection="1">
      <alignment horizontal="center"/>
      <protection/>
    </xf>
    <xf numFmtId="167" fontId="35" fillId="3" borderId="41" xfId="0" applyNumberFormat="1" applyFont="1" applyFill="1" applyBorder="1" applyAlignment="1" applyProtection="1">
      <alignment horizontal="right"/>
      <protection/>
    </xf>
    <xf numFmtId="0" fontId="38" fillId="0" borderId="36" xfId="0" applyFont="1" applyBorder="1" applyAlignment="1">
      <alignment horizontal="center"/>
    </xf>
    <xf numFmtId="0" fontId="38" fillId="0" borderId="20" xfId="0" applyFont="1" applyBorder="1" applyAlignment="1" applyProtection="1">
      <alignment horizontal="left"/>
      <protection/>
    </xf>
    <xf numFmtId="167" fontId="38" fillId="0" borderId="20" xfId="0" applyNumberFormat="1" applyFont="1" applyBorder="1" applyAlignment="1" applyProtection="1">
      <alignment/>
      <protection/>
    </xf>
    <xf numFmtId="167" fontId="38" fillId="0" borderId="41" xfId="0" applyNumberFormat="1" applyFont="1" applyBorder="1" applyAlignment="1" applyProtection="1">
      <alignment/>
      <protection/>
    </xf>
    <xf numFmtId="167" fontId="35" fillId="3" borderId="20" xfId="0" applyNumberFormat="1" applyFont="1" applyFill="1" applyBorder="1" applyAlignment="1" applyProtection="1">
      <alignment/>
      <protection/>
    </xf>
    <xf numFmtId="167" fontId="35" fillId="3" borderId="4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167" fontId="35" fillId="0" borderId="41" xfId="0" applyNumberFormat="1" applyFont="1" applyBorder="1" applyAlignment="1" applyProtection="1">
      <alignment/>
      <protection/>
    </xf>
    <xf numFmtId="0" fontId="35" fillId="0" borderId="36" xfId="0" applyFont="1" applyBorder="1" applyAlignment="1">
      <alignment horizontal="center"/>
    </xf>
    <xf numFmtId="0" fontId="35" fillId="0" borderId="20" xfId="0" applyFont="1" applyBorder="1" applyAlignment="1" applyProtection="1">
      <alignment horizontal="left"/>
      <protection/>
    </xf>
    <xf numFmtId="0" fontId="35" fillId="3" borderId="38" xfId="0" applyFont="1" applyFill="1" applyBorder="1" applyAlignment="1">
      <alignment horizontal="center"/>
    </xf>
    <xf numFmtId="0" fontId="35" fillId="3" borderId="14" xfId="0" applyFont="1" applyFill="1" applyBorder="1" applyAlignment="1" applyProtection="1">
      <alignment horizontal="left"/>
      <protection/>
    </xf>
    <xf numFmtId="167" fontId="35" fillId="3" borderId="14" xfId="0" applyNumberFormat="1" applyFont="1" applyFill="1" applyBorder="1" applyAlignment="1" applyProtection="1">
      <alignment/>
      <protection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 applyProtection="1">
      <alignment horizontal="left"/>
      <protection/>
    </xf>
    <xf numFmtId="167" fontId="38" fillId="0" borderId="43" xfId="0" applyNumberFormat="1" applyFont="1" applyBorder="1" applyAlignment="1" applyProtection="1">
      <alignment/>
      <protection/>
    </xf>
    <xf numFmtId="167" fontId="38" fillId="0" borderId="44" xfId="0" applyNumberFormat="1" applyFont="1" applyBorder="1" applyAlignment="1" applyProtection="1">
      <alignment/>
      <protection/>
    </xf>
    <xf numFmtId="167" fontId="38" fillId="0" borderId="19" xfId="0" applyNumberFormat="1" applyFont="1" applyBorder="1" applyAlignment="1" applyProtection="1">
      <alignment horizontal="center"/>
      <protection/>
    </xf>
    <xf numFmtId="167" fontId="38" fillId="0" borderId="45" xfId="0" applyNumberFormat="1" applyFont="1" applyBorder="1" applyAlignment="1" applyProtection="1">
      <alignment/>
      <protection/>
    </xf>
    <xf numFmtId="167" fontId="38" fillId="0" borderId="30" xfId="0" applyNumberFormat="1" applyFont="1" applyBorder="1" applyAlignment="1" applyProtection="1">
      <alignment/>
      <protection/>
    </xf>
    <xf numFmtId="167" fontId="38" fillId="0" borderId="46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67" fontId="38" fillId="0" borderId="0" xfId="0" applyNumberFormat="1" applyFont="1" applyBorder="1" applyAlignment="1" applyProtection="1">
      <alignment/>
      <protection/>
    </xf>
    <xf numFmtId="167" fontId="35" fillId="0" borderId="0" xfId="0" applyNumberFormat="1" applyFont="1" applyBorder="1" applyAlignment="1" applyProtection="1">
      <alignment/>
      <protection/>
    </xf>
    <xf numFmtId="0" fontId="38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0" fillId="4" borderId="47" xfId="0" applyNumberFormat="1" applyFont="1" applyFill="1" applyBorder="1" applyAlignment="1" applyProtection="1">
      <alignment/>
      <protection/>
    </xf>
    <xf numFmtId="167" fontId="36" fillId="4" borderId="12" xfId="0" applyNumberFormat="1" applyFont="1" applyFill="1" applyBorder="1" applyAlignment="1" applyProtection="1">
      <alignment/>
      <protection/>
    </xf>
    <xf numFmtId="167" fontId="20" fillId="4" borderId="13" xfId="0" applyNumberFormat="1" applyFont="1" applyFill="1" applyBorder="1" applyAlignment="1" applyProtection="1">
      <alignment/>
      <protection/>
    </xf>
    <xf numFmtId="167" fontId="36" fillId="4" borderId="48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40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35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/>
    </xf>
    <xf numFmtId="0" fontId="13" fillId="0" borderId="37" xfId="0" applyFont="1" applyBorder="1" applyAlignment="1">
      <alignment/>
    </xf>
    <xf numFmtId="1" fontId="21" fillId="0" borderId="21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25" fillId="0" borderId="37" xfId="0" applyFont="1" applyBorder="1" applyAlignment="1">
      <alignment/>
    </xf>
    <xf numFmtId="1" fontId="17" fillId="0" borderId="13" xfId="0" applyNumberFormat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42" xfId="0" applyFont="1" applyBorder="1" applyAlignment="1">
      <alignment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50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29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5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50" fillId="0" borderId="50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4" fillId="5" borderId="52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6" fillId="2" borderId="58" xfId="0" applyFont="1" applyFill="1" applyBorder="1" applyAlignment="1">
      <alignment vertical="center" wrapText="1"/>
    </xf>
    <xf numFmtId="0" fontId="16" fillId="2" borderId="48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vertical="center" wrapText="1"/>
    </xf>
    <xf numFmtId="0" fontId="18" fillId="0" borderId="60" xfId="0" applyFont="1" applyFill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8" fillId="0" borderId="61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55" xfId="0" applyFont="1" applyFill="1" applyBorder="1" applyAlignment="1">
      <alignment vertical="center" wrapText="1"/>
    </xf>
    <xf numFmtId="0" fontId="24" fillId="0" borderId="5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18" fillId="0" borderId="25" xfId="0" applyFont="1" applyBorder="1" applyAlignment="1">
      <alignment horizontal="left" vertical="center" wrapText="1" indent="4"/>
    </xf>
    <xf numFmtId="0" fontId="18" fillId="0" borderId="23" xfId="0" applyFont="1" applyBorder="1" applyAlignment="1">
      <alignment horizontal="left" vertical="center" wrapText="1" indent="4"/>
    </xf>
    <xf numFmtId="0" fontId="31" fillId="0" borderId="28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11" fillId="2" borderId="52" xfId="0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/>
    </xf>
    <xf numFmtId="0" fontId="31" fillId="0" borderId="17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13" fillId="0" borderId="6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4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13" fillId="0" borderId="3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1" fillId="0" borderId="63" xfId="0" applyFont="1" applyBorder="1" applyAlignment="1">
      <alignment vertical="center" wrapText="1"/>
    </xf>
    <xf numFmtId="0" fontId="51" fillId="0" borderId="64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30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50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48" fillId="0" borderId="2" xfId="0" applyFont="1" applyBorder="1" applyAlignment="1">
      <alignment horizontal="center"/>
    </xf>
    <xf numFmtId="0" fontId="3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8" fillId="0" borderId="33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8" fillId="0" borderId="65" xfId="0" applyFont="1" applyBorder="1" applyAlignment="1">
      <alignment horizontal="left" vertical="center" wrapText="1"/>
    </xf>
    <xf numFmtId="0" fontId="48" fillId="0" borderId="54" xfId="0" applyFont="1" applyBorder="1" applyAlignment="1">
      <alignment horizontal="left" vertical="center" wrapText="1"/>
    </xf>
    <xf numFmtId="0" fontId="48" fillId="0" borderId="66" xfId="0" applyFont="1" applyBorder="1" applyAlignment="1">
      <alignment horizontal="left" vertical="center" wrapText="1"/>
    </xf>
    <xf numFmtId="0" fontId="48" fillId="0" borderId="65" xfId="0" applyFont="1" applyFill="1" applyBorder="1" applyAlignment="1">
      <alignment horizontal="left"/>
    </xf>
    <xf numFmtId="0" fontId="48" fillId="0" borderId="54" xfId="0" applyFont="1" applyFill="1" applyBorder="1" applyAlignment="1">
      <alignment horizontal="left"/>
    </xf>
    <xf numFmtId="0" fontId="48" fillId="0" borderId="66" xfId="0" applyFont="1" applyFill="1" applyBorder="1" applyAlignment="1">
      <alignment horizontal="left"/>
    </xf>
    <xf numFmtId="0" fontId="49" fillId="0" borderId="65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left" vertical="center" wrapText="1"/>
    </xf>
    <xf numFmtId="0" fontId="49" fillId="0" borderId="66" xfId="0" applyFont="1" applyBorder="1" applyAlignment="1">
      <alignment horizontal="left" vertical="center" wrapText="1"/>
    </xf>
    <xf numFmtId="0" fontId="48" fillId="0" borderId="2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04'!$C$6:$P$6</c:f>
              <c:strCache/>
            </c:strRef>
          </c:cat>
          <c:val>
            <c:numRef>
              <c:f>'Wykresy VI 04'!$C$7:$P$7</c:f>
              <c:numCache/>
            </c:numRef>
          </c:val>
        </c:ser>
        <c:axId val="14433104"/>
        <c:axId val="62789073"/>
      </c:bar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789073"/>
        <c:crosses val="autoZero"/>
        <c:auto val="1"/>
        <c:lblOffset val="100"/>
        <c:noMultiLvlLbl val="0"/>
      </c:catAx>
      <c:valAx>
        <c:axId val="627890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43310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 04'!$T$6:$T$9</c:f>
              <c:strCache/>
            </c:strRef>
          </c:cat>
          <c:val>
            <c:numRef>
              <c:f>'Wykresy VI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VI 04'!$C$15:$P$15</c:f>
              <c:strCache/>
            </c:strRef>
          </c:cat>
          <c:val>
            <c:numRef>
              <c:f>'Wykresy VI 04'!$C$16:$P$16</c:f>
              <c:numCache/>
            </c:numRef>
          </c:val>
        </c:ser>
        <c:ser>
          <c:idx val="1"/>
          <c:order val="1"/>
          <c:tx>
            <c:strRef>
              <c:f>'Wykresy VI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 04'!$C$15:$P$15</c:f>
              <c:strCache/>
            </c:strRef>
          </c:cat>
          <c:val>
            <c:numRef>
              <c:f>'Wykresy VI 04'!$C$17:$P$17</c:f>
              <c:numCache/>
            </c:numRef>
          </c:val>
        </c:ser>
        <c:axId val="28230746"/>
        <c:axId val="52750123"/>
      </c:barChart>
      <c:catAx>
        <c:axId val="282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750123"/>
        <c:crosses val="autoZero"/>
        <c:auto val="1"/>
        <c:lblOffset val="100"/>
        <c:noMultiLvlLbl val="0"/>
      </c:catAx>
      <c:valAx>
        <c:axId val="527501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230746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06.2003 - 06.2004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2"/>
          <c:w val="0.96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04'!$D$21:$P$21</c:f>
              <c:strCache/>
            </c:strRef>
          </c:cat>
          <c:val>
            <c:numRef>
              <c:f>'Wykresy VI 04'!$D$22:$P$22</c:f>
              <c:numCache/>
            </c:numRef>
          </c:val>
        </c:ser>
        <c:axId val="4989060"/>
        <c:axId val="44901541"/>
      </c:barChart>
      <c:lineChart>
        <c:grouping val="standard"/>
        <c:varyColors val="0"/>
        <c:ser>
          <c:idx val="1"/>
          <c:order val="1"/>
          <c:tx>
            <c:strRef>
              <c:f>'Wykresy VI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 04'!$D$21:$P$21</c:f>
              <c:strCache/>
            </c:strRef>
          </c:cat>
          <c:val>
            <c:numRef>
              <c:f>'Wykresy VI 04'!$D$23:$P$23</c:f>
              <c:numCache/>
            </c:numRef>
          </c:val>
          <c:smooth val="0"/>
        </c:ser>
        <c:axId val="1460686"/>
        <c:axId val="13146175"/>
      </c:lineChart>
      <c:catAx>
        <c:axId val="49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01541"/>
        <c:crossesAt val="80000"/>
        <c:auto val="1"/>
        <c:lblOffset val="100"/>
        <c:noMultiLvlLbl val="0"/>
      </c:catAx>
      <c:valAx>
        <c:axId val="44901541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9060"/>
        <c:crossesAt val="1"/>
        <c:crossBetween val="between"/>
        <c:dispUnits/>
      </c:valAx>
      <c:catAx>
        <c:axId val="1460686"/>
        <c:scaling>
          <c:orientation val="minMax"/>
        </c:scaling>
        <c:axPos val="b"/>
        <c:delete val="1"/>
        <c:majorTickMark val="in"/>
        <c:minorTickMark val="none"/>
        <c:tickLblPos val="nextTo"/>
        <c:crossAx val="13146175"/>
        <c:crossesAt val="0.25"/>
        <c:auto val="1"/>
        <c:lblOffset val="100"/>
        <c:noMultiLvlLbl val="0"/>
      </c:catAx>
      <c:valAx>
        <c:axId val="13146175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0686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733425</xdr:colOff>
      <xdr:row>1</xdr:row>
      <xdr:rowOff>114300</xdr:rowOff>
    </xdr:from>
    <xdr:to>
      <xdr:col>19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</sheetNames>
    <sheetDataSet>
      <sheetData sheetId="4">
        <row r="43">
          <cell r="F43">
            <v>295</v>
          </cell>
          <cell r="G43">
            <v>138</v>
          </cell>
          <cell r="H43">
            <v>329</v>
          </cell>
          <cell r="I43">
            <v>247</v>
          </cell>
          <cell r="J43">
            <v>515</v>
          </cell>
          <cell r="K43">
            <v>113</v>
          </cell>
          <cell r="L43">
            <v>246</v>
          </cell>
          <cell r="M43">
            <v>187</v>
          </cell>
          <cell r="N43">
            <v>205</v>
          </cell>
          <cell r="O43">
            <v>75</v>
          </cell>
          <cell r="P43">
            <v>168</v>
          </cell>
          <cell r="Q43">
            <v>189</v>
          </cell>
          <cell r="R43">
            <v>382</v>
          </cell>
          <cell r="S43">
            <v>680</v>
          </cell>
          <cell r="T43">
            <v>3769</v>
          </cell>
        </row>
        <row r="49">
          <cell r="F49">
            <v>40</v>
          </cell>
          <cell r="G49">
            <v>24</v>
          </cell>
          <cell r="H49">
            <v>103</v>
          </cell>
          <cell r="I49">
            <v>208</v>
          </cell>
          <cell r="J49">
            <v>131</v>
          </cell>
          <cell r="K49">
            <v>56</v>
          </cell>
          <cell r="L49">
            <v>75</v>
          </cell>
          <cell r="M49">
            <v>56</v>
          </cell>
          <cell r="N49">
            <v>33</v>
          </cell>
          <cell r="O49">
            <v>90</v>
          </cell>
          <cell r="P49">
            <v>32</v>
          </cell>
          <cell r="Q49">
            <v>58</v>
          </cell>
          <cell r="R49">
            <v>61</v>
          </cell>
          <cell r="S49">
            <v>130</v>
          </cell>
          <cell r="T49">
            <v>1097</v>
          </cell>
        </row>
        <row r="51">
          <cell r="F51">
            <v>275</v>
          </cell>
          <cell r="G51">
            <v>238</v>
          </cell>
          <cell r="H51">
            <v>157</v>
          </cell>
          <cell r="I51">
            <v>137</v>
          </cell>
          <cell r="J51">
            <v>281</v>
          </cell>
          <cell r="K51">
            <v>89</v>
          </cell>
          <cell r="L51">
            <v>193</v>
          </cell>
          <cell r="M51">
            <v>166</v>
          </cell>
          <cell r="N51">
            <v>105</v>
          </cell>
          <cell r="O51">
            <v>110</v>
          </cell>
          <cell r="P51">
            <v>246</v>
          </cell>
          <cell r="Q51">
            <v>89</v>
          </cell>
          <cell r="R51">
            <v>398</v>
          </cell>
          <cell r="S51">
            <v>175</v>
          </cell>
          <cell r="T51">
            <v>2659</v>
          </cell>
        </row>
        <row r="53">
          <cell r="F53">
            <v>35</v>
          </cell>
          <cell r="G53">
            <v>41</v>
          </cell>
          <cell r="H53">
            <v>323</v>
          </cell>
          <cell r="I53">
            <v>249</v>
          </cell>
          <cell r="J53">
            <v>353</v>
          </cell>
          <cell r="K53">
            <v>68</v>
          </cell>
          <cell r="L53">
            <v>145</v>
          </cell>
          <cell r="M53">
            <v>123</v>
          </cell>
          <cell r="N53">
            <v>38</v>
          </cell>
          <cell r="O53">
            <v>46</v>
          </cell>
          <cell r="P53">
            <v>37</v>
          </cell>
          <cell r="Q53">
            <v>188</v>
          </cell>
          <cell r="R53">
            <v>462</v>
          </cell>
          <cell r="S53">
            <v>528</v>
          </cell>
          <cell r="T53">
            <v>2636</v>
          </cell>
        </row>
        <row r="61">
          <cell r="F61">
            <v>10</v>
          </cell>
          <cell r="G61">
            <v>5</v>
          </cell>
          <cell r="H61">
            <v>8</v>
          </cell>
          <cell r="I61">
            <v>0</v>
          </cell>
          <cell r="J61">
            <v>7</v>
          </cell>
          <cell r="K61">
            <v>1</v>
          </cell>
          <cell r="L61">
            <v>1</v>
          </cell>
          <cell r="M61">
            <v>0</v>
          </cell>
          <cell r="N61">
            <v>0</v>
          </cell>
          <cell r="O61">
            <v>3</v>
          </cell>
          <cell r="P61">
            <v>2</v>
          </cell>
          <cell r="Q61">
            <v>0</v>
          </cell>
          <cell r="R61">
            <v>1</v>
          </cell>
          <cell r="S61">
            <v>3</v>
          </cell>
          <cell r="T61">
            <v>41</v>
          </cell>
        </row>
        <row r="63">
          <cell r="F63">
            <v>7</v>
          </cell>
          <cell r="G63">
            <v>0</v>
          </cell>
          <cell r="H63">
            <v>8</v>
          </cell>
          <cell r="I63">
            <v>1</v>
          </cell>
          <cell r="J63">
            <v>3</v>
          </cell>
          <cell r="K63">
            <v>1</v>
          </cell>
          <cell r="L63">
            <v>21</v>
          </cell>
          <cell r="M63">
            <v>0</v>
          </cell>
          <cell r="N63">
            <v>13</v>
          </cell>
          <cell r="O63">
            <v>0</v>
          </cell>
          <cell r="P63">
            <v>9</v>
          </cell>
          <cell r="Q63">
            <v>1</v>
          </cell>
          <cell r="R63">
            <v>47</v>
          </cell>
          <cell r="S63">
            <v>7</v>
          </cell>
          <cell r="T63">
            <v>118</v>
          </cell>
        </row>
        <row r="65">
          <cell r="F65">
            <v>161</v>
          </cell>
          <cell r="G65">
            <v>44</v>
          </cell>
          <cell r="H65">
            <v>26</v>
          </cell>
          <cell r="I65">
            <v>47</v>
          </cell>
          <cell r="J65">
            <v>107</v>
          </cell>
          <cell r="K65">
            <v>6</v>
          </cell>
          <cell r="L65">
            <v>0</v>
          </cell>
          <cell r="M65">
            <v>5</v>
          </cell>
          <cell r="N65">
            <v>247</v>
          </cell>
          <cell r="O65">
            <v>4</v>
          </cell>
          <cell r="P65">
            <v>44</v>
          </cell>
          <cell r="Q65">
            <v>39</v>
          </cell>
          <cell r="R65">
            <v>44</v>
          </cell>
          <cell r="S65">
            <v>50</v>
          </cell>
          <cell r="T65">
            <v>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8" customWidth="1"/>
    <col min="12" max="12" width="10.625" style="70" customWidth="1"/>
    <col min="13" max="13" width="12.25390625" style="8" customWidth="1"/>
    <col min="14" max="14" width="12.25390625" style="70" customWidth="1"/>
    <col min="15" max="16" width="12.25390625" style="8" customWidth="1"/>
    <col min="17" max="17" width="12.25390625" style="70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230" t="s">
        <v>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5" t="s">
        <v>18</v>
      </c>
    </row>
    <row r="6" spans="3:20" ht="39" customHeight="1" thickBot="1">
      <c r="C6" s="232" t="s">
        <v>19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3:20" ht="24.75" customHeight="1" thickBot="1">
      <c r="C7" s="16" t="s">
        <v>20</v>
      </c>
      <c r="D7" s="246" t="s">
        <v>21</v>
      </c>
      <c r="E7" s="247"/>
      <c r="F7" s="17">
        <v>19.1</v>
      </c>
      <c r="G7" s="17">
        <v>28.6</v>
      </c>
      <c r="H7" s="17">
        <v>37.9</v>
      </c>
      <c r="I7" s="17">
        <v>27.7</v>
      </c>
      <c r="J7" s="17">
        <v>36.1</v>
      </c>
      <c r="K7" s="17">
        <v>26.4</v>
      </c>
      <c r="L7" s="17">
        <v>35.4</v>
      </c>
      <c r="M7" s="17">
        <v>30</v>
      </c>
      <c r="N7" s="17">
        <v>19.5</v>
      </c>
      <c r="O7" s="17">
        <v>24.2</v>
      </c>
      <c r="P7" s="17">
        <v>14.7</v>
      </c>
      <c r="Q7" s="17">
        <v>29.9</v>
      </c>
      <c r="R7" s="17">
        <v>35.6</v>
      </c>
      <c r="S7" s="18">
        <v>31.4</v>
      </c>
      <c r="T7" s="19">
        <v>26.6</v>
      </c>
    </row>
    <row r="8" spans="3:20" s="8" customFormat="1" ht="26.25" customHeight="1" thickBot="1" thickTop="1">
      <c r="C8" s="20"/>
      <c r="D8" s="248" t="s">
        <v>22</v>
      </c>
      <c r="E8" s="249"/>
      <c r="F8" s="21">
        <v>10900</v>
      </c>
      <c r="G8" s="22">
        <v>6419</v>
      </c>
      <c r="H8" s="22">
        <v>7539</v>
      </c>
      <c r="I8" s="22">
        <v>6100</v>
      </c>
      <c r="J8" s="22">
        <v>10793</v>
      </c>
      <c r="K8" s="22">
        <v>5234</v>
      </c>
      <c r="L8" s="22">
        <v>6329</v>
      </c>
      <c r="M8" s="22">
        <v>3718</v>
      </c>
      <c r="N8" s="22">
        <v>4057</v>
      </c>
      <c r="O8" s="22">
        <v>3575</v>
      </c>
      <c r="P8" s="22">
        <v>8394</v>
      </c>
      <c r="Q8" s="22">
        <v>8454</v>
      </c>
      <c r="R8" s="22">
        <v>9820</v>
      </c>
      <c r="S8" s="23">
        <v>11493</v>
      </c>
      <c r="T8" s="24">
        <f>SUM(F8:S8)</f>
        <v>102825</v>
      </c>
    </row>
    <row r="9" spans="3:21" s="8" customFormat="1" ht="24" customHeight="1" thickBot="1" thickTop="1">
      <c r="C9" s="20"/>
      <c r="D9" s="250" t="s">
        <v>23</v>
      </c>
      <c r="E9" s="251"/>
      <c r="F9" s="25">
        <v>11005</v>
      </c>
      <c r="G9" s="25">
        <v>6563</v>
      </c>
      <c r="H9" s="25">
        <v>7446</v>
      </c>
      <c r="I9" s="25">
        <v>5954</v>
      </c>
      <c r="J9" s="25">
        <v>10923</v>
      </c>
      <c r="K9" s="25">
        <v>5084</v>
      </c>
      <c r="L9" s="25">
        <v>6388</v>
      </c>
      <c r="M9" s="25">
        <v>3710</v>
      </c>
      <c r="N9" s="25">
        <v>4061</v>
      </c>
      <c r="O9" s="25">
        <v>3586</v>
      </c>
      <c r="P9" s="25">
        <v>8405</v>
      </c>
      <c r="Q9" s="25">
        <v>8564</v>
      </c>
      <c r="R9" s="25">
        <v>9803</v>
      </c>
      <c r="S9" s="26">
        <v>11363</v>
      </c>
      <c r="T9" s="27">
        <f>SUM(F9:S9)</f>
        <v>102855</v>
      </c>
      <c r="U9" s="28"/>
    </row>
    <row r="10" spans="3:21" ht="24" customHeight="1" thickBot="1" thickTop="1">
      <c r="C10" s="29"/>
      <c r="D10" s="243" t="s">
        <v>24</v>
      </c>
      <c r="E10" s="238"/>
      <c r="F10" s="30">
        <f aca="true" t="shared" si="0" ref="F10:S10">F8-F9</f>
        <v>-105</v>
      </c>
      <c r="G10" s="30">
        <f t="shared" si="0"/>
        <v>-144</v>
      </c>
      <c r="H10" s="30">
        <f t="shared" si="0"/>
        <v>93</v>
      </c>
      <c r="I10" s="30">
        <f t="shared" si="0"/>
        <v>146</v>
      </c>
      <c r="J10" s="30">
        <f t="shared" si="0"/>
        <v>-130</v>
      </c>
      <c r="K10" s="30">
        <f t="shared" si="0"/>
        <v>150</v>
      </c>
      <c r="L10" s="30">
        <f t="shared" si="0"/>
        <v>-59</v>
      </c>
      <c r="M10" s="30">
        <f t="shared" si="0"/>
        <v>8</v>
      </c>
      <c r="N10" s="30">
        <f t="shared" si="0"/>
        <v>-4</v>
      </c>
      <c r="O10" s="30">
        <f t="shared" si="0"/>
        <v>-11</v>
      </c>
      <c r="P10" s="30">
        <f t="shared" si="0"/>
        <v>-11</v>
      </c>
      <c r="Q10" s="30">
        <f t="shared" si="0"/>
        <v>-110</v>
      </c>
      <c r="R10" s="30">
        <f t="shared" si="0"/>
        <v>17</v>
      </c>
      <c r="S10" s="31">
        <f t="shared" si="0"/>
        <v>130</v>
      </c>
      <c r="T10" s="27">
        <f>SUM(F10:S10)</f>
        <v>-30</v>
      </c>
      <c r="U10" s="32"/>
    </row>
    <row r="11" spans="3:21" ht="24" customHeight="1" thickBot="1" thickTop="1">
      <c r="C11" s="33"/>
      <c r="D11" s="243" t="s">
        <v>25</v>
      </c>
      <c r="E11" s="238"/>
      <c r="F11" s="34">
        <f aca="true" t="shared" si="1" ref="F11:T11">F8/F9*100</f>
        <v>99.04588823262154</v>
      </c>
      <c r="G11" s="34">
        <f t="shared" si="1"/>
        <v>97.80588145665092</v>
      </c>
      <c r="H11" s="34">
        <f t="shared" si="1"/>
        <v>101.24899274778404</v>
      </c>
      <c r="I11" s="34">
        <f t="shared" si="1"/>
        <v>102.45213301981862</v>
      </c>
      <c r="J11" s="34">
        <f t="shared" si="1"/>
        <v>98.80985077359699</v>
      </c>
      <c r="K11" s="34">
        <f t="shared" si="1"/>
        <v>102.95043273013376</v>
      </c>
      <c r="L11" s="34">
        <f t="shared" si="1"/>
        <v>99.07639323731998</v>
      </c>
      <c r="M11" s="34">
        <f t="shared" si="1"/>
        <v>100.21563342318058</v>
      </c>
      <c r="N11" s="34">
        <f t="shared" si="1"/>
        <v>99.90150209308052</v>
      </c>
      <c r="O11" s="34">
        <f t="shared" si="1"/>
        <v>99.69325153374233</v>
      </c>
      <c r="P11" s="34">
        <f t="shared" si="1"/>
        <v>99.8691255205235</v>
      </c>
      <c r="Q11" s="34">
        <f t="shared" si="1"/>
        <v>98.7155534796824</v>
      </c>
      <c r="R11" s="34">
        <f t="shared" si="1"/>
        <v>100.1734163011323</v>
      </c>
      <c r="S11" s="35">
        <f t="shared" si="1"/>
        <v>101.14406406758778</v>
      </c>
      <c r="T11" s="36">
        <f t="shared" si="1"/>
        <v>99.97083272568177</v>
      </c>
      <c r="U11" s="32"/>
    </row>
    <row r="12" spans="3:21" s="8" customFormat="1" ht="24" customHeight="1" thickBot="1" thickTop="1">
      <c r="C12" s="37" t="s">
        <v>26</v>
      </c>
      <c r="D12" s="265" t="s">
        <v>27</v>
      </c>
      <c r="E12" s="236"/>
      <c r="F12" s="30">
        <v>813</v>
      </c>
      <c r="G12" s="38">
        <v>449</v>
      </c>
      <c r="H12" s="39">
        <v>586</v>
      </c>
      <c r="I12" s="39">
        <v>669</v>
      </c>
      <c r="J12" s="39">
        <v>877</v>
      </c>
      <c r="K12" s="39">
        <v>424</v>
      </c>
      <c r="L12" s="39">
        <v>570</v>
      </c>
      <c r="M12" s="39">
        <v>318</v>
      </c>
      <c r="N12" s="40">
        <v>340</v>
      </c>
      <c r="O12" s="40">
        <v>412</v>
      </c>
      <c r="P12" s="40">
        <v>725</v>
      </c>
      <c r="Q12" s="40">
        <v>581</v>
      </c>
      <c r="R12" s="40">
        <v>864</v>
      </c>
      <c r="S12" s="40">
        <v>1339</v>
      </c>
      <c r="T12" s="27">
        <f>SUM(F12:S12)</f>
        <v>8967</v>
      </c>
      <c r="U12" s="28"/>
    </row>
    <row r="13" spans="3:21" ht="24" customHeight="1" thickBot="1" thickTop="1">
      <c r="C13" s="16"/>
      <c r="D13" s="243" t="s">
        <v>28</v>
      </c>
      <c r="E13" s="238"/>
      <c r="F13" s="30">
        <v>247</v>
      </c>
      <c r="G13" s="41">
        <v>126</v>
      </c>
      <c r="H13" s="39">
        <v>138</v>
      </c>
      <c r="I13" s="39">
        <v>319</v>
      </c>
      <c r="J13" s="39">
        <v>206</v>
      </c>
      <c r="K13" s="39">
        <v>161</v>
      </c>
      <c r="L13" s="39">
        <v>191</v>
      </c>
      <c r="M13" s="39">
        <v>136</v>
      </c>
      <c r="N13" s="40">
        <v>122</v>
      </c>
      <c r="O13" s="40">
        <v>149</v>
      </c>
      <c r="P13" s="40">
        <v>241</v>
      </c>
      <c r="Q13" s="40">
        <v>156</v>
      </c>
      <c r="R13" s="40">
        <v>233</v>
      </c>
      <c r="S13" s="40">
        <v>368</v>
      </c>
      <c r="T13" s="27">
        <f>SUM(F13:S13)</f>
        <v>2793</v>
      </c>
      <c r="U13" s="32"/>
    </row>
    <row r="14" spans="3:21" ht="24" customHeight="1" thickBot="1" thickTop="1">
      <c r="C14" s="42"/>
      <c r="D14" s="243" t="s">
        <v>29</v>
      </c>
      <c r="E14" s="238"/>
      <c r="F14" s="43">
        <f aca="true" t="shared" si="2" ref="F14:T14">F13/F12*100</f>
        <v>30.38130381303813</v>
      </c>
      <c r="G14" s="43">
        <f t="shared" si="2"/>
        <v>28.06236080178174</v>
      </c>
      <c r="H14" s="43">
        <f t="shared" si="2"/>
        <v>23.549488054607508</v>
      </c>
      <c r="I14" s="43">
        <f t="shared" si="2"/>
        <v>47.6831091180867</v>
      </c>
      <c r="J14" s="43">
        <f t="shared" si="2"/>
        <v>23.48916761687571</v>
      </c>
      <c r="K14" s="43">
        <f t="shared" si="2"/>
        <v>37.971698113207545</v>
      </c>
      <c r="L14" s="43">
        <f t="shared" si="2"/>
        <v>33.50877192982456</v>
      </c>
      <c r="M14" s="43">
        <f t="shared" si="2"/>
        <v>42.76729559748428</v>
      </c>
      <c r="N14" s="43">
        <f t="shared" si="2"/>
        <v>35.88235294117647</v>
      </c>
      <c r="O14" s="43">
        <f t="shared" si="2"/>
        <v>36.16504854368932</v>
      </c>
      <c r="P14" s="43">
        <f t="shared" si="2"/>
        <v>33.241379310344826</v>
      </c>
      <c r="Q14" s="43">
        <f t="shared" si="2"/>
        <v>26.850258175559382</v>
      </c>
      <c r="R14" s="43">
        <f t="shared" si="2"/>
        <v>26.96759259259259</v>
      </c>
      <c r="S14" s="44">
        <f t="shared" si="2"/>
        <v>27.483196415235252</v>
      </c>
      <c r="T14" s="45">
        <f t="shared" si="2"/>
        <v>31.147540983606557</v>
      </c>
      <c r="U14" s="32"/>
    </row>
    <row r="15" spans="3:21" ht="24.75" customHeight="1" thickBot="1" thickTop="1">
      <c r="C15" s="16" t="s">
        <v>30</v>
      </c>
      <c r="D15" s="266" t="s">
        <v>31</v>
      </c>
      <c r="E15" s="267"/>
      <c r="F15" s="30">
        <v>918</v>
      </c>
      <c r="G15" s="39">
        <v>593</v>
      </c>
      <c r="H15" s="39">
        <v>493</v>
      </c>
      <c r="I15" s="39">
        <v>523</v>
      </c>
      <c r="J15" s="39">
        <v>1007</v>
      </c>
      <c r="K15" s="39">
        <v>274</v>
      </c>
      <c r="L15" s="39">
        <v>629</v>
      </c>
      <c r="M15" s="39">
        <v>310</v>
      </c>
      <c r="N15" s="40">
        <v>344</v>
      </c>
      <c r="O15" s="40">
        <v>423</v>
      </c>
      <c r="P15" s="40">
        <v>736</v>
      </c>
      <c r="Q15" s="40">
        <v>691</v>
      </c>
      <c r="R15" s="40">
        <v>847</v>
      </c>
      <c r="S15" s="40">
        <v>1209</v>
      </c>
      <c r="T15" s="27">
        <f>SUM(F15:S15)</f>
        <v>8997</v>
      </c>
      <c r="U15" s="32"/>
    </row>
    <row r="16" spans="3:21" ht="24" customHeight="1" thickBot="1" thickTop="1">
      <c r="C16" s="16" t="s">
        <v>32</v>
      </c>
      <c r="D16" s="243" t="s">
        <v>33</v>
      </c>
      <c r="E16" s="238"/>
      <c r="F16" s="30">
        <v>362</v>
      </c>
      <c r="G16" s="39">
        <v>284</v>
      </c>
      <c r="H16" s="39">
        <v>214</v>
      </c>
      <c r="I16" s="39">
        <v>269</v>
      </c>
      <c r="J16" s="39">
        <v>480</v>
      </c>
      <c r="K16" s="39">
        <v>169</v>
      </c>
      <c r="L16" s="39">
        <v>248</v>
      </c>
      <c r="M16" s="39">
        <v>163</v>
      </c>
      <c r="N16" s="40">
        <v>207</v>
      </c>
      <c r="O16" s="40">
        <v>157</v>
      </c>
      <c r="P16" s="40">
        <v>285</v>
      </c>
      <c r="Q16" s="40">
        <v>315</v>
      </c>
      <c r="R16" s="40">
        <v>448</v>
      </c>
      <c r="S16" s="40">
        <v>706</v>
      </c>
      <c r="T16" s="27">
        <f>SUM(F16:S16)</f>
        <v>4307</v>
      </c>
      <c r="U16" s="32"/>
    </row>
    <row r="17" spans="3:21" s="8" customFormat="1" ht="24" customHeight="1" thickBot="1" thickTop="1">
      <c r="C17" s="46" t="s">
        <v>32</v>
      </c>
      <c r="D17" s="268" t="s">
        <v>34</v>
      </c>
      <c r="E17" s="269"/>
      <c r="F17" s="30">
        <v>328</v>
      </c>
      <c r="G17" s="39">
        <v>225</v>
      </c>
      <c r="H17" s="39">
        <v>185</v>
      </c>
      <c r="I17" s="39">
        <v>269</v>
      </c>
      <c r="J17" s="39">
        <v>403</v>
      </c>
      <c r="K17" s="39">
        <v>159</v>
      </c>
      <c r="L17" s="39">
        <v>236</v>
      </c>
      <c r="M17" s="39">
        <v>140</v>
      </c>
      <c r="N17" s="40">
        <v>161</v>
      </c>
      <c r="O17" s="40">
        <v>135</v>
      </c>
      <c r="P17" s="40">
        <v>269</v>
      </c>
      <c r="Q17" s="40">
        <v>267</v>
      </c>
      <c r="R17" s="40">
        <v>288</v>
      </c>
      <c r="S17" s="40">
        <v>440</v>
      </c>
      <c r="T17" s="27">
        <f>SUM(F17:S17)</f>
        <v>3505</v>
      </c>
      <c r="U17" s="28"/>
    </row>
    <row r="18" spans="3:21" s="8" customFormat="1" ht="24" customHeight="1" thickBot="1" thickTop="1">
      <c r="C18" s="47" t="s">
        <v>32</v>
      </c>
      <c r="D18" s="258" t="s">
        <v>35</v>
      </c>
      <c r="E18" s="259"/>
      <c r="F18" s="48">
        <v>365</v>
      </c>
      <c r="G18" s="49">
        <v>195</v>
      </c>
      <c r="H18" s="49">
        <v>189</v>
      </c>
      <c r="I18" s="49">
        <v>122</v>
      </c>
      <c r="J18" s="49">
        <v>312</v>
      </c>
      <c r="K18" s="49">
        <v>30</v>
      </c>
      <c r="L18" s="49">
        <v>263</v>
      </c>
      <c r="M18" s="49">
        <v>112</v>
      </c>
      <c r="N18" s="50">
        <v>106</v>
      </c>
      <c r="O18" s="50">
        <v>181</v>
      </c>
      <c r="P18" s="50">
        <v>359</v>
      </c>
      <c r="Q18" s="50">
        <v>282</v>
      </c>
      <c r="R18" s="50">
        <v>262</v>
      </c>
      <c r="S18" s="50">
        <v>258</v>
      </c>
      <c r="T18" s="27">
        <f>SUM(F18:S18)</f>
        <v>3036</v>
      </c>
      <c r="U18" s="28"/>
    </row>
    <row r="19" spans="3:20" ht="39" customHeight="1" thickBot="1">
      <c r="C19" s="232" t="s">
        <v>36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</row>
    <row r="20" spans="3:20" ht="24" customHeight="1" thickBot="1" thickTop="1">
      <c r="C20" s="302" t="s">
        <v>20</v>
      </c>
      <c r="D20" s="241" t="s">
        <v>37</v>
      </c>
      <c r="E20" s="242"/>
      <c r="F20" s="51">
        <v>5377</v>
      </c>
      <c r="G20" s="52">
        <v>3243</v>
      </c>
      <c r="H20" s="52">
        <v>4003</v>
      </c>
      <c r="I20" s="52">
        <v>3311</v>
      </c>
      <c r="J20" s="52">
        <v>5791</v>
      </c>
      <c r="K20" s="52">
        <v>2677</v>
      </c>
      <c r="L20" s="52">
        <v>3223</v>
      </c>
      <c r="M20" s="52">
        <v>1765</v>
      </c>
      <c r="N20" s="53">
        <v>1988</v>
      </c>
      <c r="O20" s="53">
        <v>1830</v>
      </c>
      <c r="P20" s="53">
        <v>4371</v>
      </c>
      <c r="Q20" s="53">
        <v>4639</v>
      </c>
      <c r="R20" s="53">
        <v>5179</v>
      </c>
      <c r="S20" s="53">
        <v>5990</v>
      </c>
      <c r="T20" s="27">
        <f>SUM(F20:S20)</f>
        <v>53387</v>
      </c>
    </row>
    <row r="21" spans="3:20" ht="24" customHeight="1" thickBot="1" thickTop="1">
      <c r="C21" s="264"/>
      <c r="D21" s="237" t="s">
        <v>38</v>
      </c>
      <c r="E21" s="238"/>
      <c r="F21" s="43">
        <f aca="true" t="shared" si="3" ref="F21:T21">F20/F8*100</f>
        <v>49.3302752293578</v>
      </c>
      <c r="G21" s="43">
        <f t="shared" si="3"/>
        <v>50.5218881445708</v>
      </c>
      <c r="H21" s="43">
        <f t="shared" si="3"/>
        <v>53.09722774903833</v>
      </c>
      <c r="I21" s="43">
        <f t="shared" si="3"/>
        <v>54.278688524590166</v>
      </c>
      <c r="J21" s="43">
        <f t="shared" si="3"/>
        <v>53.65514685444269</v>
      </c>
      <c r="K21" s="43">
        <f t="shared" si="3"/>
        <v>51.1463507833397</v>
      </c>
      <c r="L21" s="43">
        <f t="shared" si="3"/>
        <v>50.92431663769948</v>
      </c>
      <c r="M21" s="43">
        <f t="shared" si="3"/>
        <v>47.47175901022055</v>
      </c>
      <c r="N21" s="43">
        <f t="shared" si="3"/>
        <v>49.00172541286665</v>
      </c>
      <c r="O21" s="43">
        <f t="shared" si="3"/>
        <v>51.18881118881119</v>
      </c>
      <c r="P21" s="43">
        <f t="shared" si="3"/>
        <v>52.072909220872056</v>
      </c>
      <c r="Q21" s="43">
        <f t="shared" si="3"/>
        <v>54.87343269458245</v>
      </c>
      <c r="R21" s="43">
        <f t="shared" si="3"/>
        <v>52.739307535641544</v>
      </c>
      <c r="S21" s="44">
        <f t="shared" si="3"/>
        <v>52.11868093622205</v>
      </c>
      <c r="T21" s="45">
        <f t="shared" si="3"/>
        <v>51.92025285679552</v>
      </c>
    </row>
    <row r="22" spans="3:20" ht="24" customHeight="1" thickBot="1" thickTop="1">
      <c r="C22" s="303" t="s">
        <v>26</v>
      </c>
      <c r="D22" s="237" t="s">
        <v>39</v>
      </c>
      <c r="E22" s="238"/>
      <c r="F22" s="30">
        <v>0</v>
      </c>
      <c r="G22" s="39">
        <v>4387</v>
      </c>
      <c r="H22" s="39">
        <v>3796</v>
      </c>
      <c r="I22" s="39">
        <v>3323</v>
      </c>
      <c r="J22" s="39">
        <v>3890</v>
      </c>
      <c r="K22" s="39">
        <v>2020</v>
      </c>
      <c r="L22" s="39">
        <v>3322</v>
      </c>
      <c r="M22" s="39">
        <v>2230</v>
      </c>
      <c r="N22" s="40">
        <v>2609</v>
      </c>
      <c r="O22" s="40">
        <v>1640</v>
      </c>
      <c r="P22" s="40">
        <v>0</v>
      </c>
      <c r="Q22" s="40">
        <v>5234</v>
      </c>
      <c r="R22" s="40">
        <v>3814</v>
      </c>
      <c r="S22" s="40">
        <v>4830</v>
      </c>
      <c r="T22" s="27">
        <f>SUM(F22:S22)</f>
        <v>41095</v>
      </c>
    </row>
    <row r="23" spans="3:20" ht="24" customHeight="1" thickBot="1" thickTop="1">
      <c r="C23" s="264"/>
      <c r="D23" s="237" t="s">
        <v>38</v>
      </c>
      <c r="E23" s="238"/>
      <c r="F23" s="43">
        <f aca="true" t="shared" si="4" ref="F23:T23">F22/F8*100</f>
        <v>0</v>
      </c>
      <c r="G23" s="43">
        <f t="shared" si="4"/>
        <v>68.34397881289921</v>
      </c>
      <c r="H23" s="43">
        <f t="shared" si="4"/>
        <v>50.35150550470885</v>
      </c>
      <c r="I23" s="43">
        <f t="shared" si="4"/>
        <v>54.475409836065566</v>
      </c>
      <c r="J23" s="43">
        <f t="shared" si="4"/>
        <v>36.04187899564533</v>
      </c>
      <c r="K23" s="43">
        <f t="shared" si="4"/>
        <v>38.593809705769964</v>
      </c>
      <c r="L23" s="43">
        <f t="shared" si="4"/>
        <v>52.48854479380629</v>
      </c>
      <c r="M23" s="43">
        <f t="shared" si="4"/>
        <v>59.97848305540613</v>
      </c>
      <c r="N23" s="43">
        <f t="shared" si="4"/>
        <v>64.30860241557801</v>
      </c>
      <c r="O23" s="43">
        <f t="shared" si="4"/>
        <v>45.87412587412587</v>
      </c>
      <c r="P23" s="43">
        <f t="shared" si="4"/>
        <v>0</v>
      </c>
      <c r="Q23" s="43">
        <f t="shared" si="4"/>
        <v>61.911521173409035</v>
      </c>
      <c r="R23" s="43">
        <f t="shared" si="4"/>
        <v>38.83910386965377</v>
      </c>
      <c r="S23" s="44">
        <f t="shared" si="4"/>
        <v>42.02558078830593</v>
      </c>
      <c r="T23" s="45">
        <f t="shared" si="4"/>
        <v>39.9659615852176</v>
      </c>
    </row>
    <row r="24" spans="3:20" s="8" customFormat="1" ht="23.25" customHeight="1" thickBot="1" thickTop="1">
      <c r="C24" s="304" t="s">
        <v>30</v>
      </c>
      <c r="D24" s="235" t="s">
        <v>40</v>
      </c>
      <c r="E24" s="236"/>
      <c r="F24" s="30">
        <v>2326</v>
      </c>
      <c r="G24" s="39">
        <v>1238</v>
      </c>
      <c r="H24" s="39">
        <v>1108</v>
      </c>
      <c r="I24" s="39">
        <v>1195</v>
      </c>
      <c r="J24" s="39">
        <v>2149</v>
      </c>
      <c r="K24" s="39">
        <v>1016</v>
      </c>
      <c r="L24" s="39">
        <v>1141</v>
      </c>
      <c r="M24" s="39">
        <v>716</v>
      </c>
      <c r="N24" s="40">
        <v>870</v>
      </c>
      <c r="O24" s="40">
        <v>738</v>
      </c>
      <c r="P24" s="40">
        <v>1721</v>
      </c>
      <c r="Q24" s="40">
        <v>1605</v>
      </c>
      <c r="R24" s="40">
        <v>1503</v>
      </c>
      <c r="S24" s="40">
        <v>1926</v>
      </c>
      <c r="T24" s="27">
        <f>SUM(F24:S24)</f>
        <v>19252</v>
      </c>
    </row>
    <row r="25" spans="3:20" ht="24" customHeight="1" thickBot="1" thickTop="1">
      <c r="C25" s="264"/>
      <c r="D25" s="237" t="s">
        <v>38</v>
      </c>
      <c r="E25" s="238"/>
      <c r="F25" s="43">
        <f aca="true" t="shared" si="5" ref="F25:T25">F24/F8*100</f>
        <v>21.339449541284402</v>
      </c>
      <c r="G25" s="43">
        <f t="shared" si="5"/>
        <v>19.286493223243497</v>
      </c>
      <c r="H25" s="43">
        <f t="shared" si="5"/>
        <v>14.696909404430295</v>
      </c>
      <c r="I25" s="43">
        <f t="shared" si="5"/>
        <v>19.59016393442623</v>
      </c>
      <c r="J25" s="43">
        <f t="shared" si="5"/>
        <v>19.9110534605763</v>
      </c>
      <c r="K25" s="43">
        <f t="shared" si="5"/>
        <v>19.41153993121895</v>
      </c>
      <c r="L25" s="43">
        <f t="shared" si="5"/>
        <v>18.02812450624111</v>
      </c>
      <c r="M25" s="43">
        <f t="shared" si="5"/>
        <v>19.257665411511564</v>
      </c>
      <c r="N25" s="43">
        <f t="shared" si="5"/>
        <v>21.444417056938626</v>
      </c>
      <c r="O25" s="43">
        <f t="shared" si="5"/>
        <v>20.643356643356643</v>
      </c>
      <c r="P25" s="43">
        <f t="shared" si="5"/>
        <v>20.502740052418396</v>
      </c>
      <c r="Q25" s="43">
        <f t="shared" si="5"/>
        <v>18.985095812633073</v>
      </c>
      <c r="R25" s="43">
        <f t="shared" si="5"/>
        <v>15.305498981670059</v>
      </c>
      <c r="S25" s="44">
        <f t="shared" si="5"/>
        <v>16.758026624902115</v>
      </c>
      <c r="T25" s="45">
        <f t="shared" si="5"/>
        <v>18.723073182591783</v>
      </c>
    </row>
    <row r="26" spans="3:20" s="8" customFormat="1" ht="24" customHeight="1" thickBot="1" thickTop="1">
      <c r="C26" s="304" t="s">
        <v>41</v>
      </c>
      <c r="D26" s="239" t="s">
        <v>42</v>
      </c>
      <c r="E26" s="240"/>
      <c r="F26" s="30">
        <v>718</v>
      </c>
      <c r="G26" s="39">
        <v>322</v>
      </c>
      <c r="H26" s="39">
        <v>240</v>
      </c>
      <c r="I26" s="39">
        <v>143</v>
      </c>
      <c r="J26" s="39">
        <v>483</v>
      </c>
      <c r="K26" s="39">
        <v>176</v>
      </c>
      <c r="L26" s="39">
        <v>155</v>
      </c>
      <c r="M26" s="39">
        <v>74</v>
      </c>
      <c r="N26" s="40">
        <v>73</v>
      </c>
      <c r="O26" s="40">
        <v>76</v>
      </c>
      <c r="P26" s="40">
        <v>652</v>
      </c>
      <c r="Q26" s="40">
        <v>241</v>
      </c>
      <c r="R26" s="40">
        <v>525</v>
      </c>
      <c r="S26" s="40">
        <v>428</v>
      </c>
      <c r="T26" s="27">
        <f>SUM(F26:S26)</f>
        <v>4306</v>
      </c>
    </row>
    <row r="27" spans="3:20" ht="24" customHeight="1" thickBot="1" thickTop="1">
      <c r="C27" s="264"/>
      <c r="D27" s="237" t="s">
        <v>38</v>
      </c>
      <c r="E27" s="238"/>
      <c r="F27" s="43">
        <f aca="true" t="shared" si="6" ref="F27:T27">F26/F8*100</f>
        <v>6.587155963302753</v>
      </c>
      <c r="G27" s="43">
        <f t="shared" si="6"/>
        <v>5.0163576881134135</v>
      </c>
      <c r="H27" s="43">
        <f t="shared" si="6"/>
        <v>3.183446080382014</v>
      </c>
      <c r="I27" s="43">
        <f t="shared" si="6"/>
        <v>2.3442622950819674</v>
      </c>
      <c r="J27" s="43">
        <f t="shared" si="6"/>
        <v>4.475122764754934</v>
      </c>
      <c r="K27" s="43">
        <f t="shared" si="6"/>
        <v>3.3626289644631253</v>
      </c>
      <c r="L27" s="43">
        <f t="shared" si="6"/>
        <v>2.4490440827934905</v>
      </c>
      <c r="M27" s="43">
        <f t="shared" si="6"/>
        <v>1.9903173749327596</v>
      </c>
      <c r="N27" s="43">
        <f t="shared" si="6"/>
        <v>1.7993591323638158</v>
      </c>
      <c r="O27" s="43">
        <f t="shared" si="6"/>
        <v>2.125874125874126</v>
      </c>
      <c r="P27" s="43">
        <f t="shared" si="6"/>
        <v>7.767452942578032</v>
      </c>
      <c r="Q27" s="43">
        <f t="shared" si="6"/>
        <v>2.8507215519280815</v>
      </c>
      <c r="R27" s="43">
        <f t="shared" si="6"/>
        <v>5.346232179226069</v>
      </c>
      <c r="S27" s="44">
        <f t="shared" si="6"/>
        <v>3.7240059166449146</v>
      </c>
      <c r="T27" s="45">
        <f t="shared" si="6"/>
        <v>4.187697544371504</v>
      </c>
    </row>
    <row r="28" spans="3:20" s="8" customFormat="1" ht="24" customHeight="1" thickBot="1" thickTop="1">
      <c r="C28" s="304" t="s">
        <v>43</v>
      </c>
      <c r="D28" s="235" t="s">
        <v>44</v>
      </c>
      <c r="E28" s="236"/>
      <c r="F28" s="31">
        <v>2077</v>
      </c>
      <c r="G28" s="40">
        <v>1616</v>
      </c>
      <c r="H28" s="40">
        <v>1755</v>
      </c>
      <c r="I28" s="40">
        <v>1587</v>
      </c>
      <c r="J28" s="40">
        <v>2312</v>
      </c>
      <c r="K28" s="40">
        <v>1158</v>
      </c>
      <c r="L28" s="40">
        <v>1569</v>
      </c>
      <c r="M28" s="40">
        <v>901</v>
      </c>
      <c r="N28" s="40">
        <v>1027</v>
      </c>
      <c r="O28" s="40">
        <v>997</v>
      </c>
      <c r="P28" s="40">
        <v>1557</v>
      </c>
      <c r="Q28" s="40">
        <v>1969</v>
      </c>
      <c r="R28" s="40">
        <v>2340</v>
      </c>
      <c r="S28" s="40">
        <v>2728</v>
      </c>
      <c r="T28" s="27">
        <f>SUM(F28:S28)</f>
        <v>23593</v>
      </c>
    </row>
    <row r="29" spans="3:20" ht="24" customHeight="1" thickBot="1" thickTop="1">
      <c r="C29" s="264"/>
      <c r="D29" s="237" t="s">
        <v>38</v>
      </c>
      <c r="E29" s="238"/>
      <c r="F29" s="54">
        <f aca="true" t="shared" si="7" ref="F29:T29">F28/F8*100</f>
        <v>19.055045871559635</v>
      </c>
      <c r="G29" s="54">
        <f t="shared" si="7"/>
        <v>25.175260944072285</v>
      </c>
      <c r="H29" s="54">
        <f t="shared" si="7"/>
        <v>23.278949462793474</v>
      </c>
      <c r="I29" s="54">
        <f t="shared" si="7"/>
        <v>26.01639344262295</v>
      </c>
      <c r="J29" s="54">
        <f t="shared" si="7"/>
        <v>21.42129157787455</v>
      </c>
      <c r="K29" s="54">
        <f t="shared" si="7"/>
        <v>22.124570118456248</v>
      </c>
      <c r="L29" s="54">
        <f t="shared" si="7"/>
        <v>24.79064623163217</v>
      </c>
      <c r="M29" s="54">
        <f t="shared" si="7"/>
        <v>24.233458848843465</v>
      </c>
      <c r="N29" s="54">
        <f t="shared" si="7"/>
        <v>25.314271629282718</v>
      </c>
      <c r="O29" s="54">
        <f t="shared" si="7"/>
        <v>27.888111888111887</v>
      </c>
      <c r="P29" s="54">
        <f t="shared" si="7"/>
        <v>18.54896354538956</v>
      </c>
      <c r="Q29" s="54">
        <f t="shared" si="7"/>
        <v>23.2907499408564</v>
      </c>
      <c r="R29" s="54">
        <f t="shared" si="7"/>
        <v>23.828920570264767</v>
      </c>
      <c r="S29" s="55">
        <f t="shared" si="7"/>
        <v>23.73618724440964</v>
      </c>
      <c r="T29" s="45">
        <f t="shared" si="7"/>
        <v>22.944809141745683</v>
      </c>
    </row>
    <row r="30" spans="3:20" s="8" customFormat="1" ht="24" customHeight="1" thickBot="1" thickTop="1">
      <c r="C30" s="304" t="s">
        <v>45</v>
      </c>
      <c r="D30" s="235" t="s">
        <v>46</v>
      </c>
      <c r="E30" s="236"/>
      <c r="F30" s="31">
        <v>1474</v>
      </c>
      <c r="G30" s="40">
        <v>1195</v>
      </c>
      <c r="H30" s="40">
        <v>1249</v>
      </c>
      <c r="I30" s="40">
        <v>1107</v>
      </c>
      <c r="J30" s="40">
        <v>1863</v>
      </c>
      <c r="K30" s="40">
        <v>1146</v>
      </c>
      <c r="L30" s="40">
        <v>1092</v>
      </c>
      <c r="M30" s="40">
        <v>692</v>
      </c>
      <c r="N30" s="40">
        <v>1732</v>
      </c>
      <c r="O30" s="40">
        <v>549</v>
      </c>
      <c r="P30" s="40">
        <v>2244</v>
      </c>
      <c r="Q30" s="40">
        <v>1896</v>
      </c>
      <c r="R30" s="40">
        <v>2033</v>
      </c>
      <c r="S30" s="40">
        <v>1816</v>
      </c>
      <c r="T30" s="27">
        <f>SUM(F30:S30)</f>
        <v>20088</v>
      </c>
    </row>
    <row r="31" spans="3:20" ht="24" customHeight="1" thickBot="1" thickTop="1">
      <c r="C31" s="264"/>
      <c r="D31" s="244" t="s">
        <v>38</v>
      </c>
      <c r="E31" s="245"/>
      <c r="F31" s="56">
        <f aca="true" t="shared" si="8" ref="F31:T31">F30/F8*100</f>
        <v>13.522935779816514</v>
      </c>
      <c r="G31" s="56">
        <f t="shared" si="8"/>
        <v>18.61660694812276</v>
      </c>
      <c r="H31" s="56">
        <f t="shared" si="8"/>
        <v>16.56718397665473</v>
      </c>
      <c r="I31" s="56">
        <f t="shared" si="8"/>
        <v>18.147540983606557</v>
      </c>
      <c r="J31" s="56">
        <f t="shared" si="8"/>
        <v>17.261187806911888</v>
      </c>
      <c r="K31" s="56">
        <f t="shared" si="8"/>
        <v>21.895299961788307</v>
      </c>
      <c r="L31" s="56">
        <f t="shared" si="8"/>
        <v>17.253910570390264</v>
      </c>
      <c r="M31" s="56">
        <f t="shared" si="8"/>
        <v>18.612157073695535</v>
      </c>
      <c r="N31" s="56">
        <f t="shared" si="8"/>
        <v>42.691644071974366</v>
      </c>
      <c r="O31" s="56">
        <f t="shared" si="8"/>
        <v>15.356643356643357</v>
      </c>
      <c r="P31" s="56">
        <f t="shared" si="8"/>
        <v>26.73338098641887</v>
      </c>
      <c r="Q31" s="56">
        <f t="shared" si="8"/>
        <v>22.427253371185238</v>
      </c>
      <c r="R31" s="56">
        <f t="shared" si="8"/>
        <v>20.70264765784114</v>
      </c>
      <c r="S31" s="57">
        <f t="shared" si="8"/>
        <v>15.80092230053076</v>
      </c>
      <c r="T31" s="45">
        <f t="shared" si="8"/>
        <v>19.536105032822757</v>
      </c>
    </row>
    <row r="32" spans="3:20" ht="24" customHeight="1" thickBot="1" thickTop="1">
      <c r="C32" s="303" t="s">
        <v>47</v>
      </c>
      <c r="D32" s="235" t="s">
        <v>48</v>
      </c>
      <c r="E32" s="236"/>
      <c r="F32" s="58">
        <v>868</v>
      </c>
      <c r="G32" s="59">
        <v>226</v>
      </c>
      <c r="H32" s="59">
        <v>47</v>
      </c>
      <c r="I32" s="59">
        <v>107</v>
      </c>
      <c r="J32" s="59">
        <v>141</v>
      </c>
      <c r="K32" s="59">
        <v>75</v>
      </c>
      <c r="L32" s="59">
        <v>116</v>
      </c>
      <c r="M32" s="59">
        <v>73</v>
      </c>
      <c r="N32" s="59">
        <v>180</v>
      </c>
      <c r="O32" s="59">
        <v>106</v>
      </c>
      <c r="P32" s="58">
        <v>264</v>
      </c>
      <c r="Q32" s="60">
        <v>160</v>
      </c>
      <c r="R32" s="61">
        <v>122</v>
      </c>
      <c r="S32" s="62">
        <v>249</v>
      </c>
      <c r="T32" s="27">
        <f>SUM(F32:S32)</f>
        <v>2734</v>
      </c>
    </row>
    <row r="33" spans="3:20" ht="24" customHeight="1" thickBot="1" thickTop="1">
      <c r="C33" s="301"/>
      <c r="D33" s="277" t="s">
        <v>49</v>
      </c>
      <c r="E33" s="278"/>
      <c r="F33" s="63">
        <f aca="true" t="shared" si="9" ref="F33:T33">F32/F8*100</f>
        <v>7.963302752293577</v>
      </c>
      <c r="G33" s="63">
        <f t="shared" si="9"/>
        <v>3.520797632029911</v>
      </c>
      <c r="H33" s="63">
        <f t="shared" si="9"/>
        <v>0.6234248574081444</v>
      </c>
      <c r="I33" s="63">
        <f t="shared" si="9"/>
        <v>1.7540983606557377</v>
      </c>
      <c r="J33" s="63">
        <f t="shared" si="9"/>
        <v>1.3064022977856018</v>
      </c>
      <c r="K33" s="63">
        <f t="shared" si="9"/>
        <v>1.4329384791746276</v>
      </c>
      <c r="L33" s="63">
        <f t="shared" si="9"/>
        <v>1.832832990993838</v>
      </c>
      <c r="M33" s="63">
        <f t="shared" si="9"/>
        <v>1.9634211941904252</v>
      </c>
      <c r="N33" s="63">
        <f t="shared" si="9"/>
        <v>4.436775942814887</v>
      </c>
      <c r="O33" s="63">
        <f t="shared" si="9"/>
        <v>2.965034965034965</v>
      </c>
      <c r="P33" s="63">
        <f t="shared" si="9"/>
        <v>3.1451036454610435</v>
      </c>
      <c r="Q33" s="63">
        <f t="shared" si="9"/>
        <v>1.8925952211970667</v>
      </c>
      <c r="R33" s="63">
        <f t="shared" si="9"/>
        <v>1.2423625254582484</v>
      </c>
      <c r="S33" s="64">
        <f t="shared" si="9"/>
        <v>2.1665361524406164</v>
      </c>
      <c r="T33" s="45">
        <f t="shared" si="9"/>
        <v>2.6588864575735474</v>
      </c>
    </row>
    <row r="34" spans="3:20" ht="39" customHeight="1" thickBot="1">
      <c r="C34" s="232" t="s">
        <v>50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84"/>
    </row>
    <row r="35" spans="3:20" ht="36.75" customHeight="1" thickBot="1">
      <c r="C35" s="65" t="s">
        <v>20</v>
      </c>
      <c r="D35" s="270" t="s">
        <v>51</v>
      </c>
      <c r="E35" s="271"/>
      <c r="F35" s="51">
        <v>0</v>
      </c>
      <c r="G35" s="52">
        <v>1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1</v>
      </c>
      <c r="N35" s="53">
        <v>0</v>
      </c>
      <c r="O35" s="53">
        <v>0</v>
      </c>
      <c r="P35" s="53">
        <v>0</v>
      </c>
      <c r="Q35" s="53">
        <v>1</v>
      </c>
      <c r="R35" s="53">
        <v>0</v>
      </c>
      <c r="S35" s="53">
        <v>0</v>
      </c>
      <c r="T35" s="66">
        <f>SUM(F35:S35)</f>
        <v>3</v>
      </c>
    </row>
    <row r="36" spans="3:20" s="8" customFormat="1" ht="38.25" customHeight="1" thickBot="1" thickTop="1">
      <c r="C36" s="67" t="s">
        <v>26</v>
      </c>
      <c r="D36" s="282" t="s">
        <v>52</v>
      </c>
      <c r="E36" s="283"/>
      <c r="F36" s="48">
        <v>0</v>
      </c>
      <c r="G36" s="49">
        <v>1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3</v>
      </c>
      <c r="N36" s="50">
        <v>0</v>
      </c>
      <c r="O36" s="50">
        <v>0</v>
      </c>
      <c r="P36" s="50">
        <v>0</v>
      </c>
      <c r="Q36" s="50">
        <v>1</v>
      </c>
      <c r="R36" s="50">
        <v>0</v>
      </c>
      <c r="S36" s="50">
        <v>0</v>
      </c>
      <c r="T36" s="66">
        <f>SUM(F36:S36)</f>
        <v>5</v>
      </c>
    </row>
    <row r="37" spans="3:20" ht="15">
      <c r="C37" s="68" t="s">
        <v>53</v>
      </c>
      <c r="I37" s="69"/>
      <c r="O37" s="71"/>
      <c r="P37" s="71"/>
      <c r="Q37" s="71"/>
      <c r="R37" s="71"/>
      <c r="S37" s="71"/>
      <c r="T37" s="72"/>
    </row>
    <row r="38" spans="3:20" ht="15.75">
      <c r="C38" s="1"/>
      <c r="D38" s="5"/>
      <c r="E38" s="6"/>
      <c r="F38" s="7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4"/>
    </row>
    <row r="39" spans="3:20" ht="51" customHeight="1" thickBot="1">
      <c r="C39" s="230" t="s">
        <v>54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</row>
    <row r="40" spans="3:20" ht="34.5" customHeight="1" thickBot="1">
      <c r="C40" s="9" t="s">
        <v>1</v>
      </c>
      <c r="D40" s="75" t="s">
        <v>2</v>
      </c>
      <c r="E40" s="76" t="s">
        <v>3</v>
      </c>
      <c r="F40" s="13" t="s">
        <v>55</v>
      </c>
      <c r="G40" s="12" t="s">
        <v>56</v>
      </c>
      <c r="H40" s="14" t="s">
        <v>6</v>
      </c>
      <c r="I40" s="14" t="s">
        <v>7</v>
      </c>
      <c r="J40" s="14" t="s">
        <v>8</v>
      </c>
      <c r="K40" s="14" t="s">
        <v>9</v>
      </c>
      <c r="L40" s="14" t="s">
        <v>10</v>
      </c>
      <c r="M40" s="14" t="s">
        <v>11</v>
      </c>
      <c r="N40" s="14" t="s">
        <v>12</v>
      </c>
      <c r="O40" s="14" t="s">
        <v>13</v>
      </c>
      <c r="P40" s="14" t="s">
        <v>14</v>
      </c>
      <c r="Q40" s="14" t="s">
        <v>15</v>
      </c>
      <c r="R40" s="14" t="s">
        <v>16</v>
      </c>
      <c r="S40" s="14" t="s">
        <v>17</v>
      </c>
      <c r="T40" s="15" t="s">
        <v>18</v>
      </c>
    </row>
    <row r="41" spans="3:20" ht="34.5" customHeight="1" thickBot="1">
      <c r="C41" s="232" t="s">
        <v>57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62"/>
    </row>
    <row r="42" spans="3:20" ht="34.5" customHeight="1" thickBot="1" thickTop="1">
      <c r="C42" s="77" t="s">
        <v>20</v>
      </c>
      <c r="D42" s="270" t="s">
        <v>58</v>
      </c>
      <c r="E42" s="271"/>
      <c r="F42" s="51">
        <v>212</v>
      </c>
      <c r="G42" s="51">
        <v>134</v>
      </c>
      <c r="H42" s="51">
        <v>109</v>
      </c>
      <c r="I42" s="51">
        <v>151</v>
      </c>
      <c r="J42" s="51">
        <v>290</v>
      </c>
      <c r="K42" s="51">
        <v>108</v>
      </c>
      <c r="L42" s="51">
        <v>93</v>
      </c>
      <c r="M42" s="51">
        <v>47</v>
      </c>
      <c r="N42" s="51">
        <v>154</v>
      </c>
      <c r="O42" s="51">
        <v>62</v>
      </c>
      <c r="P42" s="51">
        <v>151</v>
      </c>
      <c r="Q42" s="51">
        <v>110</v>
      </c>
      <c r="R42" s="51">
        <v>275</v>
      </c>
      <c r="S42" s="51">
        <v>593</v>
      </c>
      <c r="T42" s="78">
        <f>SUM(F42:S42)</f>
        <v>2489</v>
      </c>
    </row>
    <row r="43" spans="3:20" ht="35.25" customHeight="1" thickBot="1" thickTop="1">
      <c r="C43" s="79" t="s">
        <v>26</v>
      </c>
      <c r="D43" s="272" t="s">
        <v>59</v>
      </c>
      <c r="E43" s="273"/>
      <c r="F43" s="80">
        <v>70</v>
      </c>
      <c r="G43" s="39">
        <v>47</v>
      </c>
      <c r="H43" s="39">
        <v>34</v>
      </c>
      <c r="I43" s="39">
        <v>30</v>
      </c>
      <c r="J43" s="39">
        <v>83</v>
      </c>
      <c r="K43" s="39">
        <v>38</v>
      </c>
      <c r="L43" s="39">
        <v>34</v>
      </c>
      <c r="M43" s="39">
        <v>26</v>
      </c>
      <c r="N43" s="40">
        <v>49</v>
      </c>
      <c r="O43" s="40">
        <v>22</v>
      </c>
      <c r="P43" s="40">
        <v>58</v>
      </c>
      <c r="Q43" s="40">
        <v>45</v>
      </c>
      <c r="R43" s="40">
        <v>179</v>
      </c>
      <c r="S43" s="40">
        <v>276</v>
      </c>
      <c r="T43" s="78">
        <f>SUM(F43:S43)</f>
        <v>991</v>
      </c>
    </row>
    <row r="44" spans="3:20" s="8" customFormat="1" ht="33.75" customHeight="1" thickBot="1" thickTop="1">
      <c r="C44" s="81" t="s">
        <v>30</v>
      </c>
      <c r="D44" s="285" t="s">
        <v>60</v>
      </c>
      <c r="E44" s="286"/>
      <c r="F44" s="48">
        <f>F42-'[1]V'!F43</f>
        <v>-83</v>
      </c>
      <c r="G44" s="48">
        <f>G42-'[1]V'!G43</f>
        <v>-4</v>
      </c>
      <c r="H44" s="48">
        <f>H42-'[1]V'!H43</f>
        <v>-220</v>
      </c>
      <c r="I44" s="48">
        <f>I42-'[1]V'!I43</f>
        <v>-96</v>
      </c>
      <c r="J44" s="48">
        <f>J42-'[1]V'!J43</f>
        <v>-225</v>
      </c>
      <c r="K44" s="48">
        <f>K42-'[1]V'!K43</f>
        <v>-5</v>
      </c>
      <c r="L44" s="48">
        <f>L42-'[1]V'!L43</f>
        <v>-153</v>
      </c>
      <c r="M44" s="48">
        <f>M42-'[1]V'!M43</f>
        <v>-140</v>
      </c>
      <c r="N44" s="48">
        <f>N42-'[1]V'!N43</f>
        <v>-51</v>
      </c>
      <c r="O44" s="48">
        <f>O42-'[1]V'!O43</f>
        <v>-13</v>
      </c>
      <c r="P44" s="48">
        <f>P42-'[1]V'!P43</f>
        <v>-17</v>
      </c>
      <c r="Q44" s="48">
        <f>Q42-'[1]V'!Q43</f>
        <v>-79</v>
      </c>
      <c r="R44" s="48">
        <f>R42-'[1]V'!R43</f>
        <v>-107</v>
      </c>
      <c r="S44" s="48">
        <f>S42-'[1]V'!S43</f>
        <v>-87</v>
      </c>
      <c r="T44" s="48">
        <f>T42-'[1]V'!T43</f>
        <v>-1280</v>
      </c>
    </row>
    <row r="45" spans="3:20" s="8" customFormat="1" ht="34.5" customHeight="1" thickBot="1">
      <c r="C45" s="260" t="s">
        <v>61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2"/>
    </row>
    <row r="46" spans="3:20" s="8" customFormat="1" ht="32.25" customHeight="1" thickBot="1" thickTop="1">
      <c r="C46" s="263" t="s">
        <v>20</v>
      </c>
      <c r="D46" s="279" t="s">
        <v>62</v>
      </c>
      <c r="E46" s="280"/>
      <c r="F46" s="52">
        <v>39</v>
      </c>
      <c r="G46" s="52">
        <v>18</v>
      </c>
      <c r="H46" s="52">
        <v>15</v>
      </c>
      <c r="I46" s="52">
        <v>31</v>
      </c>
      <c r="J46" s="52">
        <v>18</v>
      </c>
      <c r="K46" s="52">
        <v>9</v>
      </c>
      <c r="L46" s="52">
        <v>5</v>
      </c>
      <c r="M46" s="52">
        <v>3</v>
      </c>
      <c r="N46" s="52">
        <v>2</v>
      </c>
      <c r="O46" s="52">
        <v>20</v>
      </c>
      <c r="P46" s="52">
        <v>4</v>
      </c>
      <c r="Q46" s="52">
        <v>1</v>
      </c>
      <c r="R46" s="52">
        <v>7</v>
      </c>
      <c r="S46" s="53">
        <v>87</v>
      </c>
      <c r="T46" s="78">
        <f>SUM(F46:S46)</f>
        <v>259</v>
      </c>
    </row>
    <row r="47" spans="3:20" ht="32.25" customHeight="1" thickBot="1" thickTop="1">
      <c r="C47" s="264"/>
      <c r="D47" s="252" t="s">
        <v>63</v>
      </c>
      <c r="E47" s="253"/>
      <c r="F47" s="82">
        <f>F46+'[1]V'!F49</f>
        <v>79</v>
      </c>
      <c r="G47" s="82">
        <f>G46+'[1]V'!G49</f>
        <v>42</v>
      </c>
      <c r="H47" s="82">
        <f>H46+'[1]V'!H49</f>
        <v>118</v>
      </c>
      <c r="I47" s="82">
        <f>I46+'[1]V'!I49</f>
        <v>239</v>
      </c>
      <c r="J47" s="82">
        <f>J46+'[1]V'!J49</f>
        <v>149</v>
      </c>
      <c r="K47" s="82">
        <f>K46+'[1]V'!K49</f>
        <v>65</v>
      </c>
      <c r="L47" s="82">
        <f>L46+'[1]V'!L49</f>
        <v>80</v>
      </c>
      <c r="M47" s="82">
        <f>M46+'[1]V'!M49</f>
        <v>59</v>
      </c>
      <c r="N47" s="82">
        <f>N46+'[1]V'!N49</f>
        <v>35</v>
      </c>
      <c r="O47" s="82">
        <f>O46+'[1]V'!O49</f>
        <v>110</v>
      </c>
      <c r="P47" s="82">
        <f>P46+'[1]V'!P49</f>
        <v>36</v>
      </c>
      <c r="Q47" s="82">
        <f>Q46+'[1]V'!Q49</f>
        <v>59</v>
      </c>
      <c r="R47" s="82">
        <f>R46+'[1]V'!R49</f>
        <v>68</v>
      </c>
      <c r="S47" s="83">
        <f>S46+'[1]V'!S49</f>
        <v>217</v>
      </c>
      <c r="T47" s="84">
        <f>T46+'[1]V'!T49</f>
        <v>1356</v>
      </c>
    </row>
    <row r="48" spans="3:20" s="8" customFormat="1" ht="31.5" customHeight="1" thickBot="1" thickTop="1">
      <c r="C48" s="296" t="s">
        <v>26</v>
      </c>
      <c r="D48" s="254" t="s">
        <v>64</v>
      </c>
      <c r="E48" s="255"/>
      <c r="F48" s="30">
        <v>19</v>
      </c>
      <c r="G48" s="39">
        <v>19</v>
      </c>
      <c r="H48" s="39">
        <v>7</v>
      </c>
      <c r="I48" s="39">
        <v>0</v>
      </c>
      <c r="J48" s="40">
        <v>9</v>
      </c>
      <c r="K48" s="39">
        <v>8</v>
      </c>
      <c r="L48" s="40">
        <v>8</v>
      </c>
      <c r="M48" s="39">
        <v>17</v>
      </c>
      <c r="N48" s="40">
        <v>3</v>
      </c>
      <c r="O48" s="40">
        <v>20</v>
      </c>
      <c r="P48" s="40">
        <v>9</v>
      </c>
      <c r="Q48" s="39">
        <v>11</v>
      </c>
      <c r="R48" s="85">
        <v>37</v>
      </c>
      <c r="S48" s="40">
        <v>46</v>
      </c>
      <c r="T48" s="78">
        <f>SUM(F48:S48)</f>
        <v>213</v>
      </c>
    </row>
    <row r="49" spans="3:20" ht="32.25" customHeight="1" thickBot="1" thickTop="1">
      <c r="C49" s="264"/>
      <c r="D49" s="252" t="s">
        <v>65</v>
      </c>
      <c r="E49" s="253"/>
      <c r="F49" s="86">
        <f>F48+'[1]V'!F51</f>
        <v>294</v>
      </c>
      <c r="G49" s="86">
        <f>G48+'[1]V'!G51</f>
        <v>257</v>
      </c>
      <c r="H49" s="86">
        <f>H48+'[1]V'!H51</f>
        <v>164</v>
      </c>
      <c r="I49" s="86">
        <f>I48+'[1]V'!I51</f>
        <v>137</v>
      </c>
      <c r="J49" s="86">
        <f>J48+'[1]V'!J51</f>
        <v>290</v>
      </c>
      <c r="K49" s="86">
        <f>K48+'[1]V'!K51</f>
        <v>97</v>
      </c>
      <c r="L49" s="86">
        <f>L48+'[1]V'!L51</f>
        <v>201</v>
      </c>
      <c r="M49" s="86">
        <f>M48+'[1]V'!M51</f>
        <v>183</v>
      </c>
      <c r="N49" s="86">
        <f>N48+'[1]V'!N51</f>
        <v>108</v>
      </c>
      <c r="O49" s="86">
        <f>O48+'[1]V'!O51</f>
        <v>130</v>
      </c>
      <c r="P49" s="86">
        <f>P48+'[1]V'!P51</f>
        <v>255</v>
      </c>
      <c r="Q49" s="86">
        <f>Q48+'[1]V'!Q51</f>
        <v>100</v>
      </c>
      <c r="R49" s="86">
        <f>R48+'[1]V'!R51</f>
        <v>435</v>
      </c>
      <c r="S49" s="87">
        <f>S48+'[1]V'!S51</f>
        <v>221</v>
      </c>
      <c r="T49" s="84">
        <f>T48+'[1]V'!T51</f>
        <v>2872</v>
      </c>
    </row>
    <row r="50" spans="3:20" s="8" customFormat="1" ht="32.25" customHeight="1" thickBot="1" thickTop="1">
      <c r="C50" s="296" t="s">
        <v>30</v>
      </c>
      <c r="D50" s="254" t="s">
        <v>66</v>
      </c>
      <c r="E50" s="255"/>
      <c r="F50" s="30">
        <v>3</v>
      </c>
      <c r="G50" s="39">
        <v>28</v>
      </c>
      <c r="H50" s="39">
        <v>13</v>
      </c>
      <c r="I50" s="39">
        <v>0</v>
      </c>
      <c r="J50" s="40">
        <v>59</v>
      </c>
      <c r="K50" s="39">
        <v>2</v>
      </c>
      <c r="L50" s="40">
        <v>4</v>
      </c>
      <c r="M50" s="39">
        <v>2</v>
      </c>
      <c r="N50" s="40">
        <v>9</v>
      </c>
      <c r="O50" s="40">
        <v>2</v>
      </c>
      <c r="P50" s="40">
        <v>3</v>
      </c>
      <c r="Q50" s="39">
        <v>36</v>
      </c>
      <c r="R50" s="85">
        <v>111</v>
      </c>
      <c r="S50" s="40">
        <v>216</v>
      </c>
      <c r="T50" s="78">
        <f>SUM(F50:S50)</f>
        <v>488</v>
      </c>
    </row>
    <row r="51" spans="3:20" s="8" customFormat="1" ht="32.25" customHeight="1" thickBot="1" thickTop="1">
      <c r="C51" s="264"/>
      <c r="D51" s="256" t="s">
        <v>67</v>
      </c>
      <c r="E51" s="257"/>
      <c r="F51" s="86">
        <f>F50+'[1]V'!F53</f>
        <v>38</v>
      </c>
      <c r="G51" s="86">
        <f>G50+'[1]V'!G53</f>
        <v>69</v>
      </c>
      <c r="H51" s="86">
        <f>H50+'[1]V'!H53</f>
        <v>336</v>
      </c>
      <c r="I51" s="86">
        <f>I50+'[1]V'!I53</f>
        <v>249</v>
      </c>
      <c r="J51" s="86">
        <f>J50+'[1]V'!J53</f>
        <v>412</v>
      </c>
      <c r="K51" s="86">
        <f>K50+'[1]V'!K53</f>
        <v>70</v>
      </c>
      <c r="L51" s="86">
        <f>L50+'[1]V'!L53</f>
        <v>149</v>
      </c>
      <c r="M51" s="86">
        <f>M50+'[1]V'!M53</f>
        <v>125</v>
      </c>
      <c r="N51" s="86">
        <f>N50+'[1]V'!N53</f>
        <v>47</v>
      </c>
      <c r="O51" s="86">
        <f>O50+'[1]V'!O53</f>
        <v>48</v>
      </c>
      <c r="P51" s="86">
        <f>P50+'[1]V'!P53</f>
        <v>40</v>
      </c>
      <c r="Q51" s="86">
        <f>Q50+'[1]V'!Q53</f>
        <v>224</v>
      </c>
      <c r="R51" s="86">
        <f>R50+'[1]V'!R53</f>
        <v>573</v>
      </c>
      <c r="S51" s="87">
        <f>S50+'[1]V'!S53</f>
        <v>744</v>
      </c>
      <c r="T51" s="84">
        <f>T50+'[1]V'!T53</f>
        <v>3124</v>
      </c>
    </row>
    <row r="52" spans="3:20" s="8" customFormat="1" ht="32.25" customHeight="1" thickBot="1" thickTop="1">
      <c r="C52" s="296" t="s">
        <v>41</v>
      </c>
      <c r="D52" s="254" t="s">
        <v>68</v>
      </c>
      <c r="E52" s="255"/>
      <c r="F52" s="58">
        <v>0</v>
      </c>
      <c r="G52" s="58">
        <v>0</v>
      </c>
      <c r="H52" s="58">
        <v>0</v>
      </c>
      <c r="I52" s="58">
        <v>0</v>
      </c>
      <c r="J52" s="58">
        <v>1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88">
        <v>0</v>
      </c>
      <c r="T52" s="89">
        <f>SUM(F52:S52)</f>
        <v>1</v>
      </c>
    </row>
    <row r="53" spans="3:20" ht="32.25" customHeight="1" thickBot="1" thickTop="1">
      <c r="C53" s="264"/>
      <c r="D53" s="252" t="s">
        <v>69</v>
      </c>
      <c r="E53" s="253"/>
      <c r="F53" s="82">
        <f>F52+'[1]V'!F61</f>
        <v>10</v>
      </c>
      <c r="G53" s="82">
        <f>G52+'[1]V'!G61</f>
        <v>5</v>
      </c>
      <c r="H53" s="82">
        <f>H52+'[1]V'!H61</f>
        <v>8</v>
      </c>
      <c r="I53" s="82">
        <f>I52+'[1]V'!I61</f>
        <v>0</v>
      </c>
      <c r="J53" s="82">
        <f>J52+'[1]V'!J61</f>
        <v>8</v>
      </c>
      <c r="K53" s="82">
        <f>K52+'[1]V'!K61</f>
        <v>1</v>
      </c>
      <c r="L53" s="82">
        <f>L52+'[1]V'!L61</f>
        <v>1</v>
      </c>
      <c r="M53" s="82">
        <f>M52+'[1]V'!M61</f>
        <v>0</v>
      </c>
      <c r="N53" s="82">
        <f>N52+'[1]V'!N61</f>
        <v>0</v>
      </c>
      <c r="O53" s="82">
        <f>O52+'[1]V'!O61</f>
        <v>3</v>
      </c>
      <c r="P53" s="82">
        <f>P52+'[1]V'!P61</f>
        <v>2</v>
      </c>
      <c r="Q53" s="82">
        <f>Q52+'[1]V'!Q61</f>
        <v>0</v>
      </c>
      <c r="R53" s="82">
        <f>R52+'[1]V'!R61</f>
        <v>1</v>
      </c>
      <c r="S53" s="83">
        <f>S52+'[1]V'!S61</f>
        <v>3</v>
      </c>
      <c r="T53" s="84">
        <f>T52+'[1]V'!T61</f>
        <v>42</v>
      </c>
    </row>
    <row r="54" spans="3:20" s="8" customFormat="1" ht="32.25" customHeight="1" thickBot="1" thickTop="1">
      <c r="C54" s="296" t="s">
        <v>43</v>
      </c>
      <c r="D54" s="289" t="s">
        <v>70</v>
      </c>
      <c r="E54" s="255"/>
      <c r="F54" s="58">
        <v>3</v>
      </c>
      <c r="G54" s="58">
        <v>1</v>
      </c>
      <c r="H54" s="58">
        <v>8</v>
      </c>
      <c r="I54" s="58">
        <v>0</v>
      </c>
      <c r="J54" s="58">
        <v>0</v>
      </c>
      <c r="K54" s="58">
        <v>0</v>
      </c>
      <c r="L54" s="58">
        <v>0</v>
      </c>
      <c r="M54" s="58">
        <v>1</v>
      </c>
      <c r="N54" s="58">
        <v>0</v>
      </c>
      <c r="O54" s="58">
        <v>0</v>
      </c>
      <c r="P54" s="58">
        <v>0</v>
      </c>
      <c r="Q54" s="58">
        <v>0</v>
      </c>
      <c r="R54" s="58">
        <v>2</v>
      </c>
      <c r="S54" s="88">
        <v>0</v>
      </c>
      <c r="T54" s="89">
        <f>SUM(F54:S54)</f>
        <v>15</v>
      </c>
    </row>
    <row r="55" spans="3:20" s="8" customFormat="1" ht="32.25" customHeight="1" thickBot="1" thickTop="1">
      <c r="C55" s="264"/>
      <c r="D55" s="281" t="s">
        <v>71</v>
      </c>
      <c r="E55" s="257"/>
      <c r="F55" s="82">
        <f>F54+'[1]V'!F63</f>
        <v>10</v>
      </c>
      <c r="G55" s="82">
        <f>G54+'[1]V'!G63</f>
        <v>1</v>
      </c>
      <c r="H55" s="82">
        <f>H54+'[1]V'!H63</f>
        <v>16</v>
      </c>
      <c r="I55" s="82">
        <f>I54+'[1]V'!I63</f>
        <v>1</v>
      </c>
      <c r="J55" s="82">
        <f>J54+'[1]V'!J63</f>
        <v>3</v>
      </c>
      <c r="K55" s="82">
        <f>K54+'[1]V'!K63</f>
        <v>1</v>
      </c>
      <c r="L55" s="82">
        <f>L54+'[1]V'!L63</f>
        <v>21</v>
      </c>
      <c r="M55" s="82">
        <f>M54+'[1]V'!M63</f>
        <v>1</v>
      </c>
      <c r="N55" s="82">
        <f>N54+'[1]V'!N63</f>
        <v>13</v>
      </c>
      <c r="O55" s="82">
        <f>O54+'[1]V'!O63</f>
        <v>0</v>
      </c>
      <c r="P55" s="82">
        <f>P54+'[1]V'!P63</f>
        <v>9</v>
      </c>
      <c r="Q55" s="82">
        <f>Q54+'[1]V'!Q63</f>
        <v>1</v>
      </c>
      <c r="R55" s="82">
        <f>R54+'[1]V'!R63</f>
        <v>49</v>
      </c>
      <c r="S55" s="83">
        <f>S54+'[1]V'!S63</f>
        <v>7</v>
      </c>
      <c r="T55" s="84">
        <f>T54+'[1]V'!T63</f>
        <v>133</v>
      </c>
    </row>
    <row r="56" spans="3:20" s="70" customFormat="1" ht="31.5" customHeight="1" thickBot="1" thickTop="1">
      <c r="C56" s="90" t="s">
        <v>45</v>
      </c>
      <c r="D56" s="292" t="s">
        <v>72</v>
      </c>
      <c r="E56" s="293"/>
      <c r="F56" s="58">
        <v>9</v>
      </c>
      <c r="G56" s="39">
        <v>11</v>
      </c>
      <c r="H56" s="39">
        <v>1</v>
      </c>
      <c r="I56" s="39">
        <v>0</v>
      </c>
      <c r="J56" s="39">
        <v>8</v>
      </c>
      <c r="K56" s="39">
        <v>0</v>
      </c>
      <c r="L56" s="39">
        <v>0</v>
      </c>
      <c r="M56" s="39">
        <v>3</v>
      </c>
      <c r="N56" s="39">
        <v>34</v>
      </c>
      <c r="O56" s="39">
        <v>0</v>
      </c>
      <c r="P56" s="39">
        <v>4</v>
      </c>
      <c r="Q56" s="39">
        <v>1</v>
      </c>
      <c r="R56" s="39">
        <v>10</v>
      </c>
      <c r="S56" s="85">
        <v>4</v>
      </c>
      <c r="T56" s="78">
        <f>SUM(F56:S56)</f>
        <v>85</v>
      </c>
    </row>
    <row r="57" spans="3:20" s="70" customFormat="1" ht="32.25" customHeight="1" thickBot="1" thickTop="1">
      <c r="C57" s="91"/>
      <c r="D57" s="290" t="s">
        <v>73</v>
      </c>
      <c r="E57" s="291"/>
      <c r="F57" s="82">
        <f>F56+'[1]V'!F65</f>
        <v>170</v>
      </c>
      <c r="G57" s="82">
        <f>G56+'[1]V'!G65</f>
        <v>55</v>
      </c>
      <c r="H57" s="82">
        <f>H56+'[1]V'!H65</f>
        <v>27</v>
      </c>
      <c r="I57" s="82">
        <f>I56+'[1]V'!I65</f>
        <v>47</v>
      </c>
      <c r="J57" s="82">
        <f>J56+'[1]V'!J65</f>
        <v>115</v>
      </c>
      <c r="K57" s="82">
        <f>K56+'[1]V'!K65</f>
        <v>6</v>
      </c>
      <c r="L57" s="82">
        <f>L56+'[1]V'!L65</f>
        <v>0</v>
      </c>
      <c r="M57" s="82">
        <f>M56+'[1]V'!M65</f>
        <v>8</v>
      </c>
      <c r="N57" s="82">
        <f>N56+'[1]V'!N65</f>
        <v>281</v>
      </c>
      <c r="O57" s="82">
        <f>O56+'[1]V'!O65</f>
        <v>4</v>
      </c>
      <c r="P57" s="82">
        <f>P56+'[1]V'!P65</f>
        <v>48</v>
      </c>
      <c r="Q57" s="82">
        <f>Q56+'[1]V'!Q65</f>
        <v>40</v>
      </c>
      <c r="R57" s="82">
        <f>R56+'[1]V'!R65</f>
        <v>54</v>
      </c>
      <c r="S57" s="83">
        <f>S56+'[1]V'!S65</f>
        <v>54</v>
      </c>
      <c r="T57" s="92">
        <f>T56+'[1]V'!T65</f>
        <v>909</v>
      </c>
    </row>
    <row r="58" spans="3:20" ht="45" customHeight="1" thickBot="1">
      <c r="C58" s="300" t="s">
        <v>47</v>
      </c>
      <c r="D58" s="294" t="s">
        <v>74</v>
      </c>
      <c r="E58" s="295"/>
      <c r="F58" s="93">
        <f aca="true" t="shared" si="10" ref="F58:T58">F46+F48+F50+F52+F54+F56</f>
        <v>73</v>
      </c>
      <c r="G58" s="93">
        <f t="shared" si="10"/>
        <v>77</v>
      </c>
      <c r="H58" s="93">
        <f t="shared" si="10"/>
        <v>44</v>
      </c>
      <c r="I58" s="93">
        <f t="shared" si="10"/>
        <v>31</v>
      </c>
      <c r="J58" s="93">
        <f t="shared" si="10"/>
        <v>95</v>
      </c>
      <c r="K58" s="93">
        <f t="shared" si="10"/>
        <v>19</v>
      </c>
      <c r="L58" s="93">
        <f t="shared" si="10"/>
        <v>17</v>
      </c>
      <c r="M58" s="93">
        <f t="shared" si="10"/>
        <v>26</v>
      </c>
      <c r="N58" s="93">
        <f t="shared" si="10"/>
        <v>48</v>
      </c>
      <c r="O58" s="93">
        <f t="shared" si="10"/>
        <v>42</v>
      </c>
      <c r="P58" s="93">
        <f t="shared" si="10"/>
        <v>20</v>
      </c>
      <c r="Q58" s="93">
        <f t="shared" si="10"/>
        <v>49</v>
      </c>
      <c r="R58" s="93">
        <f t="shared" si="10"/>
        <v>167</v>
      </c>
      <c r="S58" s="93">
        <f t="shared" si="10"/>
        <v>353</v>
      </c>
      <c r="T58" s="93">
        <f t="shared" si="10"/>
        <v>1061</v>
      </c>
    </row>
    <row r="59" spans="3:20" ht="45" customHeight="1" thickBot="1">
      <c r="C59" s="301"/>
      <c r="D59" s="294" t="s">
        <v>75</v>
      </c>
      <c r="E59" s="295"/>
      <c r="F59" s="94">
        <f aca="true" t="shared" si="11" ref="F59:T59">F47+F49+F51+F53+F55+F57</f>
        <v>601</v>
      </c>
      <c r="G59" s="94">
        <f t="shared" si="11"/>
        <v>429</v>
      </c>
      <c r="H59" s="94">
        <f t="shared" si="11"/>
        <v>669</v>
      </c>
      <c r="I59" s="94">
        <f t="shared" si="11"/>
        <v>673</v>
      </c>
      <c r="J59" s="94">
        <f t="shared" si="11"/>
        <v>977</v>
      </c>
      <c r="K59" s="94">
        <f t="shared" si="11"/>
        <v>240</v>
      </c>
      <c r="L59" s="94">
        <f t="shared" si="11"/>
        <v>452</v>
      </c>
      <c r="M59" s="94">
        <f t="shared" si="11"/>
        <v>376</v>
      </c>
      <c r="N59" s="94">
        <f t="shared" si="11"/>
        <v>484</v>
      </c>
      <c r="O59" s="94">
        <f t="shared" si="11"/>
        <v>295</v>
      </c>
      <c r="P59" s="94">
        <f t="shared" si="11"/>
        <v>390</v>
      </c>
      <c r="Q59" s="94">
        <f t="shared" si="11"/>
        <v>424</v>
      </c>
      <c r="R59" s="94">
        <f t="shared" si="11"/>
        <v>1180</v>
      </c>
      <c r="S59" s="94">
        <f t="shared" si="11"/>
        <v>1246</v>
      </c>
      <c r="T59" s="94">
        <f t="shared" si="11"/>
        <v>8436</v>
      </c>
    </row>
    <row r="60" spans="3:20" ht="27" customHeight="1">
      <c r="C60" s="298" t="s">
        <v>247</v>
      </c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</row>
    <row r="61" ht="14.25">
      <c r="C61" s="95"/>
    </row>
    <row r="62" spans="3:20" ht="51" customHeight="1" thickBot="1">
      <c r="C62" s="297" t="s">
        <v>76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</row>
    <row r="63" spans="3:20" ht="35.25" customHeight="1" thickBot="1" thickTop="1">
      <c r="C63" s="96" t="s">
        <v>20</v>
      </c>
      <c r="D63" s="287" t="s">
        <v>77</v>
      </c>
      <c r="E63" s="288"/>
      <c r="F63" s="97">
        <v>1927</v>
      </c>
      <c r="G63" s="97">
        <v>359</v>
      </c>
      <c r="H63" s="97">
        <v>411</v>
      </c>
      <c r="I63" s="97">
        <v>312</v>
      </c>
      <c r="J63" s="97">
        <v>1726</v>
      </c>
      <c r="K63" s="97">
        <v>290</v>
      </c>
      <c r="L63" s="97">
        <v>498</v>
      </c>
      <c r="M63" s="97">
        <v>228</v>
      </c>
      <c r="N63" s="97">
        <v>350</v>
      </c>
      <c r="O63" s="97">
        <v>204</v>
      </c>
      <c r="P63" s="97">
        <v>616</v>
      </c>
      <c r="Q63" s="97">
        <v>561</v>
      </c>
      <c r="R63" s="97">
        <v>1213</v>
      </c>
      <c r="S63" s="97">
        <v>1218</v>
      </c>
      <c r="T63" s="98">
        <f>SUM(F63:S63)</f>
        <v>9913</v>
      </c>
    </row>
    <row r="64" spans="3:20" ht="36" customHeight="1" thickBot="1" thickTop="1">
      <c r="C64" s="99" t="s">
        <v>26</v>
      </c>
      <c r="D64" s="275" t="s">
        <v>78</v>
      </c>
      <c r="E64" s="276"/>
      <c r="F64" s="97">
        <v>1139</v>
      </c>
      <c r="G64" s="97">
        <v>382</v>
      </c>
      <c r="H64" s="97">
        <v>294</v>
      </c>
      <c r="I64" s="97">
        <v>404</v>
      </c>
      <c r="J64" s="97">
        <v>418</v>
      </c>
      <c r="K64" s="97">
        <v>290</v>
      </c>
      <c r="L64" s="97">
        <v>302</v>
      </c>
      <c r="M64" s="97">
        <v>181</v>
      </c>
      <c r="N64" s="97">
        <v>495</v>
      </c>
      <c r="O64" s="97">
        <v>206</v>
      </c>
      <c r="P64" s="97">
        <v>756</v>
      </c>
      <c r="Q64" s="97">
        <v>449</v>
      </c>
      <c r="R64" s="97">
        <v>407</v>
      </c>
      <c r="S64" s="97">
        <v>588</v>
      </c>
      <c r="T64" s="98">
        <f>SUM(F64:S64)</f>
        <v>6311</v>
      </c>
    </row>
    <row r="65" ht="15" customHeight="1"/>
  </sheetData>
  <sheetProtection password="CAAD" sheet="1" objects="1" scenarios="1"/>
  <mergeCells count="69">
    <mergeCell ref="C48:C49"/>
    <mergeCell ref="C62:T62"/>
    <mergeCell ref="C60:T60"/>
    <mergeCell ref="C58:C59"/>
    <mergeCell ref="C20:C21"/>
    <mergeCell ref="C22:C23"/>
    <mergeCell ref="C24:C25"/>
    <mergeCell ref="C26:C27"/>
    <mergeCell ref="C28:C29"/>
    <mergeCell ref="C30:C31"/>
    <mergeCell ref="C32:C33"/>
    <mergeCell ref="D59:E59"/>
    <mergeCell ref="C50:C51"/>
    <mergeCell ref="C52:C53"/>
    <mergeCell ref="C54:C55"/>
    <mergeCell ref="C34:T34"/>
    <mergeCell ref="D44:E44"/>
    <mergeCell ref="D47:E47"/>
    <mergeCell ref="D63:E63"/>
    <mergeCell ref="D52:E52"/>
    <mergeCell ref="D53:E53"/>
    <mergeCell ref="D54:E54"/>
    <mergeCell ref="D57:E57"/>
    <mergeCell ref="D56:E56"/>
    <mergeCell ref="D58:E58"/>
    <mergeCell ref="D23:E23"/>
    <mergeCell ref="C39:T39"/>
    <mergeCell ref="C41:T41"/>
    <mergeCell ref="D64:E64"/>
    <mergeCell ref="D32:E32"/>
    <mergeCell ref="D33:E33"/>
    <mergeCell ref="D46:E46"/>
    <mergeCell ref="D55:E55"/>
    <mergeCell ref="D35:E35"/>
    <mergeCell ref="D36:E36"/>
    <mergeCell ref="D49:E49"/>
    <mergeCell ref="D50:E50"/>
    <mergeCell ref="D51:E51"/>
    <mergeCell ref="D18:E18"/>
    <mergeCell ref="C45:T45"/>
    <mergeCell ref="C46:C47"/>
    <mergeCell ref="D48:E48"/>
    <mergeCell ref="D42:E42"/>
    <mergeCell ref="D43:E43"/>
    <mergeCell ref="D22:E22"/>
    <mergeCell ref="D7:E7"/>
    <mergeCell ref="D8:E8"/>
    <mergeCell ref="D9:E9"/>
    <mergeCell ref="D10:E10"/>
    <mergeCell ref="D11:E11"/>
    <mergeCell ref="D29:E29"/>
    <mergeCell ref="D30:E30"/>
    <mergeCell ref="D31:E31"/>
    <mergeCell ref="D12:E12"/>
    <mergeCell ref="D13:E13"/>
    <mergeCell ref="D14:E14"/>
    <mergeCell ref="D15:E15"/>
    <mergeCell ref="D16:E16"/>
    <mergeCell ref="D17:E17"/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0" t="s">
        <v>79</v>
      </c>
      <c r="C1" s="100"/>
      <c r="D1" s="100"/>
      <c r="E1" s="100"/>
      <c r="F1" s="100"/>
      <c r="G1" s="100"/>
      <c r="H1" s="32"/>
      <c r="I1" s="32"/>
      <c r="J1" s="32"/>
      <c r="K1" s="32"/>
      <c r="L1" s="32"/>
    </row>
    <row r="2" spans="2:12" ht="18.75" thickBot="1">
      <c r="B2" s="100" t="s">
        <v>80</v>
      </c>
      <c r="C2" s="100"/>
      <c r="D2" s="100"/>
      <c r="E2" s="100"/>
      <c r="F2" s="100"/>
      <c r="G2" s="32"/>
      <c r="H2" s="32"/>
      <c r="I2" s="32"/>
      <c r="J2" s="32"/>
      <c r="K2" s="32"/>
      <c r="L2" s="32"/>
    </row>
    <row r="3" spans="1:14" ht="25.5">
      <c r="A3" s="101"/>
      <c r="B3" s="102" t="s">
        <v>81</v>
      </c>
      <c r="C3" s="103"/>
      <c r="D3" s="104" t="s">
        <v>82</v>
      </c>
      <c r="F3" s="101"/>
      <c r="G3" s="102" t="s">
        <v>83</v>
      </c>
      <c r="H3" s="105"/>
      <c r="I3" s="104" t="s">
        <v>82</v>
      </c>
      <c r="K3" s="101"/>
      <c r="L3" s="102" t="s">
        <v>81</v>
      </c>
      <c r="M3" s="103"/>
      <c r="N3" s="104" t="s">
        <v>82</v>
      </c>
    </row>
    <row r="4" spans="1:14" ht="15.75">
      <c r="A4" s="106" t="s">
        <v>84</v>
      </c>
      <c r="B4" s="107" t="s">
        <v>85</v>
      </c>
      <c r="C4" s="108" t="s">
        <v>86</v>
      </c>
      <c r="D4" s="109">
        <f>SUM(D5:D12)</f>
        <v>17319</v>
      </c>
      <c r="F4" s="110">
        <v>8</v>
      </c>
      <c r="G4" s="111" t="s">
        <v>87</v>
      </c>
      <c r="H4" s="112" t="s">
        <v>88</v>
      </c>
      <c r="I4" s="113">
        <v>556</v>
      </c>
      <c r="K4" s="106" t="s">
        <v>89</v>
      </c>
      <c r="L4" s="107" t="s">
        <v>90</v>
      </c>
      <c r="M4" s="107" t="s">
        <v>86</v>
      </c>
      <c r="N4" s="109">
        <f>SUM(N5:N15)</f>
        <v>16848</v>
      </c>
    </row>
    <row r="5" spans="1:14" ht="15">
      <c r="A5" s="110">
        <v>1</v>
      </c>
      <c r="B5" s="111" t="s">
        <v>91</v>
      </c>
      <c r="C5" s="112" t="s">
        <v>88</v>
      </c>
      <c r="D5" s="113">
        <v>708</v>
      </c>
      <c r="F5" s="110"/>
      <c r="G5" s="111"/>
      <c r="H5" s="112"/>
      <c r="I5" s="113"/>
      <c r="K5" s="110">
        <v>1</v>
      </c>
      <c r="L5" s="111" t="s">
        <v>92</v>
      </c>
      <c r="M5" s="112" t="s">
        <v>93</v>
      </c>
      <c r="N5" s="113">
        <v>320</v>
      </c>
    </row>
    <row r="6" spans="1:14" ht="15.75">
      <c r="A6" s="110">
        <v>2</v>
      </c>
      <c r="B6" s="111" t="s">
        <v>94</v>
      </c>
      <c r="C6" s="112" t="s">
        <v>88</v>
      </c>
      <c r="D6" s="113">
        <v>765</v>
      </c>
      <c r="F6" s="106" t="s">
        <v>95</v>
      </c>
      <c r="G6" s="107" t="s">
        <v>9</v>
      </c>
      <c r="H6" s="114" t="s">
        <v>86</v>
      </c>
      <c r="I6" s="115">
        <f>SUM(I7:I11)</f>
        <v>5234</v>
      </c>
      <c r="K6" s="110">
        <v>2</v>
      </c>
      <c r="L6" s="111" t="s">
        <v>96</v>
      </c>
      <c r="M6" s="112" t="s">
        <v>88</v>
      </c>
      <c r="N6" s="113">
        <v>332</v>
      </c>
    </row>
    <row r="7" spans="1:14" ht="15">
      <c r="A7" s="110">
        <v>3</v>
      </c>
      <c r="B7" s="111" t="s">
        <v>97</v>
      </c>
      <c r="C7" s="112" t="s">
        <v>98</v>
      </c>
      <c r="D7" s="113">
        <v>10900</v>
      </c>
      <c r="F7" s="110">
        <v>1</v>
      </c>
      <c r="G7" s="111" t="s">
        <v>99</v>
      </c>
      <c r="H7" s="112" t="s">
        <v>93</v>
      </c>
      <c r="I7" s="113">
        <v>787</v>
      </c>
      <c r="K7" s="110">
        <v>3</v>
      </c>
      <c r="L7" s="111" t="s">
        <v>100</v>
      </c>
      <c r="M7" s="112" t="s">
        <v>93</v>
      </c>
      <c r="N7" s="113">
        <v>1011</v>
      </c>
    </row>
    <row r="8" spans="1:14" ht="15">
      <c r="A8" s="110">
        <v>4</v>
      </c>
      <c r="B8" s="111" t="s">
        <v>101</v>
      </c>
      <c r="C8" s="112" t="s">
        <v>88</v>
      </c>
      <c r="D8" s="113">
        <v>603</v>
      </c>
      <c r="F8" s="110">
        <v>2</v>
      </c>
      <c r="G8" s="111" t="s">
        <v>102</v>
      </c>
      <c r="H8" s="112" t="s">
        <v>88</v>
      </c>
      <c r="I8" s="113">
        <v>499</v>
      </c>
      <c r="K8" s="110">
        <v>4</v>
      </c>
      <c r="L8" s="111" t="s">
        <v>103</v>
      </c>
      <c r="M8" s="112" t="s">
        <v>93</v>
      </c>
      <c r="N8" s="113">
        <v>533</v>
      </c>
    </row>
    <row r="9" spans="1:14" ht="15">
      <c r="A9" s="110">
        <v>5</v>
      </c>
      <c r="B9" s="111" t="s">
        <v>104</v>
      </c>
      <c r="C9" s="112" t="s">
        <v>98</v>
      </c>
      <c r="D9" s="113">
        <v>1217</v>
      </c>
      <c r="E9" s="116"/>
      <c r="F9" s="110">
        <v>3</v>
      </c>
      <c r="G9" s="111" t="s">
        <v>105</v>
      </c>
      <c r="H9" s="112" t="s">
        <v>93</v>
      </c>
      <c r="I9" s="113">
        <v>760</v>
      </c>
      <c r="K9" s="110">
        <v>5</v>
      </c>
      <c r="L9" s="111" t="s">
        <v>106</v>
      </c>
      <c r="M9" s="112" t="s">
        <v>93</v>
      </c>
      <c r="N9" s="113">
        <v>1022</v>
      </c>
    </row>
    <row r="10" spans="1:14" ht="15.75">
      <c r="A10" s="110" t="s">
        <v>45</v>
      </c>
      <c r="B10" s="111" t="s">
        <v>107</v>
      </c>
      <c r="C10" s="112" t="s">
        <v>88</v>
      </c>
      <c r="D10" s="113">
        <v>753</v>
      </c>
      <c r="E10" s="117"/>
      <c r="F10" s="110">
        <v>4</v>
      </c>
      <c r="G10" s="111" t="s">
        <v>108</v>
      </c>
      <c r="H10" s="112" t="s">
        <v>93</v>
      </c>
      <c r="I10" s="113">
        <v>990</v>
      </c>
      <c r="K10" s="110" t="s">
        <v>45</v>
      </c>
      <c r="L10" s="111" t="s">
        <v>109</v>
      </c>
      <c r="M10" s="112" t="s">
        <v>93</v>
      </c>
      <c r="N10" s="113">
        <v>2706</v>
      </c>
    </row>
    <row r="11" spans="1:14" ht="15">
      <c r="A11" s="110">
        <v>7</v>
      </c>
      <c r="B11" s="111" t="s">
        <v>110</v>
      </c>
      <c r="C11" s="112" t="s">
        <v>88</v>
      </c>
      <c r="D11" s="113">
        <v>846</v>
      </c>
      <c r="E11" s="118"/>
      <c r="F11" s="110">
        <v>5</v>
      </c>
      <c r="G11" s="111" t="s">
        <v>111</v>
      </c>
      <c r="H11" s="112" t="s">
        <v>93</v>
      </c>
      <c r="I11" s="113">
        <v>2198</v>
      </c>
      <c r="K11" s="110">
        <v>7</v>
      </c>
      <c r="L11" s="111" t="s">
        <v>112</v>
      </c>
      <c r="M11" s="112" t="s">
        <v>88</v>
      </c>
      <c r="N11" s="113">
        <v>546</v>
      </c>
    </row>
    <row r="12" spans="1:14" ht="15">
      <c r="A12" s="110">
        <v>8</v>
      </c>
      <c r="B12" s="111" t="s">
        <v>113</v>
      </c>
      <c r="C12" s="112" t="s">
        <v>93</v>
      </c>
      <c r="D12" s="113">
        <v>1527</v>
      </c>
      <c r="E12" s="118"/>
      <c r="F12" s="110"/>
      <c r="G12" s="111"/>
      <c r="H12" s="112"/>
      <c r="I12" s="113"/>
      <c r="K12" s="110">
        <v>8</v>
      </c>
      <c r="L12" s="111" t="s">
        <v>114</v>
      </c>
      <c r="M12" s="112" t="s">
        <v>88</v>
      </c>
      <c r="N12" s="113">
        <v>336</v>
      </c>
    </row>
    <row r="13" spans="1:14" ht="15.75">
      <c r="A13" s="110"/>
      <c r="B13" s="111"/>
      <c r="C13" s="112"/>
      <c r="D13" s="113"/>
      <c r="E13" s="118"/>
      <c r="F13" s="106" t="s">
        <v>115</v>
      </c>
      <c r="G13" s="107" t="s">
        <v>116</v>
      </c>
      <c r="H13" s="114" t="s">
        <v>86</v>
      </c>
      <c r="I13" s="115">
        <f>SUM(I14:I18)</f>
        <v>6329</v>
      </c>
      <c r="K13" s="110">
        <v>9</v>
      </c>
      <c r="L13" s="111" t="s">
        <v>117</v>
      </c>
      <c r="M13" s="112" t="s">
        <v>88</v>
      </c>
      <c r="N13" s="113">
        <v>366</v>
      </c>
    </row>
    <row r="14" spans="1:14" ht="15.75">
      <c r="A14" s="106" t="s">
        <v>118</v>
      </c>
      <c r="B14" s="107" t="s">
        <v>119</v>
      </c>
      <c r="C14" s="114" t="s">
        <v>86</v>
      </c>
      <c r="D14" s="115">
        <f>SUM(D15:D21)</f>
        <v>7539</v>
      </c>
      <c r="E14" s="119"/>
      <c r="F14" s="110">
        <v>1</v>
      </c>
      <c r="G14" s="111" t="s">
        <v>120</v>
      </c>
      <c r="H14" s="112" t="s">
        <v>93</v>
      </c>
      <c r="I14" s="113">
        <v>1035</v>
      </c>
      <c r="K14" s="110">
        <v>10</v>
      </c>
      <c r="L14" s="111" t="s">
        <v>121</v>
      </c>
      <c r="M14" s="112" t="s">
        <v>88</v>
      </c>
      <c r="N14" s="113">
        <v>1282</v>
      </c>
    </row>
    <row r="15" spans="1:14" ht="15">
      <c r="A15" s="110">
        <v>1</v>
      </c>
      <c r="B15" s="111" t="s">
        <v>122</v>
      </c>
      <c r="C15" s="112" t="s">
        <v>88</v>
      </c>
      <c r="D15" s="113">
        <v>417</v>
      </c>
      <c r="E15" s="118"/>
      <c r="F15" s="110">
        <v>2</v>
      </c>
      <c r="G15" s="111" t="s">
        <v>123</v>
      </c>
      <c r="H15" s="112" t="s">
        <v>93</v>
      </c>
      <c r="I15" s="113">
        <v>2222</v>
      </c>
      <c r="K15" s="110">
        <v>11</v>
      </c>
      <c r="L15" s="111" t="s">
        <v>121</v>
      </c>
      <c r="M15" s="112" t="s">
        <v>98</v>
      </c>
      <c r="N15" s="113">
        <v>8394</v>
      </c>
    </row>
    <row r="16" spans="1:14" ht="15.75">
      <c r="A16" s="110">
        <v>2</v>
      </c>
      <c r="B16" s="111" t="s">
        <v>124</v>
      </c>
      <c r="C16" s="112" t="s">
        <v>88</v>
      </c>
      <c r="D16" s="113">
        <v>318</v>
      </c>
      <c r="E16" s="118"/>
      <c r="F16" s="110">
        <v>3</v>
      </c>
      <c r="G16" s="111" t="s">
        <v>125</v>
      </c>
      <c r="H16" s="112" t="s">
        <v>88</v>
      </c>
      <c r="I16" s="113">
        <v>443</v>
      </c>
      <c r="K16" s="110"/>
      <c r="L16" s="111"/>
      <c r="M16" s="112"/>
      <c r="N16" s="120"/>
    </row>
    <row r="17" spans="1:14" ht="15.75">
      <c r="A17" s="110">
        <v>3</v>
      </c>
      <c r="B17" s="111" t="s">
        <v>126</v>
      </c>
      <c r="C17" s="112" t="s">
        <v>88</v>
      </c>
      <c r="D17" s="113">
        <v>716</v>
      </c>
      <c r="E17" s="118"/>
      <c r="F17" s="110">
        <v>4</v>
      </c>
      <c r="G17" s="111" t="s">
        <v>127</v>
      </c>
      <c r="H17" s="112" t="s">
        <v>93</v>
      </c>
      <c r="I17" s="113">
        <v>2147</v>
      </c>
      <c r="K17" s="106" t="s">
        <v>128</v>
      </c>
      <c r="L17" s="107" t="s">
        <v>16</v>
      </c>
      <c r="M17" s="114" t="s">
        <v>86</v>
      </c>
      <c r="N17" s="115">
        <f>SUM(N18:N26)</f>
        <v>9820</v>
      </c>
    </row>
    <row r="18" spans="1:14" ht="15">
      <c r="A18" s="110">
        <v>4</v>
      </c>
      <c r="B18" s="111" t="s">
        <v>129</v>
      </c>
      <c r="C18" s="112" t="s">
        <v>88</v>
      </c>
      <c r="D18" s="113">
        <v>1108</v>
      </c>
      <c r="E18" s="118"/>
      <c r="F18" s="110">
        <v>5</v>
      </c>
      <c r="G18" s="111" t="s">
        <v>130</v>
      </c>
      <c r="H18" s="112" t="s">
        <v>88</v>
      </c>
      <c r="I18" s="113">
        <v>482</v>
      </c>
      <c r="K18" s="110">
        <v>1</v>
      </c>
      <c r="L18" s="111" t="s">
        <v>131</v>
      </c>
      <c r="M18" s="112" t="s">
        <v>88</v>
      </c>
      <c r="N18" s="113">
        <v>437</v>
      </c>
    </row>
    <row r="19" spans="1:14" ht="15">
      <c r="A19" s="110">
        <v>5</v>
      </c>
      <c r="B19" s="111" t="s">
        <v>129</v>
      </c>
      <c r="C19" s="112" t="s">
        <v>98</v>
      </c>
      <c r="D19" s="113">
        <v>2490</v>
      </c>
      <c r="E19" s="118"/>
      <c r="F19" s="110"/>
      <c r="G19" s="111"/>
      <c r="H19" s="112"/>
      <c r="I19" s="113"/>
      <c r="K19" s="110">
        <v>2</v>
      </c>
      <c r="L19" s="111" t="s">
        <v>132</v>
      </c>
      <c r="M19" s="112" t="s">
        <v>98</v>
      </c>
      <c r="N19" s="113">
        <v>599</v>
      </c>
    </row>
    <row r="20" spans="1:14" ht="15.75">
      <c r="A20" s="110">
        <v>6</v>
      </c>
      <c r="B20" s="111" t="s">
        <v>133</v>
      </c>
      <c r="C20" s="112" t="s">
        <v>93</v>
      </c>
      <c r="D20" s="113">
        <v>2101</v>
      </c>
      <c r="E20" s="118"/>
      <c r="F20" s="106" t="s">
        <v>134</v>
      </c>
      <c r="G20" s="107" t="s">
        <v>11</v>
      </c>
      <c r="H20" s="114" t="s">
        <v>86</v>
      </c>
      <c r="I20" s="115">
        <f>SUM(I21:I25)</f>
        <v>3718</v>
      </c>
      <c r="K20" s="110">
        <v>3</v>
      </c>
      <c r="L20" s="111" t="s">
        <v>135</v>
      </c>
      <c r="M20" s="112" t="s">
        <v>93</v>
      </c>
      <c r="N20" s="113">
        <v>888</v>
      </c>
    </row>
    <row r="21" spans="1:14" ht="15">
      <c r="A21" s="110">
        <v>7</v>
      </c>
      <c r="B21" s="111" t="s">
        <v>136</v>
      </c>
      <c r="C21" s="112" t="s">
        <v>88</v>
      </c>
      <c r="D21" s="113">
        <v>389</v>
      </c>
      <c r="E21" s="118"/>
      <c r="F21" s="110">
        <v>1</v>
      </c>
      <c r="G21" s="111" t="s">
        <v>137</v>
      </c>
      <c r="H21" s="112" t="s">
        <v>88</v>
      </c>
      <c r="I21" s="113">
        <v>451</v>
      </c>
      <c r="K21" s="110">
        <v>4</v>
      </c>
      <c r="L21" s="111" t="s">
        <v>138</v>
      </c>
      <c r="M21" s="112" t="s">
        <v>93</v>
      </c>
      <c r="N21" s="113">
        <v>739</v>
      </c>
    </row>
    <row r="22" spans="1:14" ht="15.75">
      <c r="A22" s="121"/>
      <c r="B22" s="122"/>
      <c r="C22" s="112"/>
      <c r="D22" s="120"/>
      <c r="E22" s="119"/>
      <c r="F22" s="110">
        <v>2</v>
      </c>
      <c r="G22" s="111" t="s">
        <v>139</v>
      </c>
      <c r="H22" s="112" t="s">
        <v>93</v>
      </c>
      <c r="I22" s="113">
        <v>435</v>
      </c>
      <c r="K22" s="110">
        <v>5</v>
      </c>
      <c r="L22" s="111" t="s">
        <v>140</v>
      </c>
      <c r="M22" s="112" t="s">
        <v>88</v>
      </c>
      <c r="N22" s="113">
        <v>635</v>
      </c>
    </row>
    <row r="23" spans="1:14" ht="15.75">
      <c r="A23" s="106" t="s">
        <v>141</v>
      </c>
      <c r="B23" s="107" t="s">
        <v>7</v>
      </c>
      <c r="C23" s="114" t="s">
        <v>86</v>
      </c>
      <c r="D23" s="115">
        <f>SUM(D24:D29)</f>
        <v>6100</v>
      </c>
      <c r="E23" s="118"/>
      <c r="F23" s="110">
        <v>3</v>
      </c>
      <c r="G23" s="111" t="s">
        <v>142</v>
      </c>
      <c r="H23" s="112" t="s">
        <v>88</v>
      </c>
      <c r="I23" s="113">
        <v>554</v>
      </c>
      <c r="K23" s="110">
        <v>6</v>
      </c>
      <c r="L23" s="111" t="s">
        <v>143</v>
      </c>
      <c r="M23" s="112" t="s">
        <v>93</v>
      </c>
      <c r="N23" s="113">
        <v>2638</v>
      </c>
    </row>
    <row r="24" spans="1:14" ht="15">
      <c r="A24" s="110">
        <v>1</v>
      </c>
      <c r="B24" s="111" t="s">
        <v>144</v>
      </c>
      <c r="C24" s="112" t="s">
        <v>88</v>
      </c>
      <c r="D24" s="113">
        <v>581</v>
      </c>
      <c r="E24" s="118"/>
      <c r="F24" s="110">
        <v>4</v>
      </c>
      <c r="G24" s="111" t="s">
        <v>145</v>
      </c>
      <c r="H24" s="112" t="s">
        <v>93</v>
      </c>
      <c r="I24" s="113">
        <v>1624</v>
      </c>
      <c r="K24" s="110">
        <v>7</v>
      </c>
      <c r="L24" s="111" t="s">
        <v>146</v>
      </c>
      <c r="M24" s="112" t="s">
        <v>88</v>
      </c>
      <c r="N24" s="113">
        <v>288</v>
      </c>
    </row>
    <row r="25" spans="1:14" ht="15">
      <c r="A25" s="110">
        <v>2</v>
      </c>
      <c r="B25" s="111" t="s">
        <v>147</v>
      </c>
      <c r="C25" s="112" t="s">
        <v>93</v>
      </c>
      <c r="D25" s="113">
        <v>2573</v>
      </c>
      <c r="E25" s="118"/>
      <c r="F25" s="110">
        <v>5</v>
      </c>
      <c r="G25" s="111" t="s">
        <v>148</v>
      </c>
      <c r="H25" s="112" t="s">
        <v>93</v>
      </c>
      <c r="I25" s="113">
        <v>654</v>
      </c>
      <c r="K25" s="110">
        <v>8</v>
      </c>
      <c r="L25" s="111" t="s">
        <v>149</v>
      </c>
      <c r="M25" s="112" t="s">
        <v>88</v>
      </c>
      <c r="N25" s="113">
        <v>803</v>
      </c>
    </row>
    <row r="26" spans="1:14" ht="15">
      <c r="A26" s="110">
        <v>3</v>
      </c>
      <c r="B26" s="111" t="s">
        <v>150</v>
      </c>
      <c r="C26" s="112" t="s">
        <v>88</v>
      </c>
      <c r="D26" s="113">
        <v>666</v>
      </c>
      <c r="E26" s="118"/>
      <c r="F26" s="110"/>
      <c r="G26" s="111"/>
      <c r="H26" s="112"/>
      <c r="I26" s="113"/>
      <c r="K26" s="110">
        <v>9</v>
      </c>
      <c r="L26" s="111" t="s">
        <v>149</v>
      </c>
      <c r="M26" s="112" t="s">
        <v>98</v>
      </c>
      <c r="N26" s="113">
        <v>2793</v>
      </c>
    </row>
    <row r="27" spans="1:14" ht="15.75">
      <c r="A27" s="110">
        <v>4</v>
      </c>
      <c r="B27" s="111" t="s">
        <v>151</v>
      </c>
      <c r="C27" s="112" t="s">
        <v>88</v>
      </c>
      <c r="D27" s="113">
        <v>387</v>
      </c>
      <c r="E27" s="118"/>
      <c r="F27" s="106" t="s">
        <v>152</v>
      </c>
      <c r="G27" s="107" t="s">
        <v>12</v>
      </c>
      <c r="H27" s="114" t="s">
        <v>86</v>
      </c>
      <c r="I27" s="115">
        <f>SUM(I28:I33)</f>
        <v>4057</v>
      </c>
      <c r="K27" s="110"/>
      <c r="L27" s="111"/>
      <c r="M27" s="112"/>
      <c r="N27" s="113"/>
    </row>
    <row r="28" spans="1:14" ht="15.75">
      <c r="A28" s="110">
        <v>5</v>
      </c>
      <c r="B28" s="111" t="s">
        <v>153</v>
      </c>
      <c r="C28" s="112" t="s">
        <v>93</v>
      </c>
      <c r="D28" s="113">
        <v>1221</v>
      </c>
      <c r="E28" s="119"/>
      <c r="F28" s="110">
        <v>1</v>
      </c>
      <c r="G28" s="111" t="s">
        <v>154</v>
      </c>
      <c r="H28" s="112" t="s">
        <v>88</v>
      </c>
      <c r="I28" s="113">
        <v>318</v>
      </c>
      <c r="K28" s="106" t="s">
        <v>155</v>
      </c>
      <c r="L28" s="107" t="s">
        <v>17</v>
      </c>
      <c r="M28" s="114" t="s">
        <v>86</v>
      </c>
      <c r="N28" s="115">
        <f>SUM(N29:N38)</f>
        <v>11493</v>
      </c>
    </row>
    <row r="29" spans="1:14" ht="15">
      <c r="A29" s="110">
        <v>6</v>
      </c>
      <c r="B29" s="111" t="s">
        <v>156</v>
      </c>
      <c r="C29" s="112" t="s">
        <v>93</v>
      </c>
      <c r="D29" s="113">
        <v>672</v>
      </c>
      <c r="E29" s="118"/>
      <c r="F29" s="110">
        <v>2</v>
      </c>
      <c r="G29" s="111" t="s">
        <v>157</v>
      </c>
      <c r="H29" s="112" t="s">
        <v>88</v>
      </c>
      <c r="I29" s="113">
        <v>556</v>
      </c>
      <c r="K29" s="110">
        <v>1</v>
      </c>
      <c r="L29" s="111" t="s">
        <v>158</v>
      </c>
      <c r="M29" s="112" t="s">
        <v>88</v>
      </c>
      <c r="N29" s="113">
        <v>546</v>
      </c>
    </row>
    <row r="30" spans="1:14" ht="15">
      <c r="A30" s="110"/>
      <c r="B30" s="111"/>
      <c r="C30" s="112"/>
      <c r="D30" s="113"/>
      <c r="E30" s="118"/>
      <c r="F30" s="110">
        <v>3</v>
      </c>
      <c r="G30" s="111" t="s">
        <v>159</v>
      </c>
      <c r="H30" s="112" t="s">
        <v>88</v>
      </c>
      <c r="I30" s="113">
        <v>362</v>
      </c>
      <c r="K30" s="110">
        <v>2</v>
      </c>
      <c r="L30" s="111" t="s">
        <v>160</v>
      </c>
      <c r="M30" s="112" t="s">
        <v>93</v>
      </c>
      <c r="N30" s="113">
        <v>1061</v>
      </c>
    </row>
    <row r="31" spans="1:14" ht="15.75">
      <c r="A31" s="106" t="s">
        <v>161</v>
      </c>
      <c r="B31" s="107" t="s">
        <v>162</v>
      </c>
      <c r="C31" s="114" t="s">
        <v>86</v>
      </c>
      <c r="D31" s="115">
        <f>SUM(D32+D33+D34+D35+D36+D37+D38+I4)</f>
        <v>10793</v>
      </c>
      <c r="E31" s="118"/>
      <c r="F31" s="110">
        <v>4</v>
      </c>
      <c r="G31" s="111" t="s">
        <v>163</v>
      </c>
      <c r="H31" s="112" t="s">
        <v>88</v>
      </c>
      <c r="I31" s="113">
        <v>384</v>
      </c>
      <c r="K31" s="110">
        <v>3</v>
      </c>
      <c r="L31" s="111" t="s">
        <v>164</v>
      </c>
      <c r="M31" s="112" t="s">
        <v>88</v>
      </c>
      <c r="N31" s="113">
        <v>350</v>
      </c>
    </row>
    <row r="32" spans="1:14" ht="15">
      <c r="A32" s="110">
        <v>1</v>
      </c>
      <c r="B32" s="111" t="s">
        <v>165</v>
      </c>
      <c r="C32" s="112" t="s">
        <v>93</v>
      </c>
      <c r="D32" s="113">
        <v>593</v>
      </c>
      <c r="E32" s="118"/>
      <c r="F32" s="110">
        <v>5</v>
      </c>
      <c r="G32" s="111" t="s">
        <v>166</v>
      </c>
      <c r="H32" s="112" t="s">
        <v>93</v>
      </c>
      <c r="I32" s="113">
        <v>2015</v>
      </c>
      <c r="K32" s="110">
        <v>4</v>
      </c>
      <c r="L32" s="111" t="s">
        <v>167</v>
      </c>
      <c r="M32" s="112" t="s">
        <v>93</v>
      </c>
      <c r="N32" s="113">
        <v>2837</v>
      </c>
    </row>
    <row r="33" spans="1:14" ht="15">
      <c r="A33" s="110">
        <v>2</v>
      </c>
      <c r="B33" s="111" t="s">
        <v>168</v>
      </c>
      <c r="C33" s="112" t="s">
        <v>88</v>
      </c>
      <c r="D33" s="113">
        <v>424</v>
      </c>
      <c r="E33" s="118"/>
      <c r="F33" s="110">
        <v>6</v>
      </c>
      <c r="G33" s="111" t="s">
        <v>169</v>
      </c>
      <c r="H33" s="112" t="s">
        <v>93</v>
      </c>
      <c r="I33" s="113">
        <v>422</v>
      </c>
      <c r="K33" s="110">
        <v>5</v>
      </c>
      <c r="L33" s="111" t="s">
        <v>170</v>
      </c>
      <c r="M33" s="112" t="s">
        <v>98</v>
      </c>
      <c r="N33" s="113">
        <v>364</v>
      </c>
    </row>
    <row r="34" spans="1:14" ht="15">
      <c r="A34" s="110" t="s">
        <v>30</v>
      </c>
      <c r="B34" s="111" t="s">
        <v>171</v>
      </c>
      <c r="C34" s="112" t="s">
        <v>93</v>
      </c>
      <c r="D34" s="113">
        <v>2116</v>
      </c>
      <c r="E34" s="118"/>
      <c r="F34" s="110"/>
      <c r="G34" s="111"/>
      <c r="H34" s="112"/>
      <c r="I34" s="113"/>
      <c r="K34" s="110">
        <v>6</v>
      </c>
      <c r="L34" s="111" t="s">
        <v>172</v>
      </c>
      <c r="M34" s="112" t="s">
        <v>88</v>
      </c>
      <c r="N34" s="113">
        <v>423</v>
      </c>
    </row>
    <row r="35" spans="1:14" ht="15.75">
      <c r="A35" s="110">
        <v>4</v>
      </c>
      <c r="B35" s="111" t="s">
        <v>173</v>
      </c>
      <c r="C35" s="112" t="s">
        <v>88</v>
      </c>
      <c r="D35" s="113">
        <v>853</v>
      </c>
      <c r="E35" s="118"/>
      <c r="F35" s="123" t="s">
        <v>174</v>
      </c>
      <c r="G35" s="124" t="s">
        <v>13</v>
      </c>
      <c r="H35" s="125" t="s">
        <v>86</v>
      </c>
      <c r="I35" s="115">
        <f>SUM(I36:I38)</f>
        <v>3575</v>
      </c>
      <c r="K35" s="110">
        <v>7</v>
      </c>
      <c r="L35" s="111" t="s">
        <v>175</v>
      </c>
      <c r="M35" s="112" t="s">
        <v>88</v>
      </c>
      <c r="N35" s="113">
        <v>791</v>
      </c>
    </row>
    <row r="36" spans="1:14" ht="15">
      <c r="A36" s="110">
        <v>5</v>
      </c>
      <c r="B36" s="111" t="s">
        <v>173</v>
      </c>
      <c r="C36" s="112" t="s">
        <v>98</v>
      </c>
      <c r="D36" s="113">
        <v>4828</v>
      </c>
      <c r="E36" s="118"/>
      <c r="F36" s="110">
        <v>1</v>
      </c>
      <c r="G36" s="111" t="s">
        <v>176</v>
      </c>
      <c r="H36" s="112" t="s">
        <v>93</v>
      </c>
      <c r="I36" s="113">
        <v>894</v>
      </c>
      <c r="K36" s="110">
        <v>8</v>
      </c>
      <c r="L36" s="111" t="s">
        <v>177</v>
      </c>
      <c r="M36" s="112" t="s">
        <v>88</v>
      </c>
      <c r="N36" s="113">
        <v>491</v>
      </c>
    </row>
    <row r="37" spans="1:14" ht="15">
      <c r="A37" s="110">
        <v>6</v>
      </c>
      <c r="B37" s="111" t="s">
        <v>178</v>
      </c>
      <c r="C37" s="112" t="s">
        <v>93</v>
      </c>
      <c r="D37" s="113">
        <v>658</v>
      </c>
      <c r="E37" s="118"/>
      <c r="F37" s="110">
        <v>2</v>
      </c>
      <c r="G37" s="111" t="s">
        <v>179</v>
      </c>
      <c r="H37" s="112" t="s">
        <v>93</v>
      </c>
      <c r="I37" s="113">
        <v>478</v>
      </c>
      <c r="K37" s="110">
        <v>9</v>
      </c>
      <c r="L37" s="111" t="s">
        <v>180</v>
      </c>
      <c r="M37" s="112" t="s">
        <v>88</v>
      </c>
      <c r="N37" s="113">
        <v>1157</v>
      </c>
    </row>
    <row r="38" spans="1:14" ht="15.75" thickBot="1">
      <c r="A38" s="110">
        <v>7</v>
      </c>
      <c r="B38" s="111" t="s">
        <v>181</v>
      </c>
      <c r="C38" s="112" t="s">
        <v>88</v>
      </c>
      <c r="D38" s="113">
        <v>765</v>
      </c>
      <c r="E38" s="118"/>
      <c r="F38" s="126">
        <v>3</v>
      </c>
      <c r="G38" s="127" t="s">
        <v>182</v>
      </c>
      <c r="H38" s="128" t="s">
        <v>93</v>
      </c>
      <c r="I38" s="129">
        <v>2203</v>
      </c>
      <c r="K38" s="130">
        <v>10</v>
      </c>
      <c r="L38" s="131" t="s">
        <v>180</v>
      </c>
      <c r="M38" s="132" t="s">
        <v>98</v>
      </c>
      <c r="N38" s="133">
        <v>3473</v>
      </c>
    </row>
    <row r="39" spans="1:14" ht="19.5" thickBot="1" thickTop="1">
      <c r="A39" s="118"/>
      <c r="B39" s="134"/>
      <c r="C39" s="135"/>
      <c r="D39" s="136"/>
      <c r="E39" s="137"/>
      <c r="F39" s="134"/>
      <c r="G39" s="137"/>
      <c r="H39" s="138"/>
      <c r="K39" s="139"/>
      <c r="L39" s="140" t="s">
        <v>183</v>
      </c>
      <c r="M39" s="141" t="s">
        <v>184</v>
      </c>
      <c r="N39" s="142">
        <f>SUM(D4+D14+D23+D31+I6+I13+I20+I27+I35+N4+N17+N28)</f>
        <v>102825</v>
      </c>
    </row>
    <row r="40" spans="1:8" ht="16.5" thickTop="1">
      <c r="A40" s="118"/>
      <c r="B40" s="134" t="s">
        <v>185</v>
      </c>
      <c r="C40" s="135"/>
      <c r="D40" s="136"/>
      <c r="E40" s="137"/>
      <c r="F40" s="134"/>
      <c r="G40" s="137"/>
      <c r="H40" s="13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Y1" sqref="Y1"/>
    </sheetView>
  </sheetViews>
  <sheetFormatPr defaultColWidth="9.00390625" defaultRowHeight="12.75"/>
  <cols>
    <col min="33" max="33" width="3.75390625" style="0" customWidth="1"/>
  </cols>
  <sheetData>
    <row r="1" spans="25:41" ht="15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5:41" ht="15"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5:41" ht="15"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5:41" ht="15"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5:41" ht="15"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3:41" ht="12.75" customHeight="1">
      <c r="C6" s="144" t="s">
        <v>186</v>
      </c>
      <c r="D6" s="144" t="s">
        <v>187</v>
      </c>
      <c r="E6" s="144" t="s">
        <v>188</v>
      </c>
      <c r="F6" s="144" t="s">
        <v>147</v>
      </c>
      <c r="G6" s="144" t="s">
        <v>173</v>
      </c>
      <c r="H6" s="144" t="s">
        <v>111</v>
      </c>
      <c r="I6" s="144" t="s">
        <v>189</v>
      </c>
      <c r="J6" s="144" t="s">
        <v>145</v>
      </c>
      <c r="K6" s="144" t="s">
        <v>166</v>
      </c>
      <c r="L6" s="144" t="s">
        <v>182</v>
      </c>
      <c r="M6" s="144" t="s">
        <v>190</v>
      </c>
      <c r="N6" s="144" t="s">
        <v>191</v>
      </c>
      <c r="O6" s="144" t="s">
        <v>149</v>
      </c>
      <c r="P6" s="144" t="s">
        <v>180</v>
      </c>
      <c r="T6" s="116" t="s">
        <v>192</v>
      </c>
      <c r="U6" s="145">
        <v>0.8138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3:41" ht="15">
      <c r="C7">
        <v>10900</v>
      </c>
      <c r="D7">
        <v>6419</v>
      </c>
      <c r="E7">
        <v>7539</v>
      </c>
      <c r="F7">
        <v>6100</v>
      </c>
      <c r="G7">
        <v>10793</v>
      </c>
      <c r="H7">
        <v>5234</v>
      </c>
      <c r="I7">
        <v>6329</v>
      </c>
      <c r="J7">
        <v>3718</v>
      </c>
      <c r="K7">
        <v>4057</v>
      </c>
      <c r="L7">
        <v>3575</v>
      </c>
      <c r="M7">
        <v>8394</v>
      </c>
      <c r="N7">
        <v>8454</v>
      </c>
      <c r="O7">
        <v>9820</v>
      </c>
      <c r="P7">
        <v>11493</v>
      </c>
      <c r="T7" s="116" t="s">
        <v>193</v>
      </c>
      <c r="U7" s="145">
        <v>0.0495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20:41" ht="15">
      <c r="T8" s="116" t="s">
        <v>194</v>
      </c>
      <c r="U8" s="145">
        <v>0.1133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20:41" ht="15">
      <c r="T9" s="116" t="s">
        <v>195</v>
      </c>
      <c r="U9" s="146">
        <v>0.0234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25:41" ht="15"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25:41" ht="15"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25:41" ht="15"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25:41" ht="15"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25:41" ht="15"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3:41" ht="12.75" customHeight="1">
      <c r="C15" s="144" t="s">
        <v>186</v>
      </c>
      <c r="D15" s="144" t="s">
        <v>187</v>
      </c>
      <c r="E15" s="144" t="s">
        <v>188</v>
      </c>
      <c r="F15" s="144" t="s">
        <v>147</v>
      </c>
      <c r="G15" s="144" t="s">
        <v>173</v>
      </c>
      <c r="H15" s="144" t="s">
        <v>111</v>
      </c>
      <c r="I15" s="144" t="s">
        <v>189</v>
      </c>
      <c r="J15" s="144" t="s">
        <v>145</v>
      </c>
      <c r="K15" s="144" t="s">
        <v>166</v>
      </c>
      <c r="L15" s="144" t="s">
        <v>182</v>
      </c>
      <c r="M15" s="144" t="s">
        <v>190</v>
      </c>
      <c r="N15" s="144" t="s">
        <v>191</v>
      </c>
      <c r="O15" s="144" t="s">
        <v>149</v>
      </c>
      <c r="P15" s="144" t="s">
        <v>180</v>
      </c>
      <c r="U15" s="147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2:41" ht="15">
      <c r="B16" t="s">
        <v>196</v>
      </c>
      <c r="C16">
        <v>813</v>
      </c>
      <c r="D16">
        <v>449</v>
      </c>
      <c r="E16">
        <v>586</v>
      </c>
      <c r="F16">
        <v>669</v>
      </c>
      <c r="G16">
        <v>877</v>
      </c>
      <c r="H16">
        <v>424</v>
      </c>
      <c r="I16">
        <v>570</v>
      </c>
      <c r="J16">
        <v>318</v>
      </c>
      <c r="K16">
        <v>340</v>
      </c>
      <c r="L16">
        <v>412</v>
      </c>
      <c r="M16">
        <v>725</v>
      </c>
      <c r="N16">
        <v>581</v>
      </c>
      <c r="O16">
        <v>864</v>
      </c>
      <c r="P16">
        <v>1339</v>
      </c>
      <c r="U16" s="148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2:41" ht="15">
      <c r="B17" t="s">
        <v>197</v>
      </c>
      <c r="C17">
        <v>918</v>
      </c>
      <c r="D17">
        <v>593</v>
      </c>
      <c r="E17">
        <v>493</v>
      </c>
      <c r="F17">
        <v>523</v>
      </c>
      <c r="G17">
        <v>1007</v>
      </c>
      <c r="H17">
        <v>274</v>
      </c>
      <c r="I17">
        <v>629</v>
      </c>
      <c r="J17">
        <v>310</v>
      </c>
      <c r="K17">
        <v>344</v>
      </c>
      <c r="L17">
        <v>423</v>
      </c>
      <c r="M17">
        <v>736</v>
      </c>
      <c r="N17">
        <v>691</v>
      </c>
      <c r="O17">
        <v>847</v>
      </c>
      <c r="P17">
        <v>1209</v>
      </c>
      <c r="U17" s="148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21:41" ht="15">
      <c r="U18" s="148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21:41" ht="15">
      <c r="U19" s="149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25:41" ht="15"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4:41" ht="15">
      <c r="D21" t="s">
        <v>198</v>
      </c>
      <c r="E21" t="s">
        <v>199</v>
      </c>
      <c r="F21" t="s">
        <v>200</v>
      </c>
      <c r="G21" t="s">
        <v>201</v>
      </c>
      <c r="H21" t="s">
        <v>202</v>
      </c>
      <c r="I21" t="s">
        <v>203</v>
      </c>
      <c r="J21" t="s">
        <v>204</v>
      </c>
      <c r="K21" t="s">
        <v>205</v>
      </c>
      <c r="L21" t="s">
        <v>118</v>
      </c>
      <c r="M21" t="s">
        <v>141</v>
      </c>
      <c r="N21" t="s">
        <v>206</v>
      </c>
      <c r="O21" t="s">
        <v>207</v>
      </c>
      <c r="P21" t="s">
        <v>208</v>
      </c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2:41" ht="15">
      <c r="B22" t="s">
        <v>209</v>
      </c>
      <c r="D22">
        <v>107774</v>
      </c>
      <c r="E22">
        <v>107306</v>
      </c>
      <c r="F22">
        <v>106528</v>
      </c>
      <c r="G22">
        <v>105998</v>
      </c>
      <c r="H22">
        <v>104763</v>
      </c>
      <c r="I22">
        <v>105162</v>
      </c>
      <c r="J22">
        <v>108026</v>
      </c>
      <c r="K22">
        <v>111803</v>
      </c>
      <c r="L22">
        <v>111121</v>
      </c>
      <c r="M22">
        <v>108456</v>
      </c>
      <c r="N22">
        <v>105527</v>
      </c>
      <c r="O22">
        <v>102855</v>
      </c>
      <c r="P22">
        <v>102825</v>
      </c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2:41" ht="15">
      <c r="B23" t="s">
        <v>210</v>
      </c>
      <c r="D23" s="150">
        <v>0.274</v>
      </c>
      <c r="E23" s="150">
        <v>0.273</v>
      </c>
      <c r="F23" s="150">
        <v>0.272</v>
      </c>
      <c r="G23" s="150">
        <v>0.271</v>
      </c>
      <c r="H23" s="150">
        <v>0.268</v>
      </c>
      <c r="I23" s="150">
        <v>0.269</v>
      </c>
      <c r="J23" s="150">
        <v>0.276</v>
      </c>
      <c r="K23" s="150">
        <v>0.282</v>
      </c>
      <c r="L23" s="150">
        <v>0.281</v>
      </c>
      <c r="M23" s="150">
        <v>0.277</v>
      </c>
      <c r="N23" s="150">
        <v>0.271</v>
      </c>
      <c r="O23" s="150">
        <v>0.266</v>
      </c>
      <c r="P23" s="150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25:41" ht="15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25:41" ht="15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25:41" ht="15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25:41" ht="15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25:41" ht="15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25:41" ht="15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25:41" ht="15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5:41" ht="15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5:41" ht="15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25:41" ht="15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</row>
    <row r="34" spans="25:41" ht="15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</row>
    <row r="35" spans="25:41" ht="15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</row>
    <row r="36" spans="25:41" ht="15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</row>
    <row r="37" spans="25:41" ht="15"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25:41" ht="15"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5:41" ht="15"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</row>
    <row r="40" spans="25:41" ht="15"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</row>
    <row r="41" spans="25:41" ht="15"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</row>
    <row r="42" spans="25:41" ht="15"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</row>
    <row r="43" spans="25:41" ht="15"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</row>
    <row r="44" spans="25:41" ht="15"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</row>
    <row r="45" spans="25:41" ht="15"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77"/>
  <sheetViews>
    <sheetView zoomScale="75" zoomScaleNormal="75" workbookViewId="0" topLeftCell="C1">
      <selection activeCell="C1" sqref="C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2.625" style="0" customWidth="1"/>
    <col min="6" max="6" width="13.25390625" style="8" customWidth="1"/>
    <col min="7" max="9" width="12.25390625" style="8" customWidth="1"/>
    <col min="10" max="10" width="13.00390625" style="8" customWidth="1"/>
    <col min="11" max="11" width="12.375" style="8" customWidth="1"/>
    <col min="12" max="12" width="12.625" style="70" customWidth="1"/>
    <col min="13" max="13" width="12.25390625" style="8" customWidth="1"/>
    <col min="14" max="14" width="12.125" style="70" customWidth="1"/>
    <col min="15" max="16" width="12.25390625" style="8" customWidth="1"/>
    <col min="17" max="17" width="12.25390625" style="70" customWidth="1"/>
    <col min="18" max="18" width="12.875" style="8" customWidth="1"/>
    <col min="19" max="19" width="13.375" style="8" customWidth="1"/>
    <col min="20" max="20" width="15.875" style="8" customWidth="1"/>
    <col min="21" max="21" width="10.75390625" style="0" bestFit="1" customWidth="1"/>
  </cols>
  <sheetData>
    <row r="2" spans="3:19" ht="42" customHeight="1">
      <c r="C2" s="1"/>
      <c r="D2" s="151" t="s">
        <v>211</v>
      </c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</row>
    <row r="3" spans="3:20" ht="47.25" customHeight="1">
      <c r="C3" s="339" t="s">
        <v>212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3:20" ht="41.25" customHeight="1" thickBot="1">
      <c r="C4" s="305" t="s">
        <v>213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</row>
    <row r="5" spans="3:20" ht="34.5" customHeight="1" thickBot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5" t="s">
        <v>18</v>
      </c>
    </row>
    <row r="6" spans="3:20" ht="24" customHeight="1" thickBot="1">
      <c r="C6" s="152"/>
      <c r="D6" s="354" t="s">
        <v>214</v>
      </c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3:20" ht="24.75" customHeight="1" thickBot="1">
      <c r="C7" s="153" t="s">
        <v>20</v>
      </c>
      <c r="D7" s="350" t="s">
        <v>215</v>
      </c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2"/>
    </row>
    <row r="8" spans="3:20" ht="26.25" customHeight="1" thickBot="1" thickTop="1">
      <c r="C8" s="154"/>
      <c r="D8" s="312" t="s">
        <v>216</v>
      </c>
      <c r="E8" s="313"/>
      <c r="F8" s="58">
        <v>2077</v>
      </c>
      <c r="G8" s="41">
        <v>1616</v>
      </c>
      <c r="H8" s="41">
        <v>1755</v>
      </c>
      <c r="I8" s="41">
        <v>1587</v>
      </c>
      <c r="J8" s="41">
        <v>2312</v>
      </c>
      <c r="K8" s="41">
        <v>1158</v>
      </c>
      <c r="L8" s="41">
        <v>1569</v>
      </c>
      <c r="M8" s="41">
        <v>901</v>
      </c>
      <c r="N8" s="41">
        <v>1027</v>
      </c>
      <c r="O8" s="41">
        <v>997</v>
      </c>
      <c r="P8" s="41">
        <v>1557</v>
      </c>
      <c r="Q8" s="41">
        <v>1969</v>
      </c>
      <c r="R8" s="41">
        <v>2340</v>
      </c>
      <c r="S8" s="155">
        <v>2728</v>
      </c>
      <c r="T8" s="27">
        <f>SUM(F8:S8)</f>
        <v>23593</v>
      </c>
    </row>
    <row r="9" spans="3:21" ht="24" customHeight="1" thickBot="1" thickTop="1">
      <c r="C9" s="154"/>
      <c r="D9" s="314" t="s">
        <v>217</v>
      </c>
      <c r="E9" s="315"/>
      <c r="F9" s="25">
        <v>2894</v>
      </c>
      <c r="G9" s="25">
        <v>1593</v>
      </c>
      <c r="H9" s="25">
        <v>2091</v>
      </c>
      <c r="I9" s="25">
        <v>1570</v>
      </c>
      <c r="J9" s="25">
        <v>3016</v>
      </c>
      <c r="K9" s="25">
        <v>1424</v>
      </c>
      <c r="L9" s="25">
        <v>1641</v>
      </c>
      <c r="M9" s="25">
        <v>964</v>
      </c>
      <c r="N9" s="25">
        <v>1062</v>
      </c>
      <c r="O9" s="25">
        <v>945</v>
      </c>
      <c r="P9" s="25">
        <v>2439</v>
      </c>
      <c r="Q9" s="25">
        <v>2330</v>
      </c>
      <c r="R9" s="25">
        <v>2748</v>
      </c>
      <c r="S9" s="26">
        <v>3224</v>
      </c>
      <c r="T9" s="27">
        <f>SUM(F9:S9)</f>
        <v>27941</v>
      </c>
      <c r="U9" s="32"/>
    </row>
    <row r="10" spans="3:21" ht="24" customHeight="1" thickBot="1" thickTop="1">
      <c r="C10" s="154"/>
      <c r="D10" s="316" t="s">
        <v>218</v>
      </c>
      <c r="E10" s="317"/>
      <c r="F10" s="30">
        <v>2357</v>
      </c>
      <c r="G10" s="30">
        <v>1449</v>
      </c>
      <c r="H10" s="30">
        <v>1655</v>
      </c>
      <c r="I10" s="30">
        <v>1348</v>
      </c>
      <c r="J10" s="30">
        <v>2453</v>
      </c>
      <c r="K10" s="30">
        <v>1239</v>
      </c>
      <c r="L10" s="30">
        <v>1425</v>
      </c>
      <c r="M10" s="30">
        <v>784</v>
      </c>
      <c r="N10" s="30">
        <v>839</v>
      </c>
      <c r="O10" s="30">
        <v>777</v>
      </c>
      <c r="P10" s="30">
        <v>1878</v>
      </c>
      <c r="Q10" s="30">
        <v>1925</v>
      </c>
      <c r="R10" s="30">
        <v>2179</v>
      </c>
      <c r="S10" s="31">
        <v>2518</v>
      </c>
      <c r="T10" s="27">
        <f>SUM(F10:S10)</f>
        <v>22826</v>
      </c>
      <c r="U10" s="32"/>
    </row>
    <row r="11" spans="3:21" ht="24" customHeight="1" thickBot="1" thickTop="1">
      <c r="C11" s="154"/>
      <c r="D11" s="316" t="s">
        <v>219</v>
      </c>
      <c r="E11" s="317"/>
      <c r="F11" s="156">
        <v>3122</v>
      </c>
      <c r="G11" s="156">
        <v>1544</v>
      </c>
      <c r="H11" s="156">
        <v>1833</v>
      </c>
      <c r="I11" s="156">
        <v>1379</v>
      </c>
      <c r="J11" s="156">
        <v>2735</v>
      </c>
      <c r="K11" s="156">
        <v>1250</v>
      </c>
      <c r="L11" s="156">
        <v>1491</v>
      </c>
      <c r="M11" s="156">
        <v>953</v>
      </c>
      <c r="N11" s="156">
        <v>1007</v>
      </c>
      <c r="O11" s="156">
        <v>742</v>
      </c>
      <c r="P11" s="156">
        <v>2249</v>
      </c>
      <c r="Q11" s="156">
        <v>2003</v>
      </c>
      <c r="R11" s="156">
        <v>2326</v>
      </c>
      <c r="S11" s="157">
        <v>2726</v>
      </c>
      <c r="T11" s="27">
        <f>SUM(F11:S11)</f>
        <v>25360</v>
      </c>
      <c r="U11" s="32"/>
    </row>
    <row r="12" spans="3:21" ht="24" customHeight="1" thickBot="1" thickTop="1">
      <c r="C12" s="158"/>
      <c r="D12" s="318" t="s">
        <v>220</v>
      </c>
      <c r="E12" s="319"/>
      <c r="F12" s="159">
        <v>450</v>
      </c>
      <c r="G12" s="160">
        <v>217</v>
      </c>
      <c r="H12" s="161">
        <v>205</v>
      </c>
      <c r="I12" s="161">
        <v>216</v>
      </c>
      <c r="J12" s="161">
        <v>277</v>
      </c>
      <c r="K12" s="161">
        <v>163</v>
      </c>
      <c r="L12" s="161">
        <v>203</v>
      </c>
      <c r="M12" s="161">
        <v>116</v>
      </c>
      <c r="N12" s="162">
        <v>122</v>
      </c>
      <c r="O12" s="162">
        <v>114</v>
      </c>
      <c r="P12" s="162">
        <v>271</v>
      </c>
      <c r="Q12" s="162">
        <v>227</v>
      </c>
      <c r="R12" s="162">
        <v>227</v>
      </c>
      <c r="S12" s="162">
        <v>297</v>
      </c>
      <c r="T12" s="27">
        <f>SUM(F12:S12)</f>
        <v>3105</v>
      </c>
      <c r="U12" s="32"/>
    </row>
    <row r="13" spans="3:21" ht="23.25" customHeight="1" thickBot="1" thickTop="1">
      <c r="C13" s="337" t="s">
        <v>221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2"/>
    </row>
    <row r="14" spans="3:21" ht="24" customHeight="1" thickBot="1">
      <c r="C14" s="153" t="s">
        <v>26</v>
      </c>
      <c r="D14" s="350" t="s">
        <v>222</v>
      </c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2"/>
      <c r="U14" s="32"/>
    </row>
    <row r="15" spans="3:21" ht="24.75" customHeight="1" thickBot="1" thickTop="1">
      <c r="C15" s="158"/>
      <c r="D15" s="311" t="s">
        <v>223</v>
      </c>
      <c r="E15" s="312"/>
      <c r="F15" s="30">
        <v>682</v>
      </c>
      <c r="G15" s="39">
        <v>162</v>
      </c>
      <c r="H15" s="39">
        <v>105</v>
      </c>
      <c r="I15" s="39">
        <v>168</v>
      </c>
      <c r="J15" s="39">
        <v>215</v>
      </c>
      <c r="K15" s="39">
        <v>113</v>
      </c>
      <c r="L15" s="39">
        <v>141</v>
      </c>
      <c r="M15" s="39">
        <v>78</v>
      </c>
      <c r="N15" s="40">
        <v>111</v>
      </c>
      <c r="O15" s="40">
        <v>104</v>
      </c>
      <c r="P15" s="40">
        <v>720</v>
      </c>
      <c r="Q15" s="40">
        <v>234</v>
      </c>
      <c r="R15" s="40">
        <v>192</v>
      </c>
      <c r="S15" s="40">
        <v>220</v>
      </c>
      <c r="T15" s="27">
        <f>SUM(F15:S15)</f>
        <v>3245</v>
      </c>
      <c r="U15" s="32"/>
    </row>
    <row r="16" spans="3:21" ht="24" customHeight="1" thickBot="1" thickTop="1">
      <c r="C16" s="158" t="s">
        <v>32</v>
      </c>
      <c r="D16" s="311" t="s">
        <v>224</v>
      </c>
      <c r="E16" s="312"/>
      <c r="F16" s="30">
        <v>2208</v>
      </c>
      <c r="G16" s="39">
        <v>996</v>
      </c>
      <c r="H16" s="39">
        <v>1354</v>
      </c>
      <c r="I16" s="39">
        <v>1461</v>
      </c>
      <c r="J16" s="39">
        <v>2305</v>
      </c>
      <c r="K16" s="39">
        <v>1156</v>
      </c>
      <c r="L16" s="39">
        <v>1114</v>
      </c>
      <c r="M16" s="39">
        <v>717</v>
      </c>
      <c r="N16" s="40">
        <v>799</v>
      </c>
      <c r="O16" s="40">
        <v>718</v>
      </c>
      <c r="P16" s="40">
        <v>2123</v>
      </c>
      <c r="Q16" s="40">
        <v>1536</v>
      </c>
      <c r="R16" s="40">
        <v>2180</v>
      </c>
      <c r="S16" s="40">
        <v>2341</v>
      </c>
      <c r="T16" s="27">
        <f>SUM(F16:S16)</f>
        <v>21008</v>
      </c>
      <c r="U16" s="32"/>
    </row>
    <row r="17" spans="3:21" s="8" customFormat="1" ht="24" customHeight="1" thickBot="1" thickTop="1">
      <c r="C17" s="90" t="s">
        <v>32</v>
      </c>
      <c r="D17" s="325" t="s">
        <v>225</v>
      </c>
      <c r="E17" s="326"/>
      <c r="F17" s="30">
        <v>1080</v>
      </c>
      <c r="G17" s="39">
        <v>351</v>
      </c>
      <c r="H17" s="39">
        <v>480</v>
      </c>
      <c r="I17" s="39">
        <v>360</v>
      </c>
      <c r="J17" s="39">
        <v>606</v>
      </c>
      <c r="K17" s="39">
        <v>394</v>
      </c>
      <c r="L17" s="39">
        <v>371</v>
      </c>
      <c r="M17" s="39">
        <v>214</v>
      </c>
      <c r="N17" s="40">
        <v>247</v>
      </c>
      <c r="O17" s="40">
        <v>210</v>
      </c>
      <c r="P17" s="40">
        <v>707</v>
      </c>
      <c r="Q17" s="40">
        <v>452</v>
      </c>
      <c r="R17" s="40">
        <v>381</v>
      </c>
      <c r="S17" s="40">
        <v>659</v>
      </c>
      <c r="T17" s="27">
        <f>SUM(F17:S17)</f>
        <v>6512</v>
      </c>
      <c r="U17" s="28"/>
    </row>
    <row r="18" spans="3:21" s="8" customFormat="1" ht="24" customHeight="1" thickBot="1" thickTop="1">
      <c r="C18" s="90"/>
      <c r="D18" s="355" t="s">
        <v>226</v>
      </c>
      <c r="E18" s="356"/>
      <c r="F18" s="159">
        <v>3437</v>
      </c>
      <c r="G18" s="161">
        <v>2227</v>
      </c>
      <c r="H18" s="161">
        <v>3053</v>
      </c>
      <c r="I18" s="161">
        <v>2343</v>
      </c>
      <c r="J18" s="161">
        <v>4121</v>
      </c>
      <c r="K18" s="161">
        <v>1691</v>
      </c>
      <c r="L18" s="161">
        <v>2450</v>
      </c>
      <c r="M18" s="161">
        <v>1530</v>
      </c>
      <c r="N18" s="162">
        <v>1379</v>
      </c>
      <c r="O18" s="162">
        <v>1503</v>
      </c>
      <c r="P18" s="162">
        <v>2609</v>
      </c>
      <c r="Q18" s="162">
        <v>3389</v>
      </c>
      <c r="R18" s="162">
        <v>3647</v>
      </c>
      <c r="S18" s="162">
        <v>3954</v>
      </c>
      <c r="T18" s="27">
        <f>SUM(F18:S18)</f>
        <v>37333</v>
      </c>
      <c r="U18" s="28"/>
    </row>
    <row r="19" spans="3:21" s="8" customFormat="1" ht="24" customHeight="1" thickBot="1" thickTop="1">
      <c r="C19" s="163"/>
      <c r="D19" s="331" t="s">
        <v>227</v>
      </c>
      <c r="E19" s="332"/>
      <c r="F19" s="48">
        <v>3493</v>
      </c>
      <c r="G19" s="49">
        <v>2683</v>
      </c>
      <c r="H19" s="49">
        <v>2547</v>
      </c>
      <c r="I19" s="49">
        <v>1768</v>
      </c>
      <c r="J19" s="49">
        <v>3546</v>
      </c>
      <c r="K19" s="49">
        <v>1880</v>
      </c>
      <c r="L19" s="49">
        <v>2253</v>
      </c>
      <c r="M19" s="49">
        <v>1179</v>
      </c>
      <c r="N19" s="50">
        <v>1521</v>
      </c>
      <c r="O19" s="50">
        <v>1040</v>
      </c>
      <c r="P19" s="50">
        <v>2235</v>
      </c>
      <c r="Q19" s="50">
        <v>2843</v>
      </c>
      <c r="R19" s="50">
        <v>3420</v>
      </c>
      <c r="S19" s="50">
        <v>4319</v>
      </c>
      <c r="T19" s="27">
        <f>SUM(F19:S19)</f>
        <v>34727</v>
      </c>
      <c r="U19" s="28"/>
    </row>
    <row r="20" spans="3:20" ht="24" customHeight="1" thickBot="1">
      <c r="C20" s="307" t="s">
        <v>228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</row>
    <row r="21" spans="3:20" ht="24" customHeight="1" thickBot="1">
      <c r="C21" s="153" t="s">
        <v>30</v>
      </c>
      <c r="D21" s="344" t="s">
        <v>229</v>
      </c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6"/>
    </row>
    <row r="22" spans="3:20" ht="24" customHeight="1" thickBot="1" thickTop="1">
      <c r="C22" s="164"/>
      <c r="D22" s="311" t="s">
        <v>230</v>
      </c>
      <c r="E22" s="312"/>
      <c r="F22" s="156">
        <v>1042</v>
      </c>
      <c r="G22" s="156">
        <v>764</v>
      </c>
      <c r="H22" s="156">
        <v>857</v>
      </c>
      <c r="I22" s="156">
        <v>695</v>
      </c>
      <c r="J22" s="156">
        <v>1869</v>
      </c>
      <c r="K22" s="156">
        <v>578</v>
      </c>
      <c r="L22" s="156">
        <v>1109</v>
      </c>
      <c r="M22" s="156">
        <v>653</v>
      </c>
      <c r="N22" s="156">
        <v>633</v>
      </c>
      <c r="O22" s="156">
        <v>469</v>
      </c>
      <c r="P22" s="156">
        <v>655</v>
      </c>
      <c r="Q22" s="156">
        <v>919</v>
      </c>
      <c r="R22" s="156">
        <v>1058</v>
      </c>
      <c r="S22" s="157">
        <v>1638</v>
      </c>
      <c r="T22" s="165">
        <f aca="true" t="shared" si="0" ref="T22:T28">SUM(F22:S22)</f>
        <v>12939</v>
      </c>
    </row>
    <row r="23" spans="3:20" ht="24" customHeight="1" thickBot="1" thickTop="1">
      <c r="C23" s="166"/>
      <c r="D23" s="311" t="s">
        <v>231</v>
      </c>
      <c r="E23" s="312"/>
      <c r="F23" s="30">
        <v>1938</v>
      </c>
      <c r="G23" s="39">
        <v>1194</v>
      </c>
      <c r="H23" s="39">
        <v>1527</v>
      </c>
      <c r="I23" s="39">
        <v>1281</v>
      </c>
      <c r="J23" s="39">
        <v>2087</v>
      </c>
      <c r="K23" s="39">
        <v>906</v>
      </c>
      <c r="L23" s="39">
        <v>1002</v>
      </c>
      <c r="M23" s="39">
        <v>754</v>
      </c>
      <c r="N23" s="40">
        <v>472</v>
      </c>
      <c r="O23" s="40">
        <v>874</v>
      </c>
      <c r="P23" s="40">
        <v>1345</v>
      </c>
      <c r="Q23" s="40">
        <v>1556</v>
      </c>
      <c r="R23" s="40">
        <v>2022</v>
      </c>
      <c r="S23" s="40">
        <v>2181</v>
      </c>
      <c r="T23" s="165">
        <f t="shared" si="0"/>
        <v>19139</v>
      </c>
    </row>
    <row r="24" spans="3:20" ht="24" customHeight="1" thickBot="1" thickTop="1">
      <c r="C24" s="166"/>
      <c r="D24" s="311" t="s">
        <v>232</v>
      </c>
      <c r="E24" s="312"/>
      <c r="F24" s="156">
        <v>1760</v>
      </c>
      <c r="G24" s="156">
        <v>964</v>
      </c>
      <c r="H24" s="156">
        <v>1185</v>
      </c>
      <c r="I24" s="156">
        <v>904</v>
      </c>
      <c r="J24" s="156">
        <v>1443</v>
      </c>
      <c r="K24" s="156">
        <v>740</v>
      </c>
      <c r="L24" s="156">
        <v>969</v>
      </c>
      <c r="M24" s="156">
        <v>519</v>
      </c>
      <c r="N24" s="156">
        <v>344</v>
      </c>
      <c r="O24" s="156">
        <v>607</v>
      </c>
      <c r="P24" s="156">
        <v>1072</v>
      </c>
      <c r="Q24" s="156">
        <v>1282</v>
      </c>
      <c r="R24" s="156">
        <v>1375</v>
      </c>
      <c r="S24" s="157">
        <v>1744</v>
      </c>
      <c r="T24" s="165">
        <f t="shared" si="0"/>
        <v>14908</v>
      </c>
    </row>
    <row r="25" spans="3:20" s="8" customFormat="1" ht="23.25" customHeight="1" thickBot="1" thickTop="1">
      <c r="C25" s="167"/>
      <c r="D25" s="309" t="s">
        <v>233</v>
      </c>
      <c r="E25" s="310"/>
      <c r="F25" s="30">
        <v>2411</v>
      </c>
      <c r="G25" s="39">
        <v>1338</v>
      </c>
      <c r="H25" s="39">
        <v>1575</v>
      </c>
      <c r="I25" s="39">
        <v>1255</v>
      </c>
      <c r="J25" s="39">
        <v>1931</v>
      </c>
      <c r="K25" s="39">
        <v>1053</v>
      </c>
      <c r="L25" s="39">
        <v>1294</v>
      </c>
      <c r="M25" s="39">
        <v>596</v>
      </c>
      <c r="N25" s="40">
        <v>441</v>
      </c>
      <c r="O25" s="40">
        <v>638</v>
      </c>
      <c r="P25" s="40">
        <v>1534</v>
      </c>
      <c r="Q25" s="40">
        <v>1562</v>
      </c>
      <c r="R25" s="40">
        <v>1891</v>
      </c>
      <c r="S25" s="40">
        <v>2438</v>
      </c>
      <c r="T25" s="165">
        <f t="shared" si="0"/>
        <v>19957</v>
      </c>
    </row>
    <row r="26" spans="3:20" ht="24" customHeight="1" thickBot="1" thickTop="1">
      <c r="C26" s="166"/>
      <c r="D26" s="311" t="s">
        <v>234</v>
      </c>
      <c r="E26" s="312"/>
      <c r="F26" s="156">
        <v>2008</v>
      </c>
      <c r="G26" s="156">
        <v>883</v>
      </c>
      <c r="H26" s="156">
        <v>1062</v>
      </c>
      <c r="I26" s="156">
        <v>760</v>
      </c>
      <c r="J26" s="156">
        <v>1461</v>
      </c>
      <c r="K26" s="156">
        <v>731</v>
      </c>
      <c r="L26" s="156">
        <v>805</v>
      </c>
      <c r="M26" s="156">
        <v>460</v>
      </c>
      <c r="N26" s="156">
        <v>401</v>
      </c>
      <c r="O26" s="156">
        <v>378</v>
      </c>
      <c r="P26" s="156">
        <v>1358</v>
      </c>
      <c r="Q26" s="156">
        <v>1123</v>
      </c>
      <c r="R26" s="156">
        <v>1325</v>
      </c>
      <c r="S26" s="157">
        <v>1527</v>
      </c>
      <c r="T26" s="165">
        <f t="shared" si="0"/>
        <v>14282</v>
      </c>
    </row>
    <row r="27" spans="3:20" s="8" customFormat="1" ht="24.75" customHeight="1" thickBot="1" thickTop="1">
      <c r="C27" s="167"/>
      <c r="D27" s="309" t="s">
        <v>235</v>
      </c>
      <c r="E27" s="310"/>
      <c r="F27" s="30">
        <v>267</v>
      </c>
      <c r="G27" s="39">
        <v>81</v>
      </c>
      <c r="H27" s="39">
        <v>84</v>
      </c>
      <c r="I27" s="39">
        <v>98</v>
      </c>
      <c r="J27" s="39">
        <v>139</v>
      </c>
      <c r="K27" s="39">
        <v>80</v>
      </c>
      <c r="L27" s="39">
        <v>58</v>
      </c>
      <c r="M27" s="39">
        <v>44</v>
      </c>
      <c r="N27" s="40">
        <v>34</v>
      </c>
      <c r="O27" s="40">
        <v>60</v>
      </c>
      <c r="P27" s="40">
        <v>186</v>
      </c>
      <c r="Q27" s="40">
        <v>116</v>
      </c>
      <c r="R27" s="40">
        <v>116</v>
      </c>
      <c r="S27" s="40">
        <v>149</v>
      </c>
      <c r="T27" s="165">
        <f t="shared" si="0"/>
        <v>1512</v>
      </c>
    </row>
    <row r="28" spans="3:20" ht="24" customHeight="1" thickBot="1" thickTop="1">
      <c r="C28" s="168"/>
      <c r="D28" s="335" t="s">
        <v>236</v>
      </c>
      <c r="E28" s="336"/>
      <c r="F28" s="169">
        <v>1474</v>
      </c>
      <c r="G28" s="169">
        <v>1195</v>
      </c>
      <c r="H28" s="169">
        <v>1249</v>
      </c>
      <c r="I28" s="169">
        <v>1107</v>
      </c>
      <c r="J28" s="169">
        <v>1863</v>
      </c>
      <c r="K28" s="169">
        <v>1146</v>
      </c>
      <c r="L28" s="169">
        <v>1092</v>
      </c>
      <c r="M28" s="169">
        <v>692</v>
      </c>
      <c r="N28" s="169">
        <v>1732</v>
      </c>
      <c r="O28" s="169">
        <v>549</v>
      </c>
      <c r="P28" s="169">
        <v>2244</v>
      </c>
      <c r="Q28" s="169">
        <v>1896</v>
      </c>
      <c r="R28" s="169">
        <v>2033</v>
      </c>
      <c r="S28" s="170">
        <v>1816</v>
      </c>
      <c r="T28" s="165">
        <f t="shared" si="0"/>
        <v>20088</v>
      </c>
    </row>
    <row r="29" spans="3:20" s="8" customFormat="1" ht="24" customHeight="1" thickBot="1">
      <c r="C29" s="353" t="s">
        <v>237</v>
      </c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</row>
    <row r="30" spans="3:20" s="8" customFormat="1" ht="24" customHeight="1" thickBot="1">
      <c r="C30" s="171" t="s">
        <v>41</v>
      </c>
      <c r="D30" s="347" t="s">
        <v>238</v>
      </c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9"/>
    </row>
    <row r="31" spans="3:20" ht="24" customHeight="1" thickBot="1" thickTop="1">
      <c r="C31" s="166"/>
      <c r="D31" s="311" t="s">
        <v>239</v>
      </c>
      <c r="E31" s="312"/>
      <c r="F31" s="172">
        <v>783</v>
      </c>
      <c r="G31" s="172">
        <v>424</v>
      </c>
      <c r="H31" s="172">
        <v>541</v>
      </c>
      <c r="I31" s="172">
        <v>607</v>
      </c>
      <c r="J31" s="172">
        <v>846</v>
      </c>
      <c r="K31" s="172">
        <v>406</v>
      </c>
      <c r="L31" s="172">
        <v>472</v>
      </c>
      <c r="M31" s="172">
        <v>304</v>
      </c>
      <c r="N31" s="172">
        <v>312</v>
      </c>
      <c r="O31" s="172">
        <v>393</v>
      </c>
      <c r="P31" s="172">
        <v>701</v>
      </c>
      <c r="Q31" s="172">
        <v>554</v>
      </c>
      <c r="R31" s="172">
        <v>820</v>
      </c>
      <c r="S31" s="173">
        <v>1259</v>
      </c>
      <c r="T31" s="165">
        <f aca="true" t="shared" si="1" ref="T31:T36">SUM(F31:S31)</f>
        <v>8422</v>
      </c>
    </row>
    <row r="32" spans="3:20" s="8" customFormat="1" ht="24" customHeight="1" thickBot="1" thickTop="1">
      <c r="C32" s="167"/>
      <c r="D32" s="309" t="s">
        <v>240</v>
      </c>
      <c r="E32" s="310"/>
      <c r="F32" s="31">
        <v>1389</v>
      </c>
      <c r="G32" s="40">
        <v>726</v>
      </c>
      <c r="H32" s="40">
        <v>651</v>
      </c>
      <c r="I32" s="40">
        <v>629</v>
      </c>
      <c r="J32" s="40">
        <v>955</v>
      </c>
      <c r="K32" s="40">
        <v>667</v>
      </c>
      <c r="L32" s="40">
        <v>685</v>
      </c>
      <c r="M32" s="40">
        <v>325</v>
      </c>
      <c r="N32" s="40">
        <v>367</v>
      </c>
      <c r="O32" s="40">
        <v>359</v>
      </c>
      <c r="P32" s="40">
        <v>983</v>
      </c>
      <c r="Q32" s="40">
        <v>851</v>
      </c>
      <c r="R32" s="40">
        <v>959</v>
      </c>
      <c r="S32" s="40">
        <v>1405</v>
      </c>
      <c r="T32" s="165">
        <f t="shared" si="1"/>
        <v>10951</v>
      </c>
    </row>
    <row r="33" spans="3:20" ht="24" customHeight="1" thickBot="1" thickTop="1">
      <c r="C33" s="166"/>
      <c r="D33" s="333" t="s">
        <v>241</v>
      </c>
      <c r="E33" s="334"/>
      <c r="F33" s="159">
        <v>1746</v>
      </c>
      <c r="G33" s="174">
        <v>922</v>
      </c>
      <c r="H33" s="174">
        <v>1020</v>
      </c>
      <c r="I33" s="174">
        <v>745</v>
      </c>
      <c r="J33" s="174">
        <v>1245</v>
      </c>
      <c r="K33" s="174">
        <v>779</v>
      </c>
      <c r="L33" s="174">
        <v>696</v>
      </c>
      <c r="M33" s="174">
        <v>455</v>
      </c>
      <c r="N33" s="174">
        <v>504</v>
      </c>
      <c r="O33" s="174">
        <v>452</v>
      </c>
      <c r="P33" s="174">
        <v>1238</v>
      </c>
      <c r="Q33" s="174">
        <v>1095</v>
      </c>
      <c r="R33" s="174">
        <v>1124</v>
      </c>
      <c r="S33" s="175">
        <v>1432</v>
      </c>
      <c r="T33" s="165">
        <f t="shared" si="1"/>
        <v>13453</v>
      </c>
    </row>
    <row r="34" spans="3:20" ht="24" customHeight="1" thickBot="1" thickTop="1">
      <c r="C34" s="166"/>
      <c r="D34" s="309" t="s">
        <v>242</v>
      </c>
      <c r="E34" s="310"/>
      <c r="F34" s="58">
        <v>2189</v>
      </c>
      <c r="G34" s="176">
        <v>1211</v>
      </c>
      <c r="H34" s="176">
        <v>1371</v>
      </c>
      <c r="I34" s="176">
        <v>1271</v>
      </c>
      <c r="J34" s="176">
        <v>1941</v>
      </c>
      <c r="K34" s="176">
        <v>1055</v>
      </c>
      <c r="L34" s="176">
        <v>1170</v>
      </c>
      <c r="M34" s="176">
        <v>672</v>
      </c>
      <c r="N34" s="176">
        <v>835</v>
      </c>
      <c r="O34" s="176">
        <v>715</v>
      </c>
      <c r="P34" s="176">
        <v>1711</v>
      </c>
      <c r="Q34" s="176">
        <v>1753</v>
      </c>
      <c r="R34" s="176">
        <v>1990</v>
      </c>
      <c r="S34" s="177">
        <v>2357</v>
      </c>
      <c r="T34" s="165">
        <f t="shared" si="1"/>
        <v>20241</v>
      </c>
    </row>
    <row r="35" spans="3:20" ht="24" customHeight="1" thickBot="1" thickTop="1">
      <c r="C35" s="166"/>
      <c r="D35" s="178" t="s">
        <v>243</v>
      </c>
      <c r="E35" s="179"/>
      <c r="F35" s="180">
        <v>2017</v>
      </c>
      <c r="G35" s="181">
        <v>1277</v>
      </c>
      <c r="H35" s="181">
        <v>1295</v>
      </c>
      <c r="I35" s="181">
        <v>1025</v>
      </c>
      <c r="J35" s="181">
        <v>1827</v>
      </c>
      <c r="K35" s="181">
        <v>1001</v>
      </c>
      <c r="L35" s="181">
        <v>1262</v>
      </c>
      <c r="M35" s="181">
        <v>668</v>
      </c>
      <c r="N35" s="181">
        <v>771</v>
      </c>
      <c r="O35" s="181">
        <v>544</v>
      </c>
      <c r="P35" s="181">
        <v>1631</v>
      </c>
      <c r="Q35" s="181">
        <v>1456</v>
      </c>
      <c r="R35" s="181">
        <v>1661</v>
      </c>
      <c r="S35" s="182">
        <v>1952</v>
      </c>
      <c r="T35" s="165">
        <f t="shared" si="1"/>
        <v>18387</v>
      </c>
    </row>
    <row r="36" spans="3:20" ht="24" customHeight="1" thickBot="1" thickTop="1">
      <c r="C36" s="183"/>
      <c r="D36" s="184" t="s">
        <v>244</v>
      </c>
      <c r="E36" s="185"/>
      <c r="F36" s="186">
        <v>2776</v>
      </c>
      <c r="G36" s="187">
        <v>1859</v>
      </c>
      <c r="H36" s="187">
        <v>2661</v>
      </c>
      <c r="I36" s="187">
        <v>1823</v>
      </c>
      <c r="J36" s="187">
        <v>3979</v>
      </c>
      <c r="K36" s="187">
        <v>1326</v>
      </c>
      <c r="L36" s="187">
        <v>2044</v>
      </c>
      <c r="M36" s="187">
        <v>1294</v>
      </c>
      <c r="N36" s="187">
        <v>1268</v>
      </c>
      <c r="O36" s="187">
        <v>1112</v>
      </c>
      <c r="P36" s="187">
        <v>2130</v>
      </c>
      <c r="Q36" s="187">
        <v>2745</v>
      </c>
      <c r="R36" s="187">
        <v>3266</v>
      </c>
      <c r="S36" s="188">
        <v>3088</v>
      </c>
      <c r="T36" s="165">
        <f t="shared" si="1"/>
        <v>31371</v>
      </c>
    </row>
    <row r="37" spans="3:20" ht="24" customHeight="1" thickBot="1">
      <c r="C37" s="189"/>
      <c r="D37" s="190"/>
      <c r="E37" s="190"/>
      <c r="F37" s="191"/>
      <c r="G37" s="192"/>
      <c r="H37" s="192"/>
      <c r="I37" s="192"/>
      <c r="J37" s="192"/>
      <c r="K37" s="192"/>
      <c r="L37" s="192"/>
      <c r="M37" s="192"/>
      <c r="N37" s="192"/>
      <c r="O37" s="192"/>
      <c r="P37" s="191"/>
      <c r="Q37" s="192"/>
      <c r="R37" s="192"/>
      <c r="S37" s="192"/>
      <c r="T37" s="193"/>
    </row>
    <row r="38" spans="3:20" ht="36" customHeight="1" thickBot="1" thickTop="1">
      <c r="C38" s="194" t="s">
        <v>43</v>
      </c>
      <c r="D38" s="340" t="s">
        <v>245</v>
      </c>
      <c r="E38" s="341"/>
      <c r="F38" s="195">
        <v>10900</v>
      </c>
      <c r="G38" s="195">
        <v>6419</v>
      </c>
      <c r="H38" s="195">
        <v>7539</v>
      </c>
      <c r="I38" s="195">
        <v>6100</v>
      </c>
      <c r="J38" s="195">
        <v>10793</v>
      </c>
      <c r="K38" s="195">
        <v>5234</v>
      </c>
      <c r="L38" s="195">
        <v>6329</v>
      </c>
      <c r="M38" s="195">
        <v>3718</v>
      </c>
      <c r="N38" s="195">
        <v>4057</v>
      </c>
      <c r="O38" s="195">
        <v>3575</v>
      </c>
      <c r="P38" s="195">
        <v>8394</v>
      </c>
      <c r="Q38" s="195">
        <v>8454</v>
      </c>
      <c r="R38" s="195">
        <v>9820</v>
      </c>
      <c r="S38" s="196">
        <v>11493</v>
      </c>
      <c r="T38" s="197">
        <f>SUM(F38:S38)</f>
        <v>102825</v>
      </c>
    </row>
    <row r="39" spans="3:20" ht="15">
      <c r="C39" s="68"/>
      <c r="I39" s="198"/>
      <c r="O39" s="71"/>
      <c r="P39" s="71"/>
      <c r="Q39" s="71"/>
      <c r="R39" s="71"/>
      <c r="S39" s="71"/>
      <c r="T39" s="199">
        <f>T8+T9+T10+T11+T12</f>
        <v>102825</v>
      </c>
    </row>
    <row r="40" spans="2:20" ht="15.75">
      <c r="B40" t="s">
        <v>32</v>
      </c>
      <c r="C40" s="200"/>
      <c r="D40" s="201"/>
      <c r="E40" s="202"/>
      <c r="F40" s="203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5">
        <f>T31+T32+T33+T34+T35+T36</f>
        <v>102825</v>
      </c>
    </row>
    <row r="41" spans="3:20" ht="15.75">
      <c r="C41" s="200"/>
      <c r="D41" s="206"/>
      <c r="E41" s="207"/>
      <c r="F41" s="208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9">
        <f>T31+T32+T33+T34+T35+T36</f>
        <v>102825</v>
      </c>
    </row>
    <row r="42" spans="3:20" ht="55.5" customHeight="1">
      <c r="C42" s="342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</row>
    <row r="43" spans="3:20" ht="34.5" customHeight="1">
      <c r="C43" s="210"/>
      <c r="D43" s="211"/>
      <c r="E43" s="212"/>
      <c r="F43" s="213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5"/>
    </row>
    <row r="44" spans="3:20" ht="34.5" customHeight="1">
      <c r="C44" s="329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</row>
    <row r="45" spans="3:20" ht="34.5" customHeight="1">
      <c r="C45" s="216"/>
      <c r="D45" s="328"/>
      <c r="E45" s="328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/>
    </row>
    <row r="46" spans="3:20" ht="35.25" customHeight="1">
      <c r="C46" s="219"/>
      <c r="D46" s="327"/>
      <c r="E46" s="327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18"/>
    </row>
    <row r="47" spans="3:20" ht="35.25" customHeight="1">
      <c r="C47" s="219"/>
      <c r="D47" s="327"/>
      <c r="E47" s="327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18"/>
    </row>
    <row r="48" spans="3:20" s="8" customFormat="1" ht="33.75" customHeight="1">
      <c r="C48" s="216"/>
      <c r="D48" s="328"/>
      <c r="E48" s="328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8"/>
    </row>
    <row r="49" spans="3:20" s="8" customFormat="1" ht="25.5" customHeight="1">
      <c r="C49" s="329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</row>
    <row r="50" spans="3:20" s="8" customFormat="1" ht="32.25" customHeight="1">
      <c r="C50" s="221"/>
      <c r="D50" s="338"/>
      <c r="E50" s="338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</row>
    <row r="51" spans="3:20" ht="32.25" customHeight="1">
      <c r="C51" s="223"/>
      <c r="D51" s="322"/>
      <c r="E51" s="322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5"/>
    </row>
    <row r="52" spans="3:20" s="8" customFormat="1" ht="31.5" customHeight="1">
      <c r="C52" s="221"/>
      <c r="D52" s="321"/>
      <c r="E52" s="321"/>
      <c r="F52" s="224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5"/>
    </row>
    <row r="53" spans="3:20" ht="32.25" customHeight="1">
      <c r="C53" s="223"/>
      <c r="D53" s="322"/>
      <c r="E53" s="322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5"/>
    </row>
    <row r="54" spans="3:20" s="8" customFormat="1" ht="32.25" customHeight="1">
      <c r="C54" s="221"/>
      <c r="D54" s="321"/>
      <c r="E54" s="321"/>
      <c r="F54" s="224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5"/>
    </row>
    <row r="55" spans="3:20" s="8" customFormat="1" ht="32.25" customHeight="1">
      <c r="C55" s="221"/>
      <c r="D55" s="320"/>
      <c r="E55" s="320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/>
    </row>
    <row r="56" spans="3:20" s="8" customFormat="1" ht="31.5" customHeight="1">
      <c r="C56" s="221"/>
      <c r="D56" s="321"/>
      <c r="E56" s="321"/>
      <c r="F56" s="224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5"/>
    </row>
    <row r="57" spans="3:20" s="8" customFormat="1" ht="32.25" customHeight="1">
      <c r="C57" s="221"/>
      <c r="D57" s="320"/>
      <c r="E57" s="320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5"/>
    </row>
    <row r="58" spans="3:20" s="8" customFormat="1" ht="32.25" customHeight="1">
      <c r="C58" s="221"/>
      <c r="D58" s="321"/>
      <c r="E58" s="321"/>
      <c r="F58" s="224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5"/>
    </row>
    <row r="59" spans="3:20" ht="32.25" customHeight="1">
      <c r="C59" s="227"/>
      <c r="D59" s="322"/>
      <c r="E59" s="322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5"/>
    </row>
    <row r="60" spans="3:20" s="8" customFormat="1" ht="32.25" customHeight="1">
      <c r="C60" s="221"/>
      <c r="D60" s="321"/>
      <c r="E60" s="321"/>
      <c r="F60" s="224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5"/>
    </row>
    <row r="61" spans="3:20" ht="32.25" customHeight="1">
      <c r="C61" s="227"/>
      <c r="D61" s="322"/>
      <c r="E61" s="322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5"/>
    </row>
    <row r="62" spans="3:20" s="8" customFormat="1" ht="32.25" customHeight="1">
      <c r="C62" s="221"/>
      <c r="D62" s="321"/>
      <c r="E62" s="321"/>
      <c r="F62" s="224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5"/>
    </row>
    <row r="63" spans="3:20" ht="32.25" customHeight="1">
      <c r="C63" s="227"/>
      <c r="D63" s="322"/>
      <c r="E63" s="322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5"/>
    </row>
    <row r="64" spans="3:20" s="8" customFormat="1" ht="32.25" customHeight="1">
      <c r="C64" s="221"/>
      <c r="D64" s="321"/>
      <c r="E64" s="321"/>
      <c r="F64" s="224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5"/>
    </row>
    <row r="65" spans="3:20" s="8" customFormat="1" ht="32.25" customHeight="1">
      <c r="C65" s="221"/>
      <c r="D65" s="320"/>
      <c r="E65" s="320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5"/>
    </row>
    <row r="66" spans="3:20" s="8" customFormat="1" ht="31.5" customHeight="1">
      <c r="C66" s="221"/>
      <c r="D66" s="324"/>
      <c r="E66" s="324"/>
      <c r="F66" s="224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5"/>
    </row>
    <row r="67" spans="3:20" s="70" customFormat="1" ht="32.25" customHeight="1">
      <c r="C67" s="228"/>
      <c r="D67" s="323"/>
      <c r="E67" s="323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5"/>
    </row>
    <row r="68" spans="3:20" ht="42" customHeight="1">
      <c r="C68" s="223"/>
      <c r="D68" s="322"/>
      <c r="E68" s="322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  <row r="69" spans="3:20" ht="44.25" customHeight="1">
      <c r="C69" s="227"/>
      <c r="D69" s="322"/>
      <c r="E69" s="322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</row>
    <row r="70" ht="12.75">
      <c r="C70" s="229"/>
    </row>
    <row r="77" ht="12.75">
      <c r="E77" t="s">
        <v>246</v>
      </c>
    </row>
  </sheetData>
  <sheetProtection password="CAAD" sheet="1" objects="1" scenarios="1"/>
  <mergeCells count="59">
    <mergeCell ref="C3:T3"/>
    <mergeCell ref="D38:E38"/>
    <mergeCell ref="C42:T42"/>
    <mergeCell ref="D21:T21"/>
    <mergeCell ref="D30:T30"/>
    <mergeCell ref="D7:T7"/>
    <mergeCell ref="D14:T14"/>
    <mergeCell ref="C29:T29"/>
    <mergeCell ref="D6:T6"/>
    <mergeCell ref="D18:E18"/>
    <mergeCell ref="C13:T13"/>
    <mergeCell ref="D34:E34"/>
    <mergeCell ref="D50:E50"/>
    <mergeCell ref="D23:E23"/>
    <mergeCell ref="D24:E24"/>
    <mergeCell ref="C44:T44"/>
    <mergeCell ref="D45:E45"/>
    <mergeCell ref="D46:E46"/>
    <mergeCell ref="D31:E31"/>
    <mergeCell ref="D15:E15"/>
    <mergeCell ref="D54:E54"/>
    <mergeCell ref="D55:E55"/>
    <mergeCell ref="D56:E56"/>
    <mergeCell ref="D19:E19"/>
    <mergeCell ref="D33:E33"/>
    <mergeCell ref="D27:E27"/>
    <mergeCell ref="D28:E28"/>
    <mergeCell ref="D16:E16"/>
    <mergeCell ref="D17:E17"/>
    <mergeCell ref="D65:E65"/>
    <mergeCell ref="D47:E47"/>
    <mergeCell ref="D48:E48"/>
    <mergeCell ref="D51:E51"/>
    <mergeCell ref="C49:T49"/>
    <mergeCell ref="D52:E52"/>
    <mergeCell ref="D53:E53"/>
    <mergeCell ref="D32:E32"/>
    <mergeCell ref="D68:E68"/>
    <mergeCell ref="D69:E69"/>
    <mergeCell ref="D61:E61"/>
    <mergeCell ref="D62:E62"/>
    <mergeCell ref="D63:E63"/>
    <mergeCell ref="D64:E64"/>
    <mergeCell ref="D67:E67"/>
    <mergeCell ref="D66:E66"/>
    <mergeCell ref="D57:E57"/>
    <mergeCell ref="D58:E58"/>
    <mergeCell ref="D59:E59"/>
    <mergeCell ref="D60:E60"/>
    <mergeCell ref="C4:T4"/>
    <mergeCell ref="C20:T20"/>
    <mergeCell ref="D25:E25"/>
    <mergeCell ref="D26:E26"/>
    <mergeCell ref="D22:E22"/>
    <mergeCell ref="D8:E8"/>
    <mergeCell ref="D9:E9"/>
    <mergeCell ref="D10:E10"/>
    <mergeCell ref="D11:E11"/>
    <mergeCell ref="D12:E12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119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2004-07-19T11:14:03Z</dcterms:created>
  <dcterms:modified xsi:type="dcterms:W3CDTF">2004-07-22T12:44:10Z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