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8835" activeTab="0"/>
  </bookViews>
  <sheets>
    <sheet name="Stan i struktura V 04" sheetId="1" r:id="rId1"/>
    <sheet name="Gminy V 04" sheetId="2" r:id="rId2"/>
    <sheet name="Wykresy V 04" sheetId="3" r:id="rId3"/>
  </sheets>
  <externalReferences>
    <externalReference r:id="rId6"/>
  </externalReferences>
  <definedNames>
    <definedName name="_xlnm.Print_Area" localSheetId="1">'Gminy V 04'!$A$1:$N$40</definedName>
    <definedName name="_xlnm.Print_Area" localSheetId="0">'Stan i struktura V 04'!$C$4:$T$68</definedName>
    <definedName name="_xlnm.Print_Area" localSheetId="2">'Wykresy V 04'!$Y$1:$AO$44</definedName>
  </definedNames>
  <calcPr fullCalcOnLoad="1"/>
</workbook>
</file>

<file path=xl/sharedStrings.xml><?xml version="1.0" encoding="utf-8"?>
<sst xmlns="http://schemas.openxmlformats.org/spreadsheetml/2006/main" count="388" uniqueCount="216">
  <si>
    <t xml:space="preserve">INFORMACJA O STANIE  BEZROBOCIA W WOJ. LUBUSKIM W MAJU  2004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</si>
  <si>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</si>
  <si>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</si>
  <si>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</si>
  <si>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</si>
  <si>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</si>
  <si>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</si>
  <si>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</si>
  <si>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</si>
  <si>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</si>
  <si>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</si>
  <si>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</si>
  <si>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</si>
  <si>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</si>
  <si>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</si>
  <si>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</si>
  <si>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</si>
  <si>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</si>
  <si>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</si>
  <si>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</si>
  <si>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</si>
  <si>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</si>
  <si>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</si>
  <si>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</si>
  <si>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</si>
  <si>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</si>
  <si>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</si>
  <si>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</si>
  <si>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</si>
  <si>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</si>
  <si>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</si>
  <si>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</si>
  <si>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</si>
  <si>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</si>
  <si>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</si>
  <si>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</si>
  <si>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</si>
  <si>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</si>
  <si>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</si>
  <si>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</si>
  <si>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</si>
  <si>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</si>
  <si>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</si>
  <si>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6.</t>
  </si>
  <si>
    <t>Absolwenci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</si>
  <si>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</si>
  <si>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</si>
  <si>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</si>
  <si>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</si>
  <si>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</si>
  <si>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</si>
  <si>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*stopa bezrobocia przeszacowana przez GUS w lutym br.( korekta aktywnych zawodowo ); brak danych z GUS dotyczących stopy bezrobocia za maj 2004 r.</t>
  </si>
  <si>
    <t>AKTYWNE DZIAŁANIA URZĘDÓW PRACY OGRANICZAJĄCE BEZROBOCIE</t>
  </si>
  <si>
    <t>I. Pośrednictwo pracy</t>
  </si>
  <si>
    <t>Liczba ofert pracy  w miesiącu sprawozdawczym</t>
  </si>
  <si>
    <t>w tym: na pracę w ramach aktywnych form przeciwdziałania bezrobociu</t>
  </si>
  <si>
    <t>w tym: na pracę dla absolwentów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</si>
  <si>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</si>
  <si>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</si>
  <si>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</si>
  <si>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</si>
  <si>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</si>
  <si>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</si>
  <si>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</si>
  <si>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</si>
  <si>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</si>
  <si>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</si>
  <si>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</si>
  <si>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</si>
  <si>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</si>
  <si>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</si>
  <si>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</si>
  <si>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</si>
  <si>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</si>
  <si>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</si>
  <si>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</si>
  <si>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</si>
  <si>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</si>
  <si>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</si>
  <si>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dane statystyczne odnośnie aktywnych form podane na podstawie obowiązującej sprawozdawczości z MPiPS-01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</si>
  <si>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</si>
  <si>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</si>
  <si>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</si>
  <si>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</si>
  <si>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Gorzów Wlkp.(powiat grodzki)</t>
  </si>
  <si>
    <t>Gorzów Wlkp.(powiat ziemski)</t>
  </si>
  <si>
    <t>Krosno O.</t>
  </si>
  <si>
    <t>Międzyrzecz</t>
  </si>
  <si>
    <t>Nowa Sól</t>
  </si>
  <si>
    <t>Słubice</t>
  </si>
  <si>
    <t>Strzelce Kraj.</t>
  </si>
  <si>
    <t>Sulęcin</t>
  </si>
  <si>
    <t>Świebodzin</t>
  </si>
  <si>
    <t>Wschowa</t>
  </si>
  <si>
    <t>Zielona Góra (powiat grodzki)</t>
  </si>
  <si>
    <t>Zielona Góra (powiat ziemski</t>
  </si>
  <si>
    <t>Żagań</t>
  </si>
  <si>
    <t>Żary</t>
  </si>
  <si>
    <t>praca niesubsydiowana</t>
  </si>
  <si>
    <t>prace interwencyjne</t>
  </si>
  <si>
    <t>roboty publiczne</t>
  </si>
  <si>
    <t>inna praca</t>
  </si>
  <si>
    <t>napływ</t>
  </si>
  <si>
    <t>odpływ</t>
  </si>
  <si>
    <t>V 2003</t>
  </si>
  <si>
    <t>VI</t>
  </si>
  <si>
    <t>VII</t>
  </si>
  <si>
    <t>VIII</t>
  </si>
  <si>
    <t>IX</t>
  </si>
  <si>
    <t>X</t>
  </si>
  <si>
    <t>XI</t>
  </si>
  <si>
    <t>XII 2003</t>
  </si>
  <si>
    <t>I 2004</t>
  </si>
  <si>
    <t>II</t>
  </si>
  <si>
    <t>III</t>
  </si>
  <si>
    <t xml:space="preserve">IV </t>
  </si>
  <si>
    <t>V 2004</t>
  </si>
  <si>
    <t>Liczba bezrobotnych</t>
  </si>
  <si>
    <t>Stopa bezrobocia</t>
  </si>
  <si>
    <t>Liczba  bezrobotnych w układzie Powiatowych Urzędów Pracy i gmin woj. lubuskiego zarejestrowanych</t>
  </si>
  <si>
    <t>na koniec MAJA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</si>
  <si>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</si>
  <si>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</si>
  <si>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</si>
  <si>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</si>
  <si>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</si>
  <si>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</si>
  <si>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</si>
  <si>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</si>
  <si>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</si>
  <si>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</si>
  <si>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</si>
  <si>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</si>
  <si>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</si>
  <si>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</si>
  <si>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</si>
  <si>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</si>
  <si>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</si>
  <si>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</si>
  <si>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</si>
  <si>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</si>
  <si>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</si>
  <si>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</si>
  <si>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</si>
  <si>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</si>
  <si>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</si>
  <si>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</si>
  <si>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</si>
  <si>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</si>
  <si>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</si>
  <si>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</si>
  <si>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Świdnica</t>
  </si>
  <si>
    <t>Witnica</t>
  </si>
  <si>
    <t>Trzebiechów</t>
  </si>
  <si>
    <t>VI.</t>
  </si>
  <si>
    <t>STRZELCE KRAJ.</t>
  </si>
  <si>
    <t>Zabór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</si>
  <si>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</si>
  <si>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</si>
  <si>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</si>
  <si>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</si>
  <si>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</si>
  <si>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</si>
  <si>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</si>
  <si>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</si>
  <si>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</si>
  <si>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</si>
  <si>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</si>
  <si>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</si>
  <si>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</si>
  <si>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</si>
  <si>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</si>
  <si>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</si>
  <si>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</si>
  <si>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</si>
  <si>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</si>
  <si>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</si>
  <si>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</si>
  <si>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</si>
  <si>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Słońsk</t>
  </si>
  <si>
    <t>Szprotawa</t>
  </si>
  <si>
    <t>Bledzew</t>
  </si>
  <si>
    <t>Wymiarki</t>
  </si>
  <si>
    <t>Torzym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</si>
  <si>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</si>
  <si>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</si>
  <si>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</si>
  <si>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</si>
  <si>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</si>
  <si>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</si>
  <si>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</si>
  <si>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</si>
  <si>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</si>
  <si>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</si>
  <si>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</si>
  <si>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</si>
  <si>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</si>
  <si>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</si>
  <si>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</si>
  <si>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</si>
  <si>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Lubsko</t>
  </si>
  <si>
    <t>Kolsko</t>
  </si>
  <si>
    <t>Zbąszynek</t>
  </si>
  <si>
    <t>Łęknica</t>
  </si>
  <si>
    <t>Kożuchów</t>
  </si>
  <si>
    <t>Przewóz</t>
  </si>
  <si>
    <t>IX.</t>
  </si>
  <si>
    <t>Trzebiel</t>
  </si>
  <si>
    <t>Sława</t>
  </si>
  <si>
    <t>Tuplice</t>
  </si>
  <si>
    <t>Nowe Miasteczko</t>
  </si>
  <si>
    <t>Szlichtyngowa</t>
  </si>
  <si>
    <t>Otyń</t>
  </si>
  <si>
    <t>OGÓŁEM:</t>
  </si>
  <si>
    <t>woj.</t>
  </si>
  <si>
    <t>g. - gmina wiejska, gm. - gmina wiejsko-miejska, m. - miasto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</si>
</sst>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6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6"/>
      <name val="Arial CE"/>
      <family val="0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2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/>
    </xf>
    <xf numFmtId="0" fontId="17" fillId="2" borderId="10" xfId="0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6" xfId="0" applyFont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18" xfId="0" applyFont="1" applyBorder="1" applyAlignment="1">
      <alignment/>
    </xf>
    <xf numFmtId="164" fontId="21" fillId="0" borderId="16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25" fillId="0" borderId="32" xfId="0" applyFont="1" applyBorder="1" applyAlignment="1">
      <alignment/>
    </xf>
    <xf numFmtId="164" fontId="23" fillId="0" borderId="31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34" xfId="0" applyFont="1" applyBorder="1" applyAlignment="1">
      <alignment/>
    </xf>
    <xf numFmtId="0" fontId="25" fillId="0" borderId="6" xfId="0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164" fontId="22" fillId="0" borderId="35" xfId="0" applyNumberFormat="1" applyFont="1" applyFill="1" applyBorder="1" applyAlignment="1">
      <alignment horizontal="center" vertical="center" wrapText="1"/>
    </xf>
    <xf numFmtId="164" fontId="22" fillId="0" borderId="36" xfId="0" applyNumberFormat="1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1" fontId="21" fillId="0" borderId="20" xfId="0" applyNumberFormat="1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/>
    </xf>
    <xf numFmtId="164" fontId="22" fillId="0" borderId="24" xfId="0" applyNumberFormat="1" applyFont="1" applyFill="1" applyBorder="1" applyAlignment="1">
      <alignment horizontal="center" vertical="center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 horizontal="right" vertical="top" wrapText="1"/>
    </xf>
    <xf numFmtId="0" fontId="26" fillId="0" borderId="27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 wrapText="1"/>
    </xf>
    <xf numFmtId="1" fontId="21" fillId="0" borderId="42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/>
    </xf>
    <xf numFmtId="0" fontId="22" fillId="0" borderId="43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3" fillId="0" borderId="44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17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7" applyNumberFormat="1" applyAlignment="1">
      <alignment/>
    </xf>
    <xf numFmtId="0" fontId="44" fillId="0" borderId="0" xfId="0" applyFont="1" applyAlignment="1">
      <alignment/>
    </xf>
    <xf numFmtId="0" fontId="0" fillId="0" borderId="39" xfId="0" applyBorder="1" applyAlignment="1">
      <alignment/>
    </xf>
    <xf numFmtId="0" fontId="45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45" fillId="0" borderId="45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39" fillId="3" borderId="37" xfId="0" applyFont="1" applyFill="1" applyBorder="1" applyAlignment="1">
      <alignment horizontal="center"/>
    </xf>
    <xf numFmtId="0" fontId="39" fillId="3" borderId="20" xfId="0" applyFont="1" applyFill="1" applyBorder="1" applyAlignment="1" applyProtection="1">
      <alignment horizontal="left"/>
      <protection/>
    </xf>
    <xf numFmtId="0" fontId="39" fillId="3" borderId="20" xfId="0" applyFont="1" applyFill="1" applyBorder="1" applyAlignment="1" applyProtection="1">
      <alignment horizontal="center"/>
      <protection/>
    </xf>
    <xf numFmtId="167" fontId="39" fillId="3" borderId="46" xfId="0" applyNumberFormat="1" applyFont="1" applyFill="1" applyBorder="1" applyAlignment="1" applyProtection="1">
      <alignment horizontal="right"/>
      <protection/>
    </xf>
    <xf numFmtId="0" fontId="34" fillId="0" borderId="37" xfId="0" applyFont="1" applyBorder="1" applyAlignment="1">
      <alignment horizontal="center"/>
    </xf>
    <xf numFmtId="0" fontId="34" fillId="0" borderId="20" xfId="0" applyFont="1" applyBorder="1" applyAlignment="1" applyProtection="1">
      <alignment horizontal="left"/>
      <protection/>
    </xf>
    <xf numFmtId="167" fontId="34" fillId="0" borderId="20" xfId="0" applyNumberFormat="1" applyFont="1" applyBorder="1" applyAlignment="1" applyProtection="1">
      <alignment/>
      <protection/>
    </xf>
    <xf numFmtId="167" fontId="34" fillId="0" borderId="46" xfId="0" applyNumberFormat="1" applyFont="1" applyBorder="1" applyAlignment="1" applyProtection="1">
      <alignment/>
      <protection/>
    </xf>
    <xf numFmtId="167" fontId="39" fillId="3" borderId="20" xfId="0" applyNumberFormat="1" applyFont="1" applyFill="1" applyBorder="1" applyAlignment="1" applyProtection="1">
      <alignment/>
      <protection/>
    </xf>
    <xf numFmtId="167" fontId="39" fillId="3" borderId="46" xfId="0" applyNumberFormat="1" applyFont="1" applyFill="1" applyBorder="1" applyAlignment="1" applyProtection="1">
      <alignment/>
      <protection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167" fontId="39" fillId="0" borderId="46" xfId="0" applyNumberFormat="1" applyFont="1" applyBorder="1" applyAlignment="1" applyProtection="1">
      <alignment/>
      <protection/>
    </xf>
    <xf numFmtId="0" fontId="39" fillId="0" borderId="37" xfId="0" applyFont="1" applyBorder="1" applyAlignment="1">
      <alignment horizontal="center"/>
    </xf>
    <xf numFmtId="0" fontId="39" fillId="0" borderId="20" xfId="0" applyFont="1" applyBorder="1" applyAlignment="1" applyProtection="1">
      <alignment horizontal="left"/>
      <protection/>
    </xf>
    <xf numFmtId="0" fontId="39" fillId="3" borderId="34" xfId="0" applyFont="1" applyFill="1" applyBorder="1" applyAlignment="1">
      <alignment horizontal="center"/>
    </xf>
    <xf numFmtId="0" fontId="39" fillId="3" borderId="14" xfId="0" applyFont="1" applyFill="1" applyBorder="1" applyAlignment="1" applyProtection="1">
      <alignment horizontal="left"/>
      <protection/>
    </xf>
    <xf numFmtId="167" fontId="39" fillId="3" borderId="14" xfId="0" applyNumberFormat="1" applyFont="1" applyFill="1" applyBorder="1" applyAlignment="1" applyProtection="1">
      <alignment/>
      <protection/>
    </xf>
    <xf numFmtId="0" fontId="34" fillId="0" borderId="44" xfId="0" applyFont="1" applyBorder="1" applyAlignment="1">
      <alignment horizontal="center"/>
    </xf>
    <xf numFmtId="0" fontId="34" fillId="0" borderId="47" xfId="0" applyFont="1" applyBorder="1" applyAlignment="1" applyProtection="1">
      <alignment horizontal="left"/>
      <protection/>
    </xf>
    <xf numFmtId="167" fontId="34" fillId="0" borderId="47" xfId="0" applyNumberFormat="1" applyFont="1" applyBorder="1" applyAlignment="1" applyProtection="1">
      <alignment/>
      <protection/>
    </xf>
    <xf numFmtId="167" fontId="34" fillId="0" borderId="48" xfId="0" applyNumberFormat="1" applyFont="1" applyBorder="1" applyAlignment="1" applyProtection="1">
      <alignment/>
      <protection/>
    </xf>
    <xf numFmtId="167" fontId="34" fillId="0" borderId="19" xfId="0" applyNumberFormat="1" applyFont="1" applyBorder="1" applyAlignment="1" applyProtection="1">
      <alignment horizontal="center"/>
      <protection/>
    </xf>
    <xf numFmtId="167" fontId="34" fillId="0" borderId="49" xfId="0" applyNumberFormat="1" applyFont="1" applyBorder="1" applyAlignment="1" applyProtection="1">
      <alignment/>
      <protection/>
    </xf>
    <xf numFmtId="167" fontId="34" fillId="0" borderId="36" xfId="0" applyNumberFormat="1" applyFont="1" applyBorder="1" applyAlignment="1" applyProtection="1">
      <alignment/>
      <protection/>
    </xf>
    <xf numFmtId="167" fontId="34" fillId="0" borderId="50" xfId="0" applyNumberFormat="1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left"/>
      <protection/>
    </xf>
    <xf numFmtId="167" fontId="34" fillId="0" borderId="0" xfId="0" applyNumberFormat="1" applyFont="1" applyBorder="1" applyAlignment="1" applyProtection="1">
      <alignment/>
      <protection/>
    </xf>
    <xf numFmtId="167" fontId="39" fillId="0" borderId="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0" fillId="4" borderId="51" xfId="0" applyNumberFormat="1" applyFont="1" applyFill="1" applyBorder="1" applyAlignment="1" applyProtection="1">
      <alignment/>
      <protection/>
    </xf>
    <xf numFmtId="167" fontId="44" fillId="4" borderId="12" xfId="0" applyNumberFormat="1" applyFont="1" applyFill="1" applyBorder="1" applyAlignment="1" applyProtection="1">
      <alignment/>
      <protection/>
    </xf>
    <xf numFmtId="167" fontId="20" fillId="4" borderId="31" xfId="0" applyNumberFormat="1" applyFont="1" applyFill="1" applyBorder="1" applyAlignment="1" applyProtection="1">
      <alignment/>
      <protection/>
    </xf>
    <xf numFmtId="167" fontId="44" fillId="4" borderId="52" xfId="0" applyNumberFormat="1" applyFont="1" applyFill="1" applyBorder="1" applyAlignment="1" applyProtection="1">
      <alignment/>
      <protection/>
    </xf>
    <xf numFmtId="0" fontId="4" fillId="5" borderId="53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16" fillId="2" borderId="56" xfId="0" applyFont="1" applyFill="1" applyBorder="1" applyAlignment="1">
      <alignment vertical="center" wrapText="1"/>
    </xf>
    <xf numFmtId="0" fontId="16" fillId="2" borderId="52" xfId="0" applyFont="1" applyFill="1" applyBorder="1" applyAlignment="1">
      <alignment vertical="center" wrapText="1"/>
    </xf>
    <xf numFmtId="0" fontId="18" fillId="0" borderId="57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7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11" fillId="2" borderId="61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4" fillId="0" borderId="30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1" xfId="0" applyFont="1" applyFill="1" applyBorder="1" applyAlignment="1">
      <alignment horizontal="left" vertical="center" wrapText="1" indent="1"/>
    </xf>
    <xf numFmtId="0" fontId="24" fillId="0" borderId="16" xfId="0" applyFont="1" applyFill="1" applyBorder="1" applyAlignment="1">
      <alignment horizontal="left" vertical="center" wrapText="1" indent="1"/>
    </xf>
    <xf numFmtId="0" fontId="18" fillId="0" borderId="6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vertical="center" wrapText="1"/>
    </xf>
    <xf numFmtId="0" fontId="24" fillId="0" borderId="59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18" fillId="0" borderId="59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 indent="4"/>
    </xf>
    <xf numFmtId="0" fontId="18" fillId="0" borderId="23" xfId="0" applyFont="1" applyBorder="1" applyAlignment="1">
      <alignment horizontal="left" vertical="center" wrapText="1" indent="4"/>
    </xf>
    <xf numFmtId="0" fontId="31" fillId="0" borderId="30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/>
    </xf>
    <xf numFmtId="0" fontId="24" fillId="0" borderId="25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04'!$C$6:$P$6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V 04'!$C$7:$P$7</c:f>
              <c:numCache>
                <c:ptCount val="14"/>
                <c:pt idx="0">
                  <c:v>11005</c:v>
                </c:pt>
                <c:pt idx="1">
                  <c:v>6563</c:v>
                </c:pt>
                <c:pt idx="2">
                  <c:v>7446</c:v>
                </c:pt>
                <c:pt idx="3">
                  <c:v>5954</c:v>
                </c:pt>
                <c:pt idx="4">
                  <c:v>10923</c:v>
                </c:pt>
                <c:pt idx="5">
                  <c:v>5084</c:v>
                </c:pt>
                <c:pt idx="6">
                  <c:v>6388</c:v>
                </c:pt>
                <c:pt idx="7">
                  <c:v>3710</c:v>
                </c:pt>
                <c:pt idx="8">
                  <c:v>4061</c:v>
                </c:pt>
                <c:pt idx="9">
                  <c:v>3586</c:v>
                </c:pt>
                <c:pt idx="10">
                  <c:v>8405</c:v>
                </c:pt>
                <c:pt idx="11">
                  <c:v>8564</c:v>
                </c:pt>
                <c:pt idx="12">
                  <c:v>9803</c:v>
                </c:pt>
                <c:pt idx="13">
                  <c:v>11363</c:v>
                </c:pt>
              </c:numCache>
            </c:numRef>
          </c:val>
        </c:ser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316608"/>
        <c:crosses val="autoZero"/>
        <c:auto val="1"/>
        <c:lblOffset val="100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54010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 04'!$T$6:$T$9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'Wykresy V 04'!$U$6:$U$9</c:f>
              <c:numCache>
                <c:ptCount val="4"/>
                <c:pt idx="0">
                  <c:v>0.714</c:v>
                </c:pt>
                <c:pt idx="1">
                  <c:v>0.093</c:v>
                </c:pt>
                <c:pt idx="2">
                  <c:v>0.163</c:v>
                </c:pt>
                <c:pt idx="3">
                  <c:v>0.03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V 04'!$C$15:$P$15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V 04'!$C$16:$P$16</c:f>
              <c:numCache>
                <c:ptCount val="14"/>
                <c:pt idx="0">
                  <c:v>898</c:v>
                </c:pt>
                <c:pt idx="1">
                  <c:v>492</c:v>
                </c:pt>
                <c:pt idx="2">
                  <c:v>433</c:v>
                </c:pt>
                <c:pt idx="3">
                  <c:v>460</c:v>
                </c:pt>
                <c:pt idx="4">
                  <c:v>712</c:v>
                </c:pt>
                <c:pt idx="5">
                  <c:v>464</c:v>
                </c:pt>
                <c:pt idx="6">
                  <c:v>436</c:v>
                </c:pt>
                <c:pt idx="7">
                  <c:v>238</c:v>
                </c:pt>
                <c:pt idx="8">
                  <c:v>253</c:v>
                </c:pt>
                <c:pt idx="9">
                  <c:v>286</c:v>
                </c:pt>
                <c:pt idx="10">
                  <c:v>620</c:v>
                </c:pt>
                <c:pt idx="11">
                  <c:v>519</c:v>
                </c:pt>
                <c:pt idx="12">
                  <c:v>652</c:v>
                </c:pt>
                <c:pt idx="13">
                  <c:v>1077</c:v>
                </c:pt>
              </c:numCache>
            </c:numRef>
          </c:val>
        </c:ser>
        <c:ser>
          <c:idx val="1"/>
          <c:order val="1"/>
          <c:tx>
            <c:strRef>
              <c:f>'Wykresy V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V 04'!$C$15:$P$15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'Wykresy V 04'!$C$17:$P$17</c:f>
              <c:numCache>
                <c:ptCount val="14"/>
                <c:pt idx="0">
                  <c:v>952</c:v>
                </c:pt>
                <c:pt idx="1">
                  <c:v>532</c:v>
                </c:pt>
                <c:pt idx="2">
                  <c:v>758</c:v>
                </c:pt>
                <c:pt idx="3">
                  <c:v>722</c:v>
                </c:pt>
                <c:pt idx="4">
                  <c:v>1013</c:v>
                </c:pt>
                <c:pt idx="5">
                  <c:v>408</c:v>
                </c:pt>
                <c:pt idx="6">
                  <c:v>636</c:v>
                </c:pt>
                <c:pt idx="7">
                  <c:v>447</c:v>
                </c:pt>
                <c:pt idx="8">
                  <c:v>418</c:v>
                </c:pt>
                <c:pt idx="9">
                  <c:v>392</c:v>
                </c:pt>
                <c:pt idx="10">
                  <c:v>782</c:v>
                </c:pt>
                <c:pt idx="11">
                  <c:v>919</c:v>
                </c:pt>
                <c:pt idx="12">
                  <c:v>998</c:v>
                </c:pt>
                <c:pt idx="13">
                  <c:v>1235</c:v>
                </c:pt>
              </c:numCache>
            </c:numRef>
          </c:val>
        </c:ser>
        <c:axId val="62522881"/>
        <c:axId val="25835018"/>
      </c:bar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522881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05.2003 - 05.2004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)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4425"/>
          <c:w val="0.958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just"/>
                <a:lstStyle/>
                <a:p>
                  <a:pPr algn="just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just"/>
              <a:lstStyle/>
              <a:p>
                <a:pPr algn="just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04'!$D$21:$P$21</c:f>
              <c:strCache>
                <c:ptCount val="13"/>
                <c:pt idx="0">
                  <c:v>V 2003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 2003</c:v>
                </c:pt>
                <c:pt idx="8">
                  <c:v>I 2004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V 2004</c:v>
                </c:pt>
              </c:strCache>
            </c:strRef>
          </c:cat>
          <c:val>
            <c:numRef>
              <c:f>'Wykresy V 04'!$D$22:$P$22</c:f>
              <c:numCache>
                <c:ptCount val="13"/>
                <c:pt idx="0">
                  <c:v>108031</c:v>
                </c:pt>
                <c:pt idx="1">
                  <c:v>107774</c:v>
                </c:pt>
                <c:pt idx="2">
                  <c:v>107306</c:v>
                </c:pt>
                <c:pt idx="3">
                  <c:v>106528</c:v>
                </c:pt>
                <c:pt idx="4">
                  <c:v>105998</c:v>
                </c:pt>
                <c:pt idx="5">
                  <c:v>104763</c:v>
                </c:pt>
                <c:pt idx="6">
                  <c:v>105162</c:v>
                </c:pt>
                <c:pt idx="7">
                  <c:v>108026</c:v>
                </c:pt>
                <c:pt idx="8">
                  <c:v>111803</c:v>
                </c:pt>
                <c:pt idx="9">
                  <c:v>111121</c:v>
                </c:pt>
                <c:pt idx="10">
                  <c:v>108456</c:v>
                </c:pt>
                <c:pt idx="11">
                  <c:v>105527</c:v>
                </c:pt>
                <c:pt idx="12">
                  <c:v>102855</c:v>
                </c:pt>
              </c:numCache>
            </c:numRef>
          </c:val>
        </c:ser>
        <c:axId val="31188571"/>
        <c:axId val="12261684"/>
      </c:barChart>
      <c:lineChart>
        <c:grouping val="standard"/>
        <c:varyColors val="0"/>
        <c:ser>
          <c:idx val="1"/>
          <c:order val="1"/>
          <c:tx>
            <c:strRef>
              <c:f>'Wykresy V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 04'!$D$21:$P$21</c:f>
              <c:strCache>
                <c:ptCount val="13"/>
                <c:pt idx="0">
                  <c:v>V 2003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 2003</c:v>
                </c:pt>
                <c:pt idx="8">
                  <c:v>I 2004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V 2004</c:v>
                </c:pt>
              </c:strCache>
            </c:strRef>
          </c:cat>
          <c:val>
            <c:numRef>
              <c:f>'Wykresy V 04'!$D$23:$P$23</c:f>
              <c:numCache>
                <c:ptCount val="13"/>
                <c:pt idx="0">
                  <c:v>0.275</c:v>
                </c:pt>
                <c:pt idx="1">
                  <c:v>0.274</c:v>
                </c:pt>
                <c:pt idx="2">
                  <c:v>0.273</c:v>
                </c:pt>
                <c:pt idx="3">
                  <c:v>0.272</c:v>
                </c:pt>
                <c:pt idx="4">
                  <c:v>0.271</c:v>
                </c:pt>
                <c:pt idx="5">
                  <c:v>0.268</c:v>
                </c:pt>
                <c:pt idx="6">
                  <c:v>0.269</c:v>
                </c:pt>
                <c:pt idx="7">
                  <c:v>0.276</c:v>
                </c:pt>
                <c:pt idx="8">
                  <c:v>0.282</c:v>
                </c:pt>
                <c:pt idx="9">
                  <c:v>0.281</c:v>
                </c:pt>
                <c:pt idx="10">
                  <c:v>0.277</c:v>
                </c:pt>
                <c:pt idx="11">
                  <c:v>0.271</c:v>
                </c:pt>
              </c:numCache>
            </c:numRef>
          </c:val>
          <c:smooth val="0"/>
        </c:ser>
        <c:axId val="43246293"/>
        <c:axId val="53672318"/>
      </c:line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261684"/>
        <c:crossesAt val="80000"/>
        <c:auto val="1"/>
        <c:lblOffset val="100"/>
        <c:noMultiLvlLbl val="0"/>
      </c:catAx>
      <c:valAx>
        <c:axId val="12261684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188571"/>
        <c:crossesAt val="1"/>
        <c:crossBetween val="between"/>
        <c:dispUnits/>
      </c:valAx>
      <c:catAx>
        <c:axId val="43246293"/>
        <c:scaling>
          <c:orientation val="minMax"/>
        </c:scaling>
        <c:axPos val="b"/>
        <c:delete val="1"/>
        <c:majorTickMark val="in"/>
        <c:minorTickMark val="none"/>
        <c:tickLblPos val="nextTo"/>
        <c:crossAx val="53672318"/>
        <c:crossesAt val="0.255"/>
        <c:auto val="1"/>
        <c:lblOffset val="100"/>
        <c:noMultiLvlLbl val="0"/>
      </c:catAx>
      <c:valAx>
        <c:axId val="53672318"/>
        <c:scaling>
          <c:orientation val="minMax"/>
          <c:min val="0.25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246293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_____~1\24032004\data\STATYS~1\maj04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</sheetNames>
    <sheetDataSet>
      <sheetData sheetId="3">
        <row r="43">
          <cell r="F43">
            <v>247</v>
          </cell>
          <cell r="G43">
            <v>122</v>
          </cell>
          <cell r="H43">
            <v>313</v>
          </cell>
          <cell r="I43">
            <v>347</v>
          </cell>
          <cell r="J43">
            <v>625</v>
          </cell>
          <cell r="K43">
            <v>180</v>
          </cell>
          <cell r="L43">
            <v>118</v>
          </cell>
          <cell r="M43">
            <v>87</v>
          </cell>
          <cell r="N43">
            <v>167</v>
          </cell>
          <cell r="O43">
            <v>113</v>
          </cell>
          <cell r="P43">
            <v>262</v>
          </cell>
          <cell r="Q43">
            <v>172</v>
          </cell>
          <cell r="R43">
            <v>405</v>
          </cell>
          <cell r="S43">
            <v>685</v>
          </cell>
          <cell r="T43">
            <v>3843</v>
          </cell>
        </row>
        <row r="49">
          <cell r="F49">
            <v>37</v>
          </cell>
          <cell r="G49">
            <v>20</v>
          </cell>
          <cell r="H49">
            <v>101</v>
          </cell>
          <cell r="I49">
            <v>165</v>
          </cell>
          <cell r="J49">
            <v>122</v>
          </cell>
          <cell r="K49">
            <v>52</v>
          </cell>
          <cell r="L49">
            <v>65</v>
          </cell>
          <cell r="M49">
            <v>44</v>
          </cell>
          <cell r="N49">
            <v>27</v>
          </cell>
          <cell r="O49">
            <v>46</v>
          </cell>
          <cell r="P49">
            <v>27</v>
          </cell>
          <cell r="Q49">
            <v>40</v>
          </cell>
          <cell r="R49">
            <v>50</v>
          </cell>
          <cell r="S49">
            <v>98</v>
          </cell>
          <cell r="T49">
            <v>894</v>
          </cell>
        </row>
        <row r="51">
          <cell r="F51">
            <v>211</v>
          </cell>
          <cell r="G51">
            <v>175</v>
          </cell>
          <cell r="H51">
            <v>136</v>
          </cell>
          <cell r="I51">
            <v>135</v>
          </cell>
          <cell r="J51">
            <v>260</v>
          </cell>
          <cell r="K51">
            <v>77</v>
          </cell>
          <cell r="L51">
            <v>145</v>
          </cell>
          <cell r="M51">
            <v>126</v>
          </cell>
          <cell r="N51">
            <v>80</v>
          </cell>
          <cell r="O51">
            <v>82</v>
          </cell>
          <cell r="P51">
            <v>232</v>
          </cell>
          <cell r="Q51">
            <v>69</v>
          </cell>
          <cell r="R51">
            <v>277</v>
          </cell>
          <cell r="S51">
            <v>106</v>
          </cell>
          <cell r="T51">
            <v>2111</v>
          </cell>
        </row>
        <row r="53">
          <cell r="F53">
            <v>33</v>
          </cell>
          <cell r="G53">
            <v>35</v>
          </cell>
          <cell r="H53">
            <v>127</v>
          </cell>
          <cell r="I53">
            <v>211</v>
          </cell>
          <cell r="J53">
            <v>260</v>
          </cell>
          <cell r="K53">
            <v>64</v>
          </cell>
          <cell r="L53">
            <v>34</v>
          </cell>
          <cell r="M53">
            <v>77</v>
          </cell>
          <cell r="N53">
            <v>28</v>
          </cell>
          <cell r="O53">
            <v>44</v>
          </cell>
          <cell r="P53">
            <v>37</v>
          </cell>
          <cell r="Q53">
            <v>130</v>
          </cell>
          <cell r="R53">
            <v>311</v>
          </cell>
          <cell r="S53">
            <v>279</v>
          </cell>
          <cell r="T53">
            <v>1670</v>
          </cell>
        </row>
        <row r="55">
          <cell r="F55">
            <v>88</v>
          </cell>
          <cell r="G55">
            <v>26</v>
          </cell>
          <cell r="H55">
            <v>14</v>
          </cell>
          <cell r="I55">
            <v>47</v>
          </cell>
          <cell r="J55">
            <v>42</v>
          </cell>
          <cell r="K55">
            <v>6</v>
          </cell>
          <cell r="L55">
            <v>0</v>
          </cell>
          <cell r="M55">
            <v>4</v>
          </cell>
          <cell r="N55">
            <v>16</v>
          </cell>
          <cell r="O55">
            <v>4</v>
          </cell>
          <cell r="P55">
            <v>36</v>
          </cell>
          <cell r="Q55">
            <v>16</v>
          </cell>
          <cell r="R55">
            <v>24</v>
          </cell>
          <cell r="S55">
            <v>29</v>
          </cell>
          <cell r="T55">
            <v>352</v>
          </cell>
        </row>
        <row r="57">
          <cell r="F57">
            <v>159</v>
          </cell>
          <cell r="G57">
            <v>65</v>
          </cell>
          <cell r="H57">
            <v>82</v>
          </cell>
          <cell r="I57">
            <v>94</v>
          </cell>
          <cell r="J57">
            <v>113</v>
          </cell>
          <cell r="K57">
            <v>73</v>
          </cell>
          <cell r="L57">
            <v>65</v>
          </cell>
          <cell r="M57">
            <v>26</v>
          </cell>
          <cell r="N57">
            <v>55</v>
          </cell>
          <cell r="O57">
            <v>23</v>
          </cell>
          <cell r="P57">
            <v>104</v>
          </cell>
          <cell r="Q57">
            <v>57</v>
          </cell>
          <cell r="R57">
            <v>185</v>
          </cell>
          <cell r="S57">
            <v>158</v>
          </cell>
          <cell r="T57">
            <v>1259</v>
          </cell>
        </row>
        <row r="59">
          <cell r="F59">
            <v>8</v>
          </cell>
          <cell r="G59">
            <v>1</v>
          </cell>
          <cell r="H59">
            <v>4</v>
          </cell>
          <cell r="I59">
            <v>19</v>
          </cell>
          <cell r="J59">
            <v>13</v>
          </cell>
          <cell r="K59">
            <v>12</v>
          </cell>
          <cell r="L59">
            <v>4</v>
          </cell>
          <cell r="M59">
            <v>1</v>
          </cell>
          <cell r="N59">
            <v>1</v>
          </cell>
          <cell r="O59">
            <v>6</v>
          </cell>
          <cell r="P59">
            <v>1</v>
          </cell>
          <cell r="Q59">
            <v>3</v>
          </cell>
          <cell r="R59">
            <v>5</v>
          </cell>
          <cell r="S59">
            <v>10</v>
          </cell>
          <cell r="T59">
            <v>88</v>
          </cell>
        </row>
        <row r="61">
          <cell r="F61">
            <v>8</v>
          </cell>
          <cell r="G61">
            <v>5</v>
          </cell>
          <cell r="H61">
            <v>1</v>
          </cell>
          <cell r="I61">
            <v>0</v>
          </cell>
          <cell r="J61">
            <v>4</v>
          </cell>
          <cell r="K61">
            <v>1</v>
          </cell>
          <cell r="L61">
            <v>1</v>
          </cell>
          <cell r="M61">
            <v>0</v>
          </cell>
          <cell r="N61">
            <v>0</v>
          </cell>
          <cell r="O61">
            <v>3</v>
          </cell>
          <cell r="P61">
            <v>1</v>
          </cell>
          <cell r="Q61">
            <v>0</v>
          </cell>
          <cell r="R61">
            <v>1</v>
          </cell>
          <cell r="S61">
            <v>2</v>
          </cell>
          <cell r="T61">
            <v>27</v>
          </cell>
        </row>
        <row r="63">
          <cell r="F63">
            <v>1</v>
          </cell>
          <cell r="G63">
            <v>0</v>
          </cell>
          <cell r="H63">
            <v>7</v>
          </cell>
          <cell r="I63">
            <v>1</v>
          </cell>
          <cell r="J63">
            <v>2</v>
          </cell>
          <cell r="K63">
            <v>1</v>
          </cell>
          <cell r="L63">
            <v>19</v>
          </cell>
          <cell r="M63">
            <v>0</v>
          </cell>
          <cell r="N63">
            <v>13</v>
          </cell>
          <cell r="O63">
            <v>0</v>
          </cell>
          <cell r="P63">
            <v>0</v>
          </cell>
          <cell r="Q63">
            <v>0</v>
          </cell>
          <cell r="R63">
            <v>46</v>
          </cell>
          <cell r="S63">
            <v>7</v>
          </cell>
          <cell r="T63">
            <v>97</v>
          </cell>
        </row>
        <row r="65">
          <cell r="F65">
            <v>120</v>
          </cell>
          <cell r="G65">
            <v>41</v>
          </cell>
          <cell r="H65">
            <v>23</v>
          </cell>
          <cell r="I65">
            <v>47</v>
          </cell>
          <cell r="J65">
            <v>98</v>
          </cell>
          <cell r="K65">
            <v>6</v>
          </cell>
          <cell r="L65">
            <v>0</v>
          </cell>
          <cell r="M65">
            <v>4</v>
          </cell>
          <cell r="N65">
            <v>205</v>
          </cell>
          <cell r="O65">
            <v>4</v>
          </cell>
          <cell r="P65">
            <v>34</v>
          </cell>
          <cell r="Q65">
            <v>27</v>
          </cell>
          <cell r="R65">
            <v>33</v>
          </cell>
          <cell r="S65">
            <v>38</v>
          </cell>
          <cell r="T65">
            <v>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9.625" style="0" customWidth="1"/>
    <col min="6" max="11" width="12.25390625" style="8" customWidth="1"/>
    <col min="12" max="12" width="10.625" style="82" customWidth="1"/>
    <col min="13" max="13" width="12.25390625" style="8" customWidth="1"/>
    <col min="14" max="14" width="12.25390625" style="82" customWidth="1"/>
    <col min="15" max="16" width="12.25390625" style="8" customWidth="1"/>
    <col min="17" max="17" width="12.25390625" style="82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</row>
    <row r="4" spans="3:20" ht="54.75" customHeight="1" thickBot="1">
      <c r="C4" s="172" t="s">
        <v>0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3:20" ht="42.75" customHeight="1" thickBot="1">
      <c r="C5" s="9" t="s">
        <v>1</v>
      </c>
      <c r="D5" s="10" t="s">
        <v>2</v>
      </c>
      <c r="E5" s="11" t="s">
        <v>3</v>
      </c>
      <c r="F5" s="12" t="s">
        <v>80</v>
      </c>
      <c r="G5" s="13" t="s">
        <v>81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5" t="s">
        <v>16</v>
      </c>
    </row>
    <row r="6" spans="3:20" ht="39" customHeight="1" thickBot="1">
      <c r="C6" s="174" t="s">
        <v>17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</row>
    <row r="7" spans="3:20" ht="24.75" customHeight="1" thickBot="1">
      <c r="C7" s="16" t="s">
        <v>18</v>
      </c>
      <c r="D7" s="187" t="s">
        <v>19</v>
      </c>
      <c r="E7" s="188"/>
      <c r="F7" s="17">
        <v>19.2</v>
      </c>
      <c r="G7" s="17">
        <v>28.8</v>
      </c>
      <c r="H7" s="17">
        <v>38.9</v>
      </c>
      <c r="I7" s="17">
        <v>28.6</v>
      </c>
      <c r="J7" s="17">
        <v>36.7</v>
      </c>
      <c r="K7" s="17">
        <v>26.2</v>
      </c>
      <c r="L7" s="17">
        <v>36.1</v>
      </c>
      <c r="M7" s="17">
        <v>31.2</v>
      </c>
      <c r="N7" s="17">
        <v>20.1</v>
      </c>
      <c r="O7" s="17">
        <v>24.7</v>
      </c>
      <c r="P7" s="17">
        <v>15</v>
      </c>
      <c r="Q7" s="17">
        <v>30.9</v>
      </c>
      <c r="R7" s="17">
        <v>36.4</v>
      </c>
      <c r="S7" s="18">
        <v>31.7</v>
      </c>
      <c r="T7" s="19">
        <v>27.1</v>
      </c>
    </row>
    <row r="8" spans="3:20" s="8" customFormat="1" ht="26.25" customHeight="1" thickBot="1" thickTop="1">
      <c r="C8" s="20"/>
      <c r="D8" s="189" t="s">
        <v>20</v>
      </c>
      <c r="E8" s="190"/>
      <c r="F8" s="21">
        <v>11005</v>
      </c>
      <c r="G8" s="22">
        <v>6563</v>
      </c>
      <c r="H8" s="22">
        <v>7446</v>
      </c>
      <c r="I8" s="22">
        <v>5954</v>
      </c>
      <c r="J8" s="22">
        <v>10923</v>
      </c>
      <c r="K8" s="22">
        <v>5084</v>
      </c>
      <c r="L8" s="22">
        <v>6388</v>
      </c>
      <c r="M8" s="22">
        <v>3710</v>
      </c>
      <c r="N8" s="22">
        <v>4061</v>
      </c>
      <c r="O8" s="22">
        <v>3586</v>
      </c>
      <c r="P8" s="22">
        <v>8405</v>
      </c>
      <c r="Q8" s="22">
        <v>8564</v>
      </c>
      <c r="R8" s="22">
        <v>9803</v>
      </c>
      <c r="S8" s="23">
        <v>11363</v>
      </c>
      <c r="T8" s="24">
        <f>SUM(F8:S8)</f>
        <v>102855</v>
      </c>
    </row>
    <row r="9" spans="3:21" s="8" customFormat="1" ht="24" customHeight="1" thickBot="1" thickTop="1">
      <c r="C9" s="20"/>
      <c r="D9" s="191" t="s">
        <v>21</v>
      </c>
      <c r="E9" s="192"/>
      <c r="F9" s="25">
        <v>11059</v>
      </c>
      <c r="G9" s="25">
        <v>6603</v>
      </c>
      <c r="H9" s="25">
        <v>7771</v>
      </c>
      <c r="I9" s="25">
        <v>6216</v>
      </c>
      <c r="J9" s="25">
        <v>11224</v>
      </c>
      <c r="K9" s="25">
        <v>5028</v>
      </c>
      <c r="L9" s="25">
        <v>6588</v>
      </c>
      <c r="M9" s="25">
        <v>3919</v>
      </c>
      <c r="N9" s="25">
        <v>4226</v>
      </c>
      <c r="O9" s="25">
        <v>3692</v>
      </c>
      <c r="P9" s="25">
        <v>8567</v>
      </c>
      <c r="Q9" s="25">
        <v>8964</v>
      </c>
      <c r="R9" s="25">
        <v>10149</v>
      </c>
      <c r="S9" s="26">
        <v>11521</v>
      </c>
      <c r="T9" s="27">
        <f>SUM(F9:S9)</f>
        <v>105527</v>
      </c>
      <c r="U9" s="28"/>
    </row>
    <row r="10" spans="3:21" ht="24" customHeight="1" thickBot="1" thickTop="1">
      <c r="C10" s="29"/>
      <c r="D10" s="193" t="s">
        <v>22</v>
      </c>
      <c r="E10" s="180"/>
      <c r="F10" s="30">
        <f aca="true" t="shared" si="0" ref="F10:S10">F8-F9</f>
        <v>-54</v>
      </c>
      <c r="G10" s="30">
        <f t="shared" si="0"/>
        <v>-40</v>
      </c>
      <c r="H10" s="30">
        <f t="shared" si="0"/>
        <v>-325</v>
      </c>
      <c r="I10" s="30">
        <f t="shared" si="0"/>
        <v>-262</v>
      </c>
      <c r="J10" s="30">
        <f t="shared" si="0"/>
        <v>-301</v>
      </c>
      <c r="K10" s="30">
        <f t="shared" si="0"/>
        <v>56</v>
      </c>
      <c r="L10" s="30">
        <f t="shared" si="0"/>
        <v>-200</v>
      </c>
      <c r="M10" s="30">
        <f t="shared" si="0"/>
        <v>-209</v>
      </c>
      <c r="N10" s="30">
        <f t="shared" si="0"/>
        <v>-165</v>
      </c>
      <c r="O10" s="30">
        <f t="shared" si="0"/>
        <v>-106</v>
      </c>
      <c r="P10" s="30">
        <f t="shared" si="0"/>
        <v>-162</v>
      </c>
      <c r="Q10" s="30">
        <f t="shared" si="0"/>
        <v>-400</v>
      </c>
      <c r="R10" s="30">
        <f t="shared" si="0"/>
        <v>-346</v>
      </c>
      <c r="S10" s="31">
        <f t="shared" si="0"/>
        <v>-158</v>
      </c>
      <c r="T10" s="27">
        <f>SUM(F10:S10)</f>
        <v>-2672</v>
      </c>
      <c r="U10" s="32"/>
    </row>
    <row r="11" spans="3:21" ht="24" customHeight="1" thickBot="1" thickTop="1">
      <c r="C11" s="33"/>
      <c r="D11" s="193" t="s">
        <v>23</v>
      </c>
      <c r="E11" s="180"/>
      <c r="F11" s="34">
        <f aca="true" t="shared" si="1" ref="F11:T11">F8/F9*100</f>
        <v>99.51170991952256</v>
      </c>
      <c r="G11" s="34">
        <f t="shared" si="1"/>
        <v>99.39421475087082</v>
      </c>
      <c r="H11" s="34">
        <f t="shared" si="1"/>
        <v>95.81778406897439</v>
      </c>
      <c r="I11" s="34">
        <f t="shared" si="1"/>
        <v>95.78507078507079</v>
      </c>
      <c r="J11" s="34">
        <f t="shared" si="1"/>
        <v>97.31824661439772</v>
      </c>
      <c r="K11" s="34">
        <f t="shared" si="1"/>
        <v>101.1137629276054</v>
      </c>
      <c r="L11" s="34">
        <f t="shared" si="1"/>
        <v>96.96417729204614</v>
      </c>
      <c r="M11" s="34">
        <f t="shared" si="1"/>
        <v>94.66700688951263</v>
      </c>
      <c r="N11" s="34">
        <f t="shared" si="1"/>
        <v>96.09559867486985</v>
      </c>
      <c r="O11" s="34">
        <f t="shared" si="1"/>
        <v>97.12892741061755</v>
      </c>
      <c r="P11" s="34">
        <f t="shared" si="1"/>
        <v>98.10902299521419</v>
      </c>
      <c r="Q11" s="34">
        <f t="shared" si="1"/>
        <v>95.53770638107989</v>
      </c>
      <c r="R11" s="34">
        <f t="shared" si="1"/>
        <v>96.59079712286925</v>
      </c>
      <c r="S11" s="35">
        <f t="shared" si="1"/>
        <v>98.6285912681191</v>
      </c>
      <c r="T11" s="36">
        <f t="shared" si="1"/>
        <v>97.46794659186749</v>
      </c>
      <c r="U11" s="32"/>
    </row>
    <row r="12" spans="3:21" s="8" customFormat="1" ht="24" customHeight="1" thickBot="1" thickTop="1">
      <c r="C12" s="37" t="s">
        <v>24</v>
      </c>
      <c r="D12" s="219" t="s">
        <v>25</v>
      </c>
      <c r="E12" s="178"/>
      <c r="F12" s="30">
        <v>898</v>
      </c>
      <c r="G12" s="38">
        <v>492</v>
      </c>
      <c r="H12" s="39">
        <v>433</v>
      </c>
      <c r="I12" s="39">
        <v>460</v>
      </c>
      <c r="J12" s="39">
        <v>712</v>
      </c>
      <c r="K12" s="39">
        <v>464</v>
      </c>
      <c r="L12" s="39">
        <v>436</v>
      </c>
      <c r="M12" s="39">
        <v>238</v>
      </c>
      <c r="N12" s="40">
        <v>253</v>
      </c>
      <c r="O12" s="40">
        <v>286</v>
      </c>
      <c r="P12" s="40">
        <v>620</v>
      </c>
      <c r="Q12" s="40">
        <v>519</v>
      </c>
      <c r="R12" s="40">
        <v>652</v>
      </c>
      <c r="S12" s="40">
        <v>1077</v>
      </c>
      <c r="T12" s="27">
        <f>SUM(F12:S12)</f>
        <v>7540</v>
      </c>
      <c r="U12" s="28"/>
    </row>
    <row r="13" spans="3:21" ht="24" customHeight="1" thickBot="1" thickTop="1">
      <c r="C13" s="16"/>
      <c r="D13" s="193" t="s">
        <v>26</v>
      </c>
      <c r="E13" s="180"/>
      <c r="F13" s="30">
        <v>165</v>
      </c>
      <c r="G13" s="41">
        <v>70</v>
      </c>
      <c r="H13" s="39">
        <v>89</v>
      </c>
      <c r="I13" s="39">
        <v>65</v>
      </c>
      <c r="J13" s="39">
        <v>103</v>
      </c>
      <c r="K13" s="39">
        <v>110</v>
      </c>
      <c r="L13" s="39">
        <v>54</v>
      </c>
      <c r="M13" s="39">
        <v>39</v>
      </c>
      <c r="N13" s="40">
        <v>79</v>
      </c>
      <c r="O13" s="40">
        <v>80</v>
      </c>
      <c r="P13" s="40">
        <v>143</v>
      </c>
      <c r="Q13" s="40">
        <v>83</v>
      </c>
      <c r="R13" s="40">
        <v>80</v>
      </c>
      <c r="S13" s="40">
        <v>178</v>
      </c>
      <c r="T13" s="27">
        <f>SUM(F13:S13)</f>
        <v>1338</v>
      </c>
      <c r="U13" s="32"/>
    </row>
    <row r="14" spans="3:21" ht="24" customHeight="1" thickBot="1" thickTop="1">
      <c r="C14" s="42"/>
      <c r="D14" s="193" t="s">
        <v>27</v>
      </c>
      <c r="E14" s="180"/>
      <c r="F14" s="43">
        <f aca="true" t="shared" si="2" ref="F14:T14">F13/F12*100</f>
        <v>18.374164810690424</v>
      </c>
      <c r="G14" s="43">
        <f t="shared" si="2"/>
        <v>14.227642276422763</v>
      </c>
      <c r="H14" s="43">
        <f t="shared" si="2"/>
        <v>20.554272517321014</v>
      </c>
      <c r="I14" s="43">
        <f t="shared" si="2"/>
        <v>14.130434782608695</v>
      </c>
      <c r="J14" s="43">
        <f t="shared" si="2"/>
        <v>14.466292134831459</v>
      </c>
      <c r="K14" s="43">
        <f t="shared" si="2"/>
        <v>23.70689655172414</v>
      </c>
      <c r="L14" s="43">
        <f t="shared" si="2"/>
        <v>12.385321100917432</v>
      </c>
      <c r="M14" s="43">
        <f t="shared" si="2"/>
        <v>16.386554621848738</v>
      </c>
      <c r="N14" s="43">
        <f t="shared" si="2"/>
        <v>31.225296442687743</v>
      </c>
      <c r="O14" s="43">
        <f t="shared" si="2"/>
        <v>27.972027972027973</v>
      </c>
      <c r="P14" s="43">
        <f t="shared" si="2"/>
        <v>23.06451612903226</v>
      </c>
      <c r="Q14" s="43">
        <f t="shared" si="2"/>
        <v>15.992292870905588</v>
      </c>
      <c r="R14" s="43">
        <f t="shared" si="2"/>
        <v>12.269938650306749</v>
      </c>
      <c r="S14" s="44">
        <f t="shared" si="2"/>
        <v>16.527390900649955</v>
      </c>
      <c r="T14" s="45">
        <f t="shared" si="2"/>
        <v>17.745358090185675</v>
      </c>
      <c r="U14" s="32"/>
    </row>
    <row r="15" spans="3:21" ht="24.75" customHeight="1" thickBot="1" thickTop="1">
      <c r="C15" s="16" t="s">
        <v>28</v>
      </c>
      <c r="D15" s="220" t="s">
        <v>29</v>
      </c>
      <c r="E15" s="221"/>
      <c r="F15" s="30">
        <v>952</v>
      </c>
      <c r="G15" s="39">
        <v>532</v>
      </c>
      <c r="H15" s="39">
        <v>758</v>
      </c>
      <c r="I15" s="39">
        <v>722</v>
      </c>
      <c r="J15" s="39">
        <v>1013</v>
      </c>
      <c r="K15" s="39">
        <v>408</v>
      </c>
      <c r="L15" s="39">
        <v>636</v>
      </c>
      <c r="M15" s="39">
        <v>447</v>
      </c>
      <c r="N15" s="40">
        <v>418</v>
      </c>
      <c r="O15" s="40">
        <v>392</v>
      </c>
      <c r="P15" s="40">
        <v>782</v>
      </c>
      <c r="Q15" s="40">
        <v>919</v>
      </c>
      <c r="R15" s="40">
        <v>998</v>
      </c>
      <c r="S15" s="40">
        <v>1235</v>
      </c>
      <c r="T15" s="27">
        <f>SUM(F15:S15)</f>
        <v>10212</v>
      </c>
      <c r="U15" s="32"/>
    </row>
    <row r="16" spans="3:21" ht="24" customHeight="1" thickBot="1" thickTop="1">
      <c r="C16" s="16" t="s">
        <v>30</v>
      </c>
      <c r="D16" s="193" t="s">
        <v>31</v>
      </c>
      <c r="E16" s="180"/>
      <c r="F16" s="30">
        <v>480</v>
      </c>
      <c r="G16" s="39">
        <v>325</v>
      </c>
      <c r="H16" s="39">
        <v>513</v>
      </c>
      <c r="I16" s="39">
        <v>410</v>
      </c>
      <c r="J16" s="39">
        <v>580</v>
      </c>
      <c r="K16" s="39">
        <v>203</v>
      </c>
      <c r="L16" s="39">
        <v>439</v>
      </c>
      <c r="M16" s="39">
        <v>319</v>
      </c>
      <c r="N16" s="40">
        <v>269</v>
      </c>
      <c r="O16" s="40">
        <v>167</v>
      </c>
      <c r="P16" s="40">
        <v>313</v>
      </c>
      <c r="Q16" s="40">
        <v>524</v>
      </c>
      <c r="R16" s="40">
        <v>593</v>
      </c>
      <c r="S16" s="40">
        <v>792</v>
      </c>
      <c r="T16" s="27">
        <f>SUM(F16:S16)</f>
        <v>5927</v>
      </c>
      <c r="U16" s="32"/>
    </row>
    <row r="17" spans="3:21" s="8" customFormat="1" ht="24" customHeight="1" thickBot="1" thickTop="1">
      <c r="C17" s="46" t="s">
        <v>30</v>
      </c>
      <c r="D17" s="222" t="s">
        <v>32</v>
      </c>
      <c r="E17" s="223"/>
      <c r="F17" s="30">
        <v>365</v>
      </c>
      <c r="G17" s="39">
        <v>253</v>
      </c>
      <c r="H17" s="39">
        <v>285</v>
      </c>
      <c r="I17" s="39">
        <v>370</v>
      </c>
      <c r="J17" s="39">
        <v>453</v>
      </c>
      <c r="K17" s="39">
        <v>187</v>
      </c>
      <c r="L17" s="39">
        <v>278</v>
      </c>
      <c r="M17" s="39">
        <v>232</v>
      </c>
      <c r="N17" s="40">
        <v>192</v>
      </c>
      <c r="O17" s="40">
        <v>137</v>
      </c>
      <c r="P17" s="40">
        <v>279</v>
      </c>
      <c r="Q17" s="40">
        <v>433</v>
      </c>
      <c r="R17" s="40">
        <v>309</v>
      </c>
      <c r="S17" s="40">
        <v>461</v>
      </c>
      <c r="T17" s="27">
        <f>SUM(F17:S17)</f>
        <v>4234</v>
      </c>
      <c r="U17" s="28"/>
    </row>
    <row r="18" spans="3:21" s="8" customFormat="1" ht="24" customHeight="1" thickBot="1" thickTop="1">
      <c r="C18" s="47" t="s">
        <v>30</v>
      </c>
      <c r="D18" s="217" t="s">
        <v>33</v>
      </c>
      <c r="E18" s="218"/>
      <c r="F18" s="48">
        <v>350</v>
      </c>
      <c r="G18" s="49">
        <v>132</v>
      </c>
      <c r="H18" s="49">
        <v>180</v>
      </c>
      <c r="I18" s="49">
        <v>164</v>
      </c>
      <c r="J18" s="49">
        <v>217</v>
      </c>
      <c r="K18" s="49">
        <v>145</v>
      </c>
      <c r="L18" s="49">
        <v>78</v>
      </c>
      <c r="M18" s="49">
        <v>74</v>
      </c>
      <c r="N18" s="50">
        <v>104</v>
      </c>
      <c r="O18" s="50">
        <v>128</v>
      </c>
      <c r="P18" s="50">
        <v>376</v>
      </c>
      <c r="Q18" s="50">
        <v>310</v>
      </c>
      <c r="R18" s="50">
        <v>267</v>
      </c>
      <c r="S18" s="50">
        <v>270</v>
      </c>
      <c r="T18" s="51">
        <f>SUM(F18:S18)</f>
        <v>2795</v>
      </c>
      <c r="U18" s="28"/>
    </row>
    <row r="19" spans="3:20" ht="39" customHeight="1" thickBot="1">
      <c r="C19" s="174" t="s">
        <v>34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6"/>
    </row>
    <row r="20" spans="3:20" ht="24" customHeight="1" thickBot="1" thickTop="1">
      <c r="C20" s="52" t="s">
        <v>18</v>
      </c>
      <c r="D20" s="183" t="s">
        <v>35</v>
      </c>
      <c r="E20" s="184"/>
      <c r="F20" s="53">
        <v>5320</v>
      </c>
      <c r="G20" s="54">
        <v>3249</v>
      </c>
      <c r="H20" s="54">
        <v>3887</v>
      </c>
      <c r="I20" s="54">
        <v>3148</v>
      </c>
      <c r="J20" s="54">
        <v>5722</v>
      </c>
      <c r="K20" s="54">
        <v>2580</v>
      </c>
      <c r="L20" s="54">
        <v>3201</v>
      </c>
      <c r="M20" s="54">
        <v>1713</v>
      </c>
      <c r="N20" s="55">
        <v>1986</v>
      </c>
      <c r="O20" s="55">
        <v>1777</v>
      </c>
      <c r="P20" s="55">
        <v>4330</v>
      </c>
      <c r="Q20" s="55">
        <v>4642</v>
      </c>
      <c r="R20" s="55">
        <v>5077</v>
      </c>
      <c r="S20" s="55">
        <v>5758</v>
      </c>
      <c r="T20" s="56">
        <f>SUM(F20:S20)</f>
        <v>52390</v>
      </c>
    </row>
    <row r="21" spans="3:20" ht="24" customHeight="1" thickBot="1" thickTop="1">
      <c r="C21" s="57"/>
      <c r="D21" s="179" t="s">
        <v>36</v>
      </c>
      <c r="E21" s="180"/>
      <c r="F21" s="43">
        <f aca="true" t="shared" si="3" ref="F21:T21">F20/F8*100</f>
        <v>48.34166288050886</v>
      </c>
      <c r="G21" s="43">
        <f t="shared" si="3"/>
        <v>49.50479963431358</v>
      </c>
      <c r="H21" s="43">
        <f t="shared" si="3"/>
        <v>52.20252484555466</v>
      </c>
      <c r="I21" s="43">
        <f t="shared" si="3"/>
        <v>52.87201881088344</v>
      </c>
      <c r="J21" s="43">
        <f t="shared" si="3"/>
        <v>52.384875949830636</v>
      </c>
      <c r="K21" s="43">
        <f t="shared" si="3"/>
        <v>50.747442958300546</v>
      </c>
      <c r="L21" s="43">
        <f t="shared" si="3"/>
        <v>50.10958046336882</v>
      </c>
      <c r="M21" s="43">
        <f t="shared" si="3"/>
        <v>46.17250673854447</v>
      </c>
      <c r="N21" s="43">
        <f t="shared" si="3"/>
        <v>48.90421078552081</v>
      </c>
      <c r="O21" s="43">
        <f t="shared" si="3"/>
        <v>49.55382041271612</v>
      </c>
      <c r="P21" s="43">
        <f t="shared" si="3"/>
        <v>51.516954193932186</v>
      </c>
      <c r="Q21" s="43">
        <f t="shared" si="3"/>
        <v>54.20364315740308</v>
      </c>
      <c r="R21" s="43">
        <f t="shared" si="3"/>
        <v>51.79026828521881</v>
      </c>
      <c r="S21" s="44">
        <f t="shared" si="3"/>
        <v>50.673237701311265</v>
      </c>
      <c r="T21" s="58">
        <f t="shared" si="3"/>
        <v>50.935783384376066</v>
      </c>
    </row>
    <row r="22" spans="3:20" ht="24" customHeight="1" thickBot="1" thickTop="1">
      <c r="C22" s="59" t="s">
        <v>24</v>
      </c>
      <c r="D22" s="179" t="s">
        <v>37</v>
      </c>
      <c r="E22" s="180"/>
      <c r="F22" s="30">
        <v>0</v>
      </c>
      <c r="G22" s="39">
        <v>4479</v>
      </c>
      <c r="H22" s="39">
        <v>3716</v>
      </c>
      <c r="I22" s="39">
        <v>3227</v>
      </c>
      <c r="J22" s="39">
        <v>3939</v>
      </c>
      <c r="K22" s="39">
        <v>1964</v>
      </c>
      <c r="L22" s="39">
        <v>3373</v>
      </c>
      <c r="M22" s="39">
        <v>2235</v>
      </c>
      <c r="N22" s="40">
        <v>2564</v>
      </c>
      <c r="O22" s="40">
        <v>1620</v>
      </c>
      <c r="P22" s="40">
        <v>0</v>
      </c>
      <c r="Q22" s="40">
        <v>5308</v>
      </c>
      <c r="R22" s="40">
        <v>3759</v>
      </c>
      <c r="S22" s="40">
        <v>4764</v>
      </c>
      <c r="T22" s="56">
        <f>SUM(F22:S22)</f>
        <v>40948</v>
      </c>
    </row>
    <row r="23" spans="3:20" ht="24" customHeight="1" thickBot="1" thickTop="1">
      <c r="C23" s="60"/>
      <c r="D23" s="179" t="s">
        <v>36</v>
      </c>
      <c r="E23" s="180"/>
      <c r="F23" s="43">
        <f aca="true" t="shared" si="4" ref="F23:T23">F22/F8*100</f>
        <v>0</v>
      </c>
      <c r="G23" s="43">
        <f t="shared" si="4"/>
        <v>68.24622885875362</v>
      </c>
      <c r="H23" s="43">
        <f t="shared" si="4"/>
        <v>49.90598979317755</v>
      </c>
      <c r="I23" s="43">
        <f t="shared" si="4"/>
        <v>54.1988579106483</v>
      </c>
      <c r="J23" s="43">
        <f t="shared" si="4"/>
        <v>36.06152156001098</v>
      </c>
      <c r="K23" s="43">
        <f t="shared" si="4"/>
        <v>38.63099921321794</v>
      </c>
      <c r="L23" s="43">
        <f t="shared" si="4"/>
        <v>52.802128991859746</v>
      </c>
      <c r="M23" s="43">
        <f t="shared" si="4"/>
        <v>60.24258760107817</v>
      </c>
      <c r="N23" s="43">
        <f t="shared" si="4"/>
        <v>63.137158335385365</v>
      </c>
      <c r="O23" s="43">
        <f t="shared" si="4"/>
        <v>45.17568321249303</v>
      </c>
      <c r="P23" s="43">
        <f t="shared" si="4"/>
        <v>0</v>
      </c>
      <c r="Q23" s="43">
        <f t="shared" si="4"/>
        <v>61.980382998598785</v>
      </c>
      <c r="R23" s="43">
        <f t="shared" si="4"/>
        <v>38.34540446801999</v>
      </c>
      <c r="S23" s="44">
        <f t="shared" si="4"/>
        <v>41.92554783067852</v>
      </c>
      <c r="T23" s="58">
        <f t="shared" si="4"/>
        <v>39.811384959408876</v>
      </c>
    </row>
    <row r="24" spans="3:20" s="8" customFormat="1" ht="23.25" customHeight="1" thickBot="1" thickTop="1">
      <c r="C24" s="61" t="s">
        <v>28</v>
      </c>
      <c r="D24" s="177" t="s">
        <v>38</v>
      </c>
      <c r="E24" s="178"/>
      <c r="F24" s="30">
        <v>2405</v>
      </c>
      <c r="G24" s="39">
        <v>1302</v>
      </c>
      <c r="H24" s="39">
        <v>1121</v>
      </c>
      <c r="I24" s="39">
        <v>1274</v>
      </c>
      <c r="J24" s="39">
        <v>2194</v>
      </c>
      <c r="K24" s="39">
        <v>1004</v>
      </c>
      <c r="L24" s="39">
        <v>1170</v>
      </c>
      <c r="M24" s="39">
        <v>736</v>
      </c>
      <c r="N24" s="40">
        <v>888</v>
      </c>
      <c r="O24" s="40">
        <v>741</v>
      </c>
      <c r="P24" s="40">
        <v>1783</v>
      </c>
      <c r="Q24" s="40">
        <v>1620</v>
      </c>
      <c r="R24" s="40">
        <v>1509</v>
      </c>
      <c r="S24" s="40">
        <v>1942</v>
      </c>
      <c r="T24" s="56">
        <f>SUM(F24:S24)</f>
        <v>19689</v>
      </c>
    </row>
    <row r="25" spans="3:20" ht="24" customHeight="1" thickBot="1" thickTop="1">
      <c r="C25" s="62"/>
      <c r="D25" s="179" t="s">
        <v>36</v>
      </c>
      <c r="E25" s="180"/>
      <c r="F25" s="43">
        <f aca="true" t="shared" si="5" ref="F25:T25">F24/F8*100</f>
        <v>21.853702862335304</v>
      </c>
      <c r="G25" s="43">
        <f t="shared" si="5"/>
        <v>19.838488496114582</v>
      </c>
      <c r="H25" s="43">
        <f t="shared" si="5"/>
        <v>15.055063121138868</v>
      </c>
      <c r="I25" s="43">
        <f t="shared" si="5"/>
        <v>21.397379912663755</v>
      </c>
      <c r="J25" s="43">
        <f t="shared" si="5"/>
        <v>20.086056944062985</v>
      </c>
      <c r="K25" s="43">
        <f t="shared" si="5"/>
        <v>19.748229740361918</v>
      </c>
      <c r="L25" s="43">
        <f t="shared" si="5"/>
        <v>18.315591734502192</v>
      </c>
      <c r="M25" s="43">
        <f t="shared" si="5"/>
        <v>19.838274932614556</v>
      </c>
      <c r="N25" s="43">
        <f t="shared" si="5"/>
        <v>21.86653533612411</v>
      </c>
      <c r="O25" s="43">
        <f t="shared" si="5"/>
        <v>20.663692136084773</v>
      </c>
      <c r="P25" s="43">
        <f t="shared" si="5"/>
        <v>21.213563355145745</v>
      </c>
      <c r="Q25" s="43">
        <f t="shared" si="5"/>
        <v>18.91639420831387</v>
      </c>
      <c r="R25" s="43">
        <f t="shared" si="5"/>
        <v>15.393246965214729</v>
      </c>
      <c r="S25" s="44">
        <f t="shared" si="5"/>
        <v>17.090557071195985</v>
      </c>
      <c r="T25" s="58">
        <f t="shared" si="5"/>
        <v>19.14248213504448</v>
      </c>
    </row>
    <row r="26" spans="3:20" s="8" customFormat="1" ht="24" customHeight="1" thickBot="1" thickTop="1">
      <c r="C26" s="63" t="s">
        <v>39</v>
      </c>
      <c r="D26" s="181" t="s">
        <v>40</v>
      </c>
      <c r="E26" s="182"/>
      <c r="F26" s="30">
        <v>750</v>
      </c>
      <c r="G26" s="39">
        <v>330</v>
      </c>
      <c r="H26" s="39">
        <v>245</v>
      </c>
      <c r="I26" s="39">
        <v>151</v>
      </c>
      <c r="J26" s="39">
        <v>509</v>
      </c>
      <c r="K26" s="39">
        <v>178</v>
      </c>
      <c r="L26" s="39">
        <v>165</v>
      </c>
      <c r="M26" s="39">
        <v>73</v>
      </c>
      <c r="N26" s="40">
        <v>79</v>
      </c>
      <c r="O26" s="40">
        <v>78</v>
      </c>
      <c r="P26" s="40">
        <v>662</v>
      </c>
      <c r="Q26" s="40">
        <v>251</v>
      </c>
      <c r="R26" s="40">
        <v>556</v>
      </c>
      <c r="S26" s="40">
        <v>481</v>
      </c>
      <c r="T26" s="56">
        <f>SUM(F26:S26)</f>
        <v>4508</v>
      </c>
    </row>
    <row r="27" spans="3:20" ht="24" customHeight="1" thickBot="1" thickTop="1">
      <c r="C27" s="64"/>
      <c r="D27" s="179" t="s">
        <v>36</v>
      </c>
      <c r="E27" s="180"/>
      <c r="F27" s="43">
        <f aca="true" t="shared" si="6" ref="F27:T27">F26/F8*100</f>
        <v>6.815084052703317</v>
      </c>
      <c r="G27" s="43">
        <f t="shared" si="6"/>
        <v>5.028188328508304</v>
      </c>
      <c r="H27" s="43">
        <f t="shared" si="6"/>
        <v>3.290357238785925</v>
      </c>
      <c r="I27" s="43">
        <f t="shared" si="6"/>
        <v>2.536110178031575</v>
      </c>
      <c r="J27" s="43">
        <f t="shared" si="6"/>
        <v>4.659891971070219</v>
      </c>
      <c r="K27" s="43">
        <f t="shared" si="6"/>
        <v>3.5011801730920533</v>
      </c>
      <c r="L27" s="43">
        <f t="shared" si="6"/>
        <v>2.582968065122104</v>
      </c>
      <c r="M27" s="43">
        <f t="shared" si="6"/>
        <v>1.9676549865229112</v>
      </c>
      <c r="N27" s="43">
        <f t="shared" si="6"/>
        <v>1.9453336616596897</v>
      </c>
      <c r="O27" s="43">
        <f t="shared" si="6"/>
        <v>2.1751254880089235</v>
      </c>
      <c r="P27" s="43">
        <f t="shared" si="6"/>
        <v>7.8762641284949435</v>
      </c>
      <c r="Q27" s="43">
        <f t="shared" si="6"/>
        <v>2.930873423633816</v>
      </c>
      <c r="R27" s="43">
        <f t="shared" si="6"/>
        <v>5.671733142915434</v>
      </c>
      <c r="S27" s="44">
        <f t="shared" si="6"/>
        <v>4.233037050074804</v>
      </c>
      <c r="T27" s="58">
        <f t="shared" si="6"/>
        <v>4.382869087550436</v>
      </c>
    </row>
    <row r="28" spans="3:20" s="8" customFormat="1" ht="24" customHeight="1" thickBot="1" thickTop="1">
      <c r="C28" s="65" t="s">
        <v>41</v>
      </c>
      <c r="D28" s="177" t="s">
        <v>42</v>
      </c>
      <c r="E28" s="178"/>
      <c r="F28" s="31">
        <v>1992</v>
      </c>
      <c r="G28" s="40">
        <v>1597</v>
      </c>
      <c r="H28" s="40">
        <v>1678</v>
      </c>
      <c r="I28" s="40">
        <v>1373</v>
      </c>
      <c r="J28" s="40">
        <v>2302</v>
      </c>
      <c r="K28" s="40">
        <v>1062</v>
      </c>
      <c r="L28" s="40">
        <v>1510</v>
      </c>
      <c r="M28" s="40">
        <v>827</v>
      </c>
      <c r="N28" s="40">
        <v>993</v>
      </c>
      <c r="O28" s="40">
        <v>929</v>
      </c>
      <c r="P28" s="40">
        <v>1489</v>
      </c>
      <c r="Q28" s="40">
        <v>1954</v>
      </c>
      <c r="R28" s="40">
        <v>2251</v>
      </c>
      <c r="S28" s="40">
        <v>2486</v>
      </c>
      <c r="T28" s="56">
        <f>SUM(F28:S28)</f>
        <v>22443</v>
      </c>
    </row>
    <row r="29" spans="3:20" ht="24" customHeight="1" thickBot="1" thickTop="1">
      <c r="C29" s="60"/>
      <c r="D29" s="179" t="s">
        <v>36</v>
      </c>
      <c r="E29" s="180"/>
      <c r="F29" s="66">
        <f aca="true" t="shared" si="7" ref="F29:T29">F28/F8*100</f>
        <v>18.100863243980008</v>
      </c>
      <c r="G29" s="66">
        <f t="shared" si="7"/>
        <v>24.333384123114428</v>
      </c>
      <c r="H29" s="66">
        <f t="shared" si="7"/>
        <v>22.53558957829707</v>
      </c>
      <c r="I29" s="66">
        <f t="shared" si="7"/>
        <v>23.060127645280485</v>
      </c>
      <c r="J29" s="66">
        <f t="shared" si="7"/>
        <v>21.074796301382403</v>
      </c>
      <c r="K29" s="66">
        <f t="shared" si="7"/>
        <v>20.889063729346972</v>
      </c>
      <c r="L29" s="66">
        <f t="shared" si="7"/>
        <v>23.638071383844707</v>
      </c>
      <c r="M29" s="66">
        <f t="shared" si="7"/>
        <v>22.2911051212938</v>
      </c>
      <c r="N29" s="66">
        <f t="shared" si="7"/>
        <v>24.452105392760405</v>
      </c>
      <c r="O29" s="66">
        <f t="shared" si="7"/>
        <v>25.906302286670385</v>
      </c>
      <c r="P29" s="66">
        <f t="shared" si="7"/>
        <v>17.71564544913742</v>
      </c>
      <c r="Q29" s="66">
        <f t="shared" si="7"/>
        <v>22.816440915460063</v>
      </c>
      <c r="R29" s="66">
        <f t="shared" si="7"/>
        <v>22.962358461695402</v>
      </c>
      <c r="S29" s="67">
        <f t="shared" si="7"/>
        <v>21.878025169409486</v>
      </c>
      <c r="T29" s="58">
        <f t="shared" si="7"/>
        <v>21.820037917456613</v>
      </c>
    </row>
    <row r="30" spans="3:20" s="8" customFormat="1" ht="24" customHeight="1" thickBot="1" thickTop="1">
      <c r="C30" s="63" t="s">
        <v>43</v>
      </c>
      <c r="D30" s="177" t="s">
        <v>44</v>
      </c>
      <c r="E30" s="178"/>
      <c r="F30" s="31">
        <v>237</v>
      </c>
      <c r="G30" s="40">
        <v>148</v>
      </c>
      <c r="H30" s="40">
        <v>230</v>
      </c>
      <c r="I30" s="40">
        <v>202</v>
      </c>
      <c r="J30" s="40">
        <v>306</v>
      </c>
      <c r="K30" s="40">
        <v>112</v>
      </c>
      <c r="L30" s="40">
        <v>229</v>
      </c>
      <c r="M30" s="40">
        <v>108</v>
      </c>
      <c r="N30" s="40">
        <v>165</v>
      </c>
      <c r="O30" s="40">
        <v>131</v>
      </c>
      <c r="P30" s="40">
        <v>333</v>
      </c>
      <c r="Q30" s="40">
        <v>324</v>
      </c>
      <c r="R30" s="40">
        <v>270</v>
      </c>
      <c r="S30" s="40">
        <v>336</v>
      </c>
      <c r="T30" s="56">
        <f>SUM(F30:S30)</f>
        <v>3131</v>
      </c>
    </row>
    <row r="31" spans="3:20" ht="24" customHeight="1" thickBot="1" thickTop="1">
      <c r="C31" s="62"/>
      <c r="D31" s="194" t="s">
        <v>36</v>
      </c>
      <c r="E31" s="195"/>
      <c r="F31" s="68">
        <f aca="true" t="shared" si="8" ref="F31:T31">F30/F8*100</f>
        <v>2.153566560654248</v>
      </c>
      <c r="G31" s="68">
        <f t="shared" si="8"/>
        <v>2.2550662806643302</v>
      </c>
      <c r="H31" s="68">
        <f t="shared" si="8"/>
        <v>3.08890679559495</v>
      </c>
      <c r="I31" s="68">
        <f t="shared" si="8"/>
        <v>3.392677191803829</v>
      </c>
      <c r="J31" s="68">
        <f t="shared" si="8"/>
        <v>2.8014281790716837</v>
      </c>
      <c r="K31" s="68">
        <f t="shared" si="8"/>
        <v>2.2029897718332023</v>
      </c>
      <c r="L31" s="68">
        <f t="shared" si="8"/>
        <v>3.5848465873512834</v>
      </c>
      <c r="M31" s="68">
        <f t="shared" si="8"/>
        <v>2.9110512129380055</v>
      </c>
      <c r="N31" s="68">
        <f t="shared" si="8"/>
        <v>4.063038660428466</v>
      </c>
      <c r="O31" s="68">
        <f t="shared" si="8"/>
        <v>3.6530953708867817</v>
      </c>
      <c r="P31" s="68">
        <f t="shared" si="8"/>
        <v>3.9619274241522904</v>
      </c>
      <c r="Q31" s="68">
        <f t="shared" si="8"/>
        <v>3.7832788416627747</v>
      </c>
      <c r="R31" s="68">
        <f t="shared" si="8"/>
        <v>2.7542589003366316</v>
      </c>
      <c r="S31" s="69">
        <f t="shared" si="8"/>
        <v>2.956965590073044</v>
      </c>
      <c r="T31" s="58">
        <f t="shared" si="8"/>
        <v>3.044091196344368</v>
      </c>
    </row>
    <row r="32" spans="3:20" ht="24" customHeight="1" thickBot="1" thickTop="1">
      <c r="C32" s="70" t="s">
        <v>45</v>
      </c>
      <c r="D32" s="177" t="s">
        <v>46</v>
      </c>
      <c r="E32" s="178"/>
      <c r="F32" s="71">
        <v>870</v>
      </c>
      <c r="G32" s="72">
        <v>228</v>
      </c>
      <c r="H32" s="72">
        <v>47</v>
      </c>
      <c r="I32" s="72">
        <v>94</v>
      </c>
      <c r="J32" s="72">
        <v>139</v>
      </c>
      <c r="K32" s="72">
        <v>82</v>
      </c>
      <c r="L32" s="72">
        <v>111</v>
      </c>
      <c r="M32" s="72">
        <v>61</v>
      </c>
      <c r="N32" s="72">
        <v>174</v>
      </c>
      <c r="O32" s="72">
        <v>99</v>
      </c>
      <c r="P32" s="71">
        <v>244</v>
      </c>
      <c r="Q32" s="72">
        <v>160</v>
      </c>
      <c r="R32" s="73">
        <v>121</v>
      </c>
      <c r="S32" s="74">
        <v>251</v>
      </c>
      <c r="T32" s="56">
        <f>SUM(F32:S32)</f>
        <v>2681</v>
      </c>
    </row>
    <row r="33" spans="3:20" ht="24" customHeight="1" thickBot="1" thickTop="1">
      <c r="C33" s="75"/>
      <c r="D33" s="224" t="s">
        <v>47</v>
      </c>
      <c r="E33" s="225"/>
      <c r="F33" s="76">
        <f aca="true" t="shared" si="9" ref="F33:T33">F32/F8*100</f>
        <v>7.905497501135847</v>
      </c>
      <c r="G33" s="76">
        <f t="shared" si="9"/>
        <v>3.474021026969374</v>
      </c>
      <c r="H33" s="76">
        <f t="shared" si="9"/>
        <v>0.6312113886650551</v>
      </c>
      <c r="I33" s="76">
        <f t="shared" si="9"/>
        <v>1.5787705744037623</v>
      </c>
      <c r="J33" s="76">
        <f t="shared" si="9"/>
        <v>1.2725441728462878</v>
      </c>
      <c r="K33" s="76">
        <f t="shared" si="9"/>
        <v>1.6129032258064515</v>
      </c>
      <c r="L33" s="76">
        <f t="shared" si="9"/>
        <v>1.7376330619912335</v>
      </c>
      <c r="M33" s="76">
        <f t="shared" si="9"/>
        <v>1.6442048517520216</v>
      </c>
      <c r="N33" s="76">
        <f t="shared" si="9"/>
        <v>4.284658950997292</v>
      </c>
      <c r="O33" s="76">
        <f t="shared" si="9"/>
        <v>2.7607361963190185</v>
      </c>
      <c r="P33" s="76">
        <f t="shared" si="9"/>
        <v>2.9030339083878642</v>
      </c>
      <c r="Q33" s="76">
        <f t="shared" si="9"/>
        <v>1.8682858477347033</v>
      </c>
      <c r="R33" s="76">
        <f t="shared" si="9"/>
        <v>1.2343160257064163</v>
      </c>
      <c r="S33" s="77">
        <f t="shared" si="9"/>
        <v>2.2089236997271846</v>
      </c>
      <c r="T33" s="58">
        <f t="shared" si="9"/>
        <v>2.606582081571144</v>
      </c>
    </row>
    <row r="34" spans="3:20" ht="39" customHeight="1" thickBot="1">
      <c r="C34" s="174" t="s">
        <v>48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231"/>
    </row>
    <row r="35" spans="3:20" ht="36.75" customHeight="1" thickBot="1" thickTop="1">
      <c r="C35" s="78" t="s">
        <v>18</v>
      </c>
      <c r="D35" s="213" t="s">
        <v>49</v>
      </c>
      <c r="E35" s="214"/>
      <c r="F35" s="53">
        <v>1</v>
      </c>
      <c r="G35" s="54">
        <v>0</v>
      </c>
      <c r="H35" s="54">
        <v>0</v>
      </c>
      <c r="I35" s="54">
        <v>0</v>
      </c>
      <c r="J35" s="54">
        <v>0</v>
      </c>
      <c r="K35" s="54">
        <v>2</v>
      </c>
      <c r="L35" s="54">
        <v>0</v>
      </c>
      <c r="M35" s="54">
        <v>0</v>
      </c>
      <c r="N35" s="55">
        <v>0</v>
      </c>
      <c r="O35" s="55">
        <v>0</v>
      </c>
      <c r="P35" s="55">
        <v>1</v>
      </c>
      <c r="Q35" s="55">
        <v>2</v>
      </c>
      <c r="R35" s="55">
        <v>0</v>
      </c>
      <c r="S35" s="55">
        <v>0</v>
      </c>
      <c r="T35" s="56">
        <f>SUM(F35:S35)</f>
        <v>6</v>
      </c>
    </row>
    <row r="36" spans="3:20" s="8" customFormat="1" ht="38.25" customHeight="1" thickBot="1" thickTop="1">
      <c r="C36" s="79" t="s">
        <v>24</v>
      </c>
      <c r="D36" s="229" t="s">
        <v>50</v>
      </c>
      <c r="E36" s="230"/>
      <c r="F36" s="48">
        <v>13</v>
      </c>
      <c r="G36" s="49">
        <v>0</v>
      </c>
      <c r="H36" s="49">
        <v>0</v>
      </c>
      <c r="I36" s="49">
        <v>0</v>
      </c>
      <c r="J36" s="49">
        <v>0</v>
      </c>
      <c r="K36" s="49">
        <v>7</v>
      </c>
      <c r="L36" s="49">
        <v>0</v>
      </c>
      <c r="M36" s="49">
        <v>0</v>
      </c>
      <c r="N36" s="50">
        <v>0</v>
      </c>
      <c r="O36" s="50">
        <v>0</v>
      </c>
      <c r="P36" s="50">
        <v>30</v>
      </c>
      <c r="Q36" s="50">
        <v>10</v>
      </c>
      <c r="R36" s="50">
        <v>0</v>
      </c>
      <c r="S36" s="50">
        <v>0</v>
      </c>
      <c r="T36" s="56">
        <f>SUM(F36:S36)</f>
        <v>60</v>
      </c>
    </row>
    <row r="37" spans="3:20" ht="15">
      <c r="C37" s="80" t="s">
        <v>51</v>
      </c>
      <c r="I37" s="81"/>
      <c r="O37" s="83"/>
      <c r="P37" s="83"/>
      <c r="Q37" s="83"/>
      <c r="R37" s="83"/>
      <c r="S37" s="83"/>
      <c r="T37" s="84"/>
    </row>
    <row r="38" spans="2:20" ht="15.75">
      <c r="B38" t="s">
        <v>30</v>
      </c>
      <c r="C38" s="1"/>
      <c r="D38" s="2"/>
      <c r="E38" s="3"/>
      <c r="F38" s="8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20" ht="15.75">
      <c r="C39" s="1"/>
      <c r="D39" s="5"/>
      <c r="E39" s="6"/>
      <c r="F39" s="8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87"/>
    </row>
    <row r="40" spans="3:20" ht="59.25" customHeight="1" thickBot="1">
      <c r="C40" s="210" t="s">
        <v>52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</row>
    <row r="41" spans="3:20" ht="34.5" customHeight="1" thickBot="1">
      <c r="C41" s="9" t="s">
        <v>1</v>
      </c>
      <c r="D41" s="88" t="s">
        <v>2</v>
      </c>
      <c r="E41" s="89" t="s">
        <v>3</v>
      </c>
      <c r="F41" s="13" t="s">
        <v>82</v>
      </c>
      <c r="G41" s="12" t="s">
        <v>83</v>
      </c>
      <c r="H41" s="14" t="s">
        <v>4</v>
      </c>
      <c r="I41" s="14" t="s">
        <v>5</v>
      </c>
      <c r="J41" s="14" t="s">
        <v>6</v>
      </c>
      <c r="K41" s="14" t="s">
        <v>7</v>
      </c>
      <c r="L41" s="14" t="s">
        <v>8</v>
      </c>
      <c r="M41" s="14" t="s">
        <v>9</v>
      </c>
      <c r="N41" s="14" t="s">
        <v>10</v>
      </c>
      <c r="O41" s="14" t="s">
        <v>11</v>
      </c>
      <c r="P41" s="14" t="s">
        <v>12</v>
      </c>
      <c r="Q41" s="14" t="s">
        <v>13</v>
      </c>
      <c r="R41" s="14" t="s">
        <v>14</v>
      </c>
      <c r="S41" s="14" t="s">
        <v>15</v>
      </c>
      <c r="T41" s="15" t="s">
        <v>16</v>
      </c>
    </row>
    <row r="42" spans="3:20" ht="34.5" customHeight="1" thickBot="1">
      <c r="C42" s="174" t="s">
        <v>53</v>
      </c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09"/>
    </row>
    <row r="43" spans="3:20" ht="34.5" customHeight="1" thickBot="1" thickTop="1">
      <c r="C43" s="90" t="s">
        <v>18</v>
      </c>
      <c r="D43" s="213" t="s">
        <v>54</v>
      </c>
      <c r="E43" s="214"/>
      <c r="F43" s="53">
        <v>295</v>
      </c>
      <c r="G43" s="53">
        <v>138</v>
      </c>
      <c r="H43" s="53">
        <v>329</v>
      </c>
      <c r="I43" s="53">
        <v>247</v>
      </c>
      <c r="J43" s="53">
        <v>515</v>
      </c>
      <c r="K43" s="53">
        <v>113</v>
      </c>
      <c r="L43" s="53">
        <v>246</v>
      </c>
      <c r="M43" s="53">
        <v>187</v>
      </c>
      <c r="N43" s="53">
        <v>205</v>
      </c>
      <c r="O43" s="53">
        <v>75</v>
      </c>
      <c r="P43" s="53">
        <v>168</v>
      </c>
      <c r="Q43" s="53">
        <v>189</v>
      </c>
      <c r="R43" s="53">
        <v>382</v>
      </c>
      <c r="S43" s="53">
        <v>680</v>
      </c>
      <c r="T43" s="91">
        <f>SUM(F43:S43)</f>
        <v>3769</v>
      </c>
    </row>
    <row r="44" spans="3:20" ht="35.25" customHeight="1" thickBot="1" thickTop="1">
      <c r="C44" s="92" t="s">
        <v>24</v>
      </c>
      <c r="D44" s="215" t="s">
        <v>55</v>
      </c>
      <c r="E44" s="216"/>
      <c r="F44" s="93">
        <v>131</v>
      </c>
      <c r="G44" s="39">
        <v>83</v>
      </c>
      <c r="H44" s="39">
        <v>234</v>
      </c>
      <c r="I44" s="39">
        <v>73</v>
      </c>
      <c r="J44" s="39">
        <v>134</v>
      </c>
      <c r="K44" s="39">
        <v>19</v>
      </c>
      <c r="L44" s="39">
        <v>142</v>
      </c>
      <c r="M44" s="39">
        <v>96</v>
      </c>
      <c r="N44" s="40">
        <v>80</v>
      </c>
      <c r="O44" s="40">
        <v>33</v>
      </c>
      <c r="P44" s="40">
        <v>51</v>
      </c>
      <c r="Q44" s="40">
        <v>82</v>
      </c>
      <c r="R44" s="40">
        <v>289</v>
      </c>
      <c r="S44" s="40">
        <v>347</v>
      </c>
      <c r="T44" s="91">
        <f>SUM(F44:S44)</f>
        <v>1794</v>
      </c>
    </row>
    <row r="45" spans="3:20" ht="35.25" customHeight="1" thickBot="1" thickTop="1">
      <c r="C45" s="94" t="s">
        <v>28</v>
      </c>
      <c r="D45" s="215" t="s">
        <v>56</v>
      </c>
      <c r="E45" s="216"/>
      <c r="F45" s="95">
        <v>23</v>
      </c>
      <c r="G45" s="95">
        <v>13</v>
      </c>
      <c r="H45" s="95">
        <v>22</v>
      </c>
      <c r="I45" s="95">
        <v>33</v>
      </c>
      <c r="J45" s="95">
        <v>21</v>
      </c>
      <c r="K45" s="95">
        <v>8</v>
      </c>
      <c r="L45" s="95">
        <v>4</v>
      </c>
      <c r="M45" s="95">
        <v>7</v>
      </c>
      <c r="N45" s="39">
        <v>14</v>
      </c>
      <c r="O45" s="39">
        <v>7</v>
      </c>
      <c r="P45" s="39">
        <v>33</v>
      </c>
      <c r="Q45" s="39">
        <v>15</v>
      </c>
      <c r="R45" s="39">
        <v>12</v>
      </c>
      <c r="S45" s="96">
        <v>43</v>
      </c>
      <c r="T45" s="91">
        <f>SUM(F45:S45)</f>
        <v>255</v>
      </c>
    </row>
    <row r="46" spans="3:20" s="8" customFormat="1" ht="33.75" customHeight="1" thickBot="1" thickTop="1">
      <c r="C46" s="97" t="s">
        <v>39</v>
      </c>
      <c r="D46" s="232" t="s">
        <v>57</v>
      </c>
      <c r="E46" s="233"/>
      <c r="F46" s="98">
        <f>F43-'[1]IV'!F43</f>
        <v>48</v>
      </c>
      <c r="G46" s="98">
        <f>G43-'[1]IV'!G43</f>
        <v>16</v>
      </c>
      <c r="H46" s="98">
        <f>H43-'[1]IV'!H43</f>
        <v>16</v>
      </c>
      <c r="I46" s="98">
        <f>I43-'[1]IV'!I43</f>
        <v>-100</v>
      </c>
      <c r="J46" s="98">
        <f>J43-'[1]IV'!J43</f>
        <v>-110</v>
      </c>
      <c r="K46" s="98">
        <f>K43-'[1]IV'!K43</f>
        <v>-67</v>
      </c>
      <c r="L46" s="98">
        <f>L43-'[1]IV'!L43</f>
        <v>128</v>
      </c>
      <c r="M46" s="98">
        <f>M43-'[1]IV'!M43</f>
        <v>100</v>
      </c>
      <c r="N46" s="98">
        <f>N43-'[1]IV'!N43</f>
        <v>38</v>
      </c>
      <c r="O46" s="98">
        <f>O43-'[1]IV'!O43</f>
        <v>-38</v>
      </c>
      <c r="P46" s="98">
        <f>P43-'[1]IV'!P43</f>
        <v>-94</v>
      </c>
      <c r="Q46" s="98">
        <f>Q43-'[1]IV'!Q43</f>
        <v>17</v>
      </c>
      <c r="R46" s="98">
        <f>R43-'[1]IV'!R43</f>
        <v>-23</v>
      </c>
      <c r="S46" s="99">
        <f>S43-'[1]IV'!S43</f>
        <v>-5</v>
      </c>
      <c r="T46" s="100">
        <f>T43-'[1]IV'!T43</f>
        <v>-74</v>
      </c>
    </row>
    <row r="47" spans="3:20" s="8" customFormat="1" ht="34.5" customHeight="1" thickBot="1">
      <c r="C47" s="207" t="s">
        <v>58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9"/>
    </row>
    <row r="48" spans="3:20" s="8" customFormat="1" ht="32.25" customHeight="1" thickBot="1" thickTop="1">
      <c r="C48" s="101" t="s">
        <v>18</v>
      </c>
      <c r="D48" s="226" t="s">
        <v>59</v>
      </c>
      <c r="E48" s="227"/>
      <c r="F48" s="54">
        <v>3</v>
      </c>
      <c r="G48" s="54">
        <v>4</v>
      </c>
      <c r="H48" s="54">
        <v>2</v>
      </c>
      <c r="I48" s="54">
        <v>43</v>
      </c>
      <c r="J48" s="54">
        <v>9</v>
      </c>
      <c r="K48" s="54">
        <v>4</v>
      </c>
      <c r="L48" s="54">
        <v>10</v>
      </c>
      <c r="M48" s="54">
        <v>12</v>
      </c>
      <c r="N48" s="54">
        <v>6</v>
      </c>
      <c r="O48" s="54">
        <v>44</v>
      </c>
      <c r="P48" s="54">
        <v>5</v>
      </c>
      <c r="Q48" s="54">
        <v>18</v>
      </c>
      <c r="R48" s="54">
        <v>11</v>
      </c>
      <c r="S48" s="55">
        <v>32</v>
      </c>
      <c r="T48" s="91">
        <f>SUM(F48:S48)</f>
        <v>203</v>
      </c>
    </row>
    <row r="49" spans="3:20" ht="32.25" customHeight="1" thickBot="1" thickTop="1">
      <c r="C49" s="102"/>
      <c r="D49" s="196" t="s">
        <v>60</v>
      </c>
      <c r="E49" s="197"/>
      <c r="F49" s="103">
        <f>F48+'[1]IV'!F49</f>
        <v>40</v>
      </c>
      <c r="G49" s="103">
        <f>G48+'[1]IV'!G49</f>
        <v>24</v>
      </c>
      <c r="H49" s="103">
        <f>H48+'[1]IV'!H49</f>
        <v>103</v>
      </c>
      <c r="I49" s="103">
        <f>I48+'[1]IV'!I49</f>
        <v>208</v>
      </c>
      <c r="J49" s="103">
        <f>J48+'[1]IV'!J49</f>
        <v>131</v>
      </c>
      <c r="K49" s="103">
        <f>K48+'[1]IV'!K49</f>
        <v>56</v>
      </c>
      <c r="L49" s="103">
        <f>L48+'[1]IV'!L49</f>
        <v>75</v>
      </c>
      <c r="M49" s="103">
        <f>M48+'[1]IV'!M49</f>
        <v>56</v>
      </c>
      <c r="N49" s="103">
        <f>N48+'[1]IV'!N49</f>
        <v>33</v>
      </c>
      <c r="O49" s="103">
        <f>O48+'[1]IV'!O49</f>
        <v>90</v>
      </c>
      <c r="P49" s="103">
        <f>P48+'[1]IV'!P49</f>
        <v>32</v>
      </c>
      <c r="Q49" s="103">
        <f>Q48+'[1]IV'!Q49</f>
        <v>58</v>
      </c>
      <c r="R49" s="103">
        <f>R48+'[1]IV'!R49</f>
        <v>61</v>
      </c>
      <c r="S49" s="104">
        <f>S48+'[1]IV'!S49</f>
        <v>130</v>
      </c>
      <c r="T49" s="105">
        <f>T48+'[1]IV'!T49</f>
        <v>1097</v>
      </c>
    </row>
    <row r="50" spans="3:20" s="8" customFormat="1" ht="31.5" customHeight="1" thickBot="1" thickTop="1">
      <c r="C50" s="106" t="s">
        <v>24</v>
      </c>
      <c r="D50" s="204" t="s">
        <v>61</v>
      </c>
      <c r="E50" s="199"/>
      <c r="F50" s="30">
        <v>64</v>
      </c>
      <c r="G50" s="39">
        <v>63</v>
      </c>
      <c r="H50" s="39">
        <v>21</v>
      </c>
      <c r="I50" s="39">
        <v>2</v>
      </c>
      <c r="J50" s="40">
        <v>21</v>
      </c>
      <c r="K50" s="39">
        <v>12</v>
      </c>
      <c r="L50" s="40">
        <v>48</v>
      </c>
      <c r="M50" s="39">
        <v>40</v>
      </c>
      <c r="N50" s="40">
        <v>25</v>
      </c>
      <c r="O50" s="40">
        <v>28</v>
      </c>
      <c r="P50" s="40">
        <v>14</v>
      </c>
      <c r="Q50" s="39">
        <v>20</v>
      </c>
      <c r="R50" s="107">
        <v>121</v>
      </c>
      <c r="S50" s="40">
        <v>69</v>
      </c>
      <c r="T50" s="91">
        <f>SUM(F50:S50)</f>
        <v>548</v>
      </c>
    </row>
    <row r="51" spans="3:20" ht="32.25" customHeight="1" thickBot="1" thickTop="1">
      <c r="C51" s="102"/>
      <c r="D51" s="196" t="s">
        <v>62</v>
      </c>
      <c r="E51" s="197"/>
      <c r="F51" s="108">
        <f>F50+'[1]IV'!F51</f>
        <v>275</v>
      </c>
      <c r="G51" s="108">
        <f>G50+'[1]IV'!G51</f>
        <v>238</v>
      </c>
      <c r="H51" s="108">
        <f>H50+'[1]IV'!H51</f>
        <v>157</v>
      </c>
      <c r="I51" s="108">
        <f>I50+'[1]IV'!I51</f>
        <v>137</v>
      </c>
      <c r="J51" s="108">
        <f>J50+'[1]IV'!J51</f>
        <v>281</v>
      </c>
      <c r="K51" s="108">
        <f>K50+'[1]IV'!K51</f>
        <v>89</v>
      </c>
      <c r="L51" s="108">
        <f>L50+'[1]IV'!L51</f>
        <v>193</v>
      </c>
      <c r="M51" s="108">
        <f>M50+'[1]IV'!M51</f>
        <v>166</v>
      </c>
      <c r="N51" s="108">
        <f>N50+'[1]IV'!N51</f>
        <v>105</v>
      </c>
      <c r="O51" s="108">
        <f>O50+'[1]IV'!O51</f>
        <v>110</v>
      </c>
      <c r="P51" s="108">
        <f>P50+'[1]IV'!P51</f>
        <v>246</v>
      </c>
      <c r="Q51" s="108">
        <f>Q50+'[1]IV'!Q51</f>
        <v>89</v>
      </c>
      <c r="R51" s="108">
        <f>R50+'[1]IV'!R51</f>
        <v>398</v>
      </c>
      <c r="S51" s="109">
        <f>S50+'[1]IV'!S51</f>
        <v>175</v>
      </c>
      <c r="T51" s="105">
        <f>T50+'[1]IV'!T51</f>
        <v>2659</v>
      </c>
    </row>
    <row r="52" spans="3:20" s="8" customFormat="1" ht="32.25" customHeight="1" thickBot="1" thickTop="1">
      <c r="C52" s="106" t="s">
        <v>28</v>
      </c>
      <c r="D52" s="204" t="s">
        <v>63</v>
      </c>
      <c r="E52" s="199"/>
      <c r="F52" s="30">
        <v>2</v>
      </c>
      <c r="G52" s="39">
        <v>6</v>
      </c>
      <c r="H52" s="39">
        <v>196</v>
      </c>
      <c r="I52" s="39">
        <v>38</v>
      </c>
      <c r="J52" s="40">
        <v>93</v>
      </c>
      <c r="K52" s="39">
        <v>4</v>
      </c>
      <c r="L52" s="40">
        <v>111</v>
      </c>
      <c r="M52" s="39">
        <v>46</v>
      </c>
      <c r="N52" s="40">
        <v>10</v>
      </c>
      <c r="O52" s="40">
        <v>2</v>
      </c>
      <c r="P52" s="40">
        <v>0</v>
      </c>
      <c r="Q52" s="39">
        <v>58</v>
      </c>
      <c r="R52" s="107">
        <v>151</v>
      </c>
      <c r="S52" s="40">
        <v>249</v>
      </c>
      <c r="T52" s="91">
        <f>SUM(F52:S52)</f>
        <v>966</v>
      </c>
    </row>
    <row r="53" spans="3:20" s="8" customFormat="1" ht="32.25" customHeight="1" thickBot="1" thickTop="1">
      <c r="C53" s="110"/>
      <c r="D53" s="205" t="s">
        <v>64</v>
      </c>
      <c r="E53" s="206"/>
      <c r="F53" s="108">
        <f>F52+'[1]IV'!F53</f>
        <v>35</v>
      </c>
      <c r="G53" s="108">
        <f>G52+'[1]IV'!G53</f>
        <v>41</v>
      </c>
      <c r="H53" s="108">
        <f>H52+'[1]IV'!H53</f>
        <v>323</v>
      </c>
      <c r="I53" s="108">
        <f>I52+'[1]IV'!I53</f>
        <v>249</v>
      </c>
      <c r="J53" s="108">
        <f>J52+'[1]IV'!J53</f>
        <v>353</v>
      </c>
      <c r="K53" s="108">
        <f>K52+'[1]IV'!K53</f>
        <v>68</v>
      </c>
      <c r="L53" s="108">
        <f>L52+'[1]IV'!L53</f>
        <v>145</v>
      </c>
      <c r="M53" s="108">
        <f>M52+'[1]IV'!M53</f>
        <v>123</v>
      </c>
      <c r="N53" s="108">
        <f>N52+'[1]IV'!N53</f>
        <v>38</v>
      </c>
      <c r="O53" s="108">
        <f>O52+'[1]IV'!O53</f>
        <v>46</v>
      </c>
      <c r="P53" s="108">
        <f>P52+'[1]IV'!P53</f>
        <v>37</v>
      </c>
      <c r="Q53" s="108">
        <f>Q52+'[1]IV'!Q53</f>
        <v>188</v>
      </c>
      <c r="R53" s="108">
        <f>R52+'[1]IV'!R53</f>
        <v>462</v>
      </c>
      <c r="S53" s="109">
        <f>S52+'[1]IV'!S53</f>
        <v>528</v>
      </c>
      <c r="T53" s="105">
        <f>T52+'[1]IV'!T53</f>
        <v>2636</v>
      </c>
    </row>
    <row r="54" spans="3:20" s="8" customFormat="1" ht="31.5" customHeight="1" thickBot="1" thickTop="1">
      <c r="C54" s="46" t="s">
        <v>39</v>
      </c>
      <c r="D54" s="204" t="s">
        <v>65</v>
      </c>
      <c r="E54" s="199"/>
      <c r="F54" s="31">
        <v>14</v>
      </c>
      <c r="G54" s="40">
        <v>1</v>
      </c>
      <c r="H54" s="40">
        <v>3</v>
      </c>
      <c r="I54" s="40">
        <v>0</v>
      </c>
      <c r="J54" s="40">
        <v>5</v>
      </c>
      <c r="K54" s="39">
        <v>0</v>
      </c>
      <c r="L54" s="40">
        <v>0</v>
      </c>
      <c r="M54" s="39">
        <v>1</v>
      </c>
      <c r="N54" s="40">
        <v>2</v>
      </c>
      <c r="O54" s="40">
        <v>0</v>
      </c>
      <c r="P54" s="40">
        <v>10</v>
      </c>
      <c r="Q54" s="39">
        <v>11</v>
      </c>
      <c r="R54" s="107">
        <v>5</v>
      </c>
      <c r="S54" s="40">
        <v>9</v>
      </c>
      <c r="T54" s="91">
        <f>SUM(F54:S54)</f>
        <v>61</v>
      </c>
    </row>
    <row r="55" spans="3:20" s="8" customFormat="1" ht="32.25" customHeight="1" thickBot="1" thickTop="1">
      <c r="C55" s="110"/>
      <c r="D55" s="205" t="s">
        <v>66</v>
      </c>
      <c r="E55" s="206"/>
      <c r="F55" s="103">
        <f>F54+'[1]IV'!F55</f>
        <v>102</v>
      </c>
      <c r="G55" s="103">
        <f>G54+'[1]IV'!G55</f>
        <v>27</v>
      </c>
      <c r="H55" s="103">
        <f>H54+'[1]IV'!H55</f>
        <v>17</v>
      </c>
      <c r="I55" s="103">
        <f>I54+'[1]IV'!I55</f>
        <v>47</v>
      </c>
      <c r="J55" s="103">
        <f>J54+'[1]IV'!J55</f>
        <v>47</v>
      </c>
      <c r="K55" s="103">
        <f>K54+'[1]IV'!K55</f>
        <v>6</v>
      </c>
      <c r="L55" s="103">
        <f>L54+'[1]IV'!L55</f>
        <v>0</v>
      </c>
      <c r="M55" s="103">
        <f>M54+'[1]IV'!M55</f>
        <v>5</v>
      </c>
      <c r="N55" s="103">
        <f>N54+'[1]IV'!N55</f>
        <v>18</v>
      </c>
      <c r="O55" s="103">
        <f>O54+'[1]IV'!O55</f>
        <v>4</v>
      </c>
      <c r="P55" s="103">
        <f>P54+'[1]IV'!P55</f>
        <v>46</v>
      </c>
      <c r="Q55" s="103">
        <f>Q54+'[1]IV'!Q55</f>
        <v>27</v>
      </c>
      <c r="R55" s="103">
        <f>R54+'[1]IV'!R55</f>
        <v>29</v>
      </c>
      <c r="S55" s="104">
        <f>S54+'[1]IV'!S55</f>
        <v>38</v>
      </c>
      <c r="T55" s="105">
        <f>T54+'[1]IV'!T55</f>
        <v>413</v>
      </c>
    </row>
    <row r="56" spans="3:20" s="8" customFormat="1" ht="32.25" customHeight="1" thickBot="1" thickTop="1">
      <c r="C56" s="106" t="s">
        <v>41</v>
      </c>
      <c r="D56" s="204" t="s">
        <v>67</v>
      </c>
      <c r="E56" s="199"/>
      <c r="F56" s="71">
        <v>14</v>
      </c>
      <c r="G56" s="39">
        <v>10</v>
      </c>
      <c r="H56" s="39">
        <v>14</v>
      </c>
      <c r="I56" s="39">
        <v>33</v>
      </c>
      <c r="J56" s="39">
        <v>11</v>
      </c>
      <c r="K56" s="39">
        <v>8</v>
      </c>
      <c r="L56" s="39">
        <v>8</v>
      </c>
      <c r="M56" s="39">
        <v>6</v>
      </c>
      <c r="N56" s="39">
        <v>3</v>
      </c>
      <c r="O56" s="39">
        <v>3</v>
      </c>
      <c r="P56" s="39">
        <v>17</v>
      </c>
      <c r="Q56" s="39">
        <v>2</v>
      </c>
      <c r="R56" s="39">
        <v>4</v>
      </c>
      <c r="S56" s="107">
        <v>13</v>
      </c>
      <c r="T56" s="91">
        <f>SUM(F56:S56)</f>
        <v>146</v>
      </c>
    </row>
    <row r="57" spans="3:20" ht="32.25" customHeight="1" thickBot="1" thickTop="1">
      <c r="C57" s="111"/>
      <c r="D57" s="196" t="s">
        <v>68</v>
      </c>
      <c r="E57" s="197"/>
      <c r="F57" s="103">
        <f>F56+'[1]IV'!F57</f>
        <v>173</v>
      </c>
      <c r="G57" s="103">
        <f>G56+'[1]IV'!G57</f>
        <v>75</v>
      </c>
      <c r="H57" s="103">
        <f>H56+'[1]IV'!H57</f>
        <v>96</v>
      </c>
      <c r="I57" s="103">
        <f>I56+'[1]IV'!I57</f>
        <v>127</v>
      </c>
      <c r="J57" s="103">
        <f>J56+'[1]IV'!J57</f>
        <v>124</v>
      </c>
      <c r="K57" s="103">
        <f>K56+'[1]IV'!K57</f>
        <v>81</v>
      </c>
      <c r="L57" s="103">
        <f>L56+'[1]IV'!L57</f>
        <v>73</v>
      </c>
      <c r="M57" s="103">
        <f>M56+'[1]IV'!M57</f>
        <v>32</v>
      </c>
      <c r="N57" s="103">
        <f>N56+'[1]IV'!N57</f>
        <v>58</v>
      </c>
      <c r="O57" s="103">
        <f>O56+'[1]IV'!O57</f>
        <v>26</v>
      </c>
      <c r="P57" s="103">
        <f>P56+'[1]IV'!P57</f>
        <v>121</v>
      </c>
      <c r="Q57" s="103">
        <f>Q56+'[1]IV'!Q57</f>
        <v>59</v>
      </c>
      <c r="R57" s="103">
        <f>R56+'[1]IV'!R57</f>
        <v>189</v>
      </c>
      <c r="S57" s="104">
        <f>S56+'[1]IV'!S57</f>
        <v>171</v>
      </c>
      <c r="T57" s="105">
        <f>T56+'[1]IV'!T57</f>
        <v>1405</v>
      </c>
    </row>
    <row r="58" spans="3:20" s="8" customFormat="1" ht="32.25" customHeight="1" thickBot="1" thickTop="1">
      <c r="C58" s="106" t="s">
        <v>43</v>
      </c>
      <c r="D58" s="204" t="s">
        <v>69</v>
      </c>
      <c r="E58" s="199"/>
      <c r="F58" s="71">
        <v>0</v>
      </c>
      <c r="G58" s="39">
        <v>0</v>
      </c>
      <c r="H58" s="39">
        <v>0</v>
      </c>
      <c r="I58" s="39">
        <v>2</v>
      </c>
      <c r="J58" s="39">
        <v>0</v>
      </c>
      <c r="K58" s="39">
        <v>1</v>
      </c>
      <c r="L58" s="39">
        <v>0</v>
      </c>
      <c r="M58" s="39">
        <v>0</v>
      </c>
      <c r="N58" s="39">
        <v>0</v>
      </c>
      <c r="O58" s="39">
        <v>23</v>
      </c>
      <c r="P58" s="39">
        <v>0</v>
      </c>
      <c r="Q58" s="39">
        <v>1</v>
      </c>
      <c r="R58" s="39">
        <v>1</v>
      </c>
      <c r="S58" s="107">
        <v>6</v>
      </c>
      <c r="T58" s="91">
        <f>SUM(F58:S58)</f>
        <v>34</v>
      </c>
    </row>
    <row r="59" spans="3:20" ht="32.25" customHeight="1" thickBot="1" thickTop="1">
      <c r="C59" s="111"/>
      <c r="D59" s="196" t="s">
        <v>70</v>
      </c>
      <c r="E59" s="197"/>
      <c r="F59" s="103">
        <f>F58+'[1]IV'!F59</f>
        <v>8</v>
      </c>
      <c r="G59" s="103">
        <f>G58+'[1]IV'!G59</f>
        <v>1</v>
      </c>
      <c r="H59" s="103">
        <f>H58+'[1]IV'!H59</f>
        <v>4</v>
      </c>
      <c r="I59" s="103">
        <f>I58+'[1]IV'!I59</f>
        <v>21</v>
      </c>
      <c r="J59" s="103">
        <f>J58+'[1]IV'!J59</f>
        <v>13</v>
      </c>
      <c r="K59" s="103">
        <f>K58+'[1]IV'!K59</f>
        <v>13</v>
      </c>
      <c r="L59" s="103">
        <f>L58+'[1]IV'!L59</f>
        <v>4</v>
      </c>
      <c r="M59" s="103">
        <f>M58+'[1]IV'!M59</f>
        <v>1</v>
      </c>
      <c r="N59" s="103">
        <f>N58+'[1]IV'!N59</f>
        <v>1</v>
      </c>
      <c r="O59" s="103">
        <f>O58+'[1]IV'!O59</f>
        <v>29</v>
      </c>
      <c r="P59" s="103">
        <f>P58+'[1]IV'!P59</f>
        <v>1</v>
      </c>
      <c r="Q59" s="103">
        <f>Q58+'[1]IV'!Q59</f>
        <v>4</v>
      </c>
      <c r="R59" s="103">
        <f>R58+'[1]IV'!R59</f>
        <v>6</v>
      </c>
      <c r="S59" s="104">
        <f>S58+'[1]IV'!S59</f>
        <v>16</v>
      </c>
      <c r="T59" s="105">
        <f>T58+'[1]IV'!T59</f>
        <v>122</v>
      </c>
    </row>
    <row r="60" spans="3:20" s="8" customFormat="1" ht="32.25" customHeight="1" thickBot="1" thickTop="1">
      <c r="C60" s="106">
        <v>7</v>
      </c>
      <c r="D60" s="204" t="s">
        <v>71</v>
      </c>
      <c r="E60" s="199"/>
      <c r="F60" s="71">
        <v>2</v>
      </c>
      <c r="G60" s="39">
        <v>0</v>
      </c>
      <c r="H60" s="39">
        <v>7</v>
      </c>
      <c r="I60" s="39">
        <v>0</v>
      </c>
      <c r="J60" s="39">
        <v>3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1</v>
      </c>
      <c r="Q60" s="39">
        <v>0</v>
      </c>
      <c r="R60" s="39">
        <v>0</v>
      </c>
      <c r="S60" s="107">
        <v>1</v>
      </c>
      <c r="T60" s="91">
        <f>SUM(F60:S60)</f>
        <v>14</v>
      </c>
    </row>
    <row r="61" spans="3:20" ht="32.25" customHeight="1" thickBot="1" thickTop="1">
      <c r="C61" s="112"/>
      <c r="D61" s="196" t="s">
        <v>72</v>
      </c>
      <c r="E61" s="197"/>
      <c r="F61" s="103">
        <f>F60+'[1]IV'!F61</f>
        <v>10</v>
      </c>
      <c r="G61" s="103">
        <f>G60+'[1]IV'!G61</f>
        <v>5</v>
      </c>
      <c r="H61" s="103">
        <f>H60+'[1]IV'!H61</f>
        <v>8</v>
      </c>
      <c r="I61" s="103">
        <f>I60+'[1]IV'!I61</f>
        <v>0</v>
      </c>
      <c r="J61" s="103">
        <f>J60+'[1]IV'!J61</f>
        <v>7</v>
      </c>
      <c r="K61" s="103">
        <f>K60+'[1]IV'!K61</f>
        <v>1</v>
      </c>
      <c r="L61" s="103">
        <f>L60+'[1]IV'!L61</f>
        <v>1</v>
      </c>
      <c r="M61" s="103">
        <f>M60+'[1]IV'!M61</f>
        <v>0</v>
      </c>
      <c r="N61" s="103">
        <f>N60+'[1]IV'!N61</f>
        <v>0</v>
      </c>
      <c r="O61" s="103">
        <f>O60+'[1]IV'!O61</f>
        <v>3</v>
      </c>
      <c r="P61" s="103">
        <f>P60+'[1]IV'!P61</f>
        <v>2</v>
      </c>
      <c r="Q61" s="103">
        <f>Q60+'[1]IV'!Q61</f>
        <v>0</v>
      </c>
      <c r="R61" s="103">
        <f>R60+'[1]IV'!R61</f>
        <v>1</v>
      </c>
      <c r="S61" s="104">
        <f>S60+'[1]IV'!S61</f>
        <v>3</v>
      </c>
      <c r="T61" s="105">
        <f>T60+'[1]IV'!T61</f>
        <v>41</v>
      </c>
    </row>
    <row r="62" spans="3:20" s="8" customFormat="1" ht="32.25" customHeight="1" thickBot="1" thickTop="1">
      <c r="C62" s="106">
        <v>8</v>
      </c>
      <c r="D62" s="198" t="s">
        <v>73</v>
      </c>
      <c r="E62" s="199"/>
      <c r="F62" s="71">
        <v>6</v>
      </c>
      <c r="G62" s="39">
        <v>0</v>
      </c>
      <c r="H62" s="39">
        <v>1</v>
      </c>
      <c r="I62" s="39">
        <v>0</v>
      </c>
      <c r="J62" s="39">
        <v>1</v>
      </c>
      <c r="K62" s="39">
        <v>0</v>
      </c>
      <c r="L62" s="39">
        <v>2</v>
      </c>
      <c r="M62" s="39">
        <v>0</v>
      </c>
      <c r="N62" s="39">
        <v>0</v>
      </c>
      <c r="O62" s="39">
        <v>0</v>
      </c>
      <c r="P62" s="39">
        <v>9</v>
      </c>
      <c r="Q62" s="39">
        <v>1</v>
      </c>
      <c r="R62" s="39">
        <v>1</v>
      </c>
      <c r="S62" s="107">
        <v>0</v>
      </c>
      <c r="T62" s="91">
        <f>SUM(F62:S62)</f>
        <v>21</v>
      </c>
    </row>
    <row r="63" spans="3:20" s="8" customFormat="1" ht="32.25" customHeight="1" thickBot="1" thickTop="1">
      <c r="C63" s="110"/>
      <c r="D63" s="228" t="s">
        <v>74</v>
      </c>
      <c r="E63" s="206"/>
      <c r="F63" s="103">
        <f>F62+'[1]IV'!F63</f>
        <v>7</v>
      </c>
      <c r="G63" s="103">
        <f>G62+'[1]IV'!G63</f>
        <v>0</v>
      </c>
      <c r="H63" s="103">
        <f>H62+'[1]IV'!H63</f>
        <v>8</v>
      </c>
      <c r="I63" s="103">
        <f>I62+'[1]IV'!I63</f>
        <v>1</v>
      </c>
      <c r="J63" s="103">
        <f>J62+'[1]IV'!J63</f>
        <v>3</v>
      </c>
      <c r="K63" s="103">
        <f>K62+'[1]IV'!K63</f>
        <v>1</v>
      </c>
      <c r="L63" s="103">
        <f>L62+'[1]IV'!L63</f>
        <v>21</v>
      </c>
      <c r="M63" s="103">
        <f>M62+'[1]IV'!M63</f>
        <v>0</v>
      </c>
      <c r="N63" s="103">
        <f>N62+'[1]IV'!N63</f>
        <v>13</v>
      </c>
      <c r="O63" s="103">
        <f>O62+'[1]IV'!O63</f>
        <v>0</v>
      </c>
      <c r="P63" s="103">
        <f>P62+'[1]IV'!P63</f>
        <v>9</v>
      </c>
      <c r="Q63" s="103">
        <f>Q62+'[1]IV'!Q63</f>
        <v>1</v>
      </c>
      <c r="R63" s="103">
        <f>R62+'[1]IV'!R63</f>
        <v>47</v>
      </c>
      <c r="S63" s="104">
        <f>S62+'[1]IV'!S63</f>
        <v>7</v>
      </c>
      <c r="T63" s="105">
        <f>T62+'[1]IV'!T63</f>
        <v>118</v>
      </c>
    </row>
    <row r="64" spans="3:20" s="82" customFormat="1" ht="31.5" customHeight="1" thickBot="1" thickTop="1">
      <c r="C64" s="113">
        <v>9</v>
      </c>
      <c r="D64" s="202" t="s">
        <v>75</v>
      </c>
      <c r="E64" s="203"/>
      <c r="F64" s="71">
        <v>41</v>
      </c>
      <c r="G64" s="39">
        <v>3</v>
      </c>
      <c r="H64" s="39">
        <v>3</v>
      </c>
      <c r="I64" s="39">
        <v>0</v>
      </c>
      <c r="J64" s="39">
        <v>9</v>
      </c>
      <c r="K64" s="39">
        <v>0</v>
      </c>
      <c r="L64" s="39">
        <v>0</v>
      </c>
      <c r="M64" s="39">
        <v>1</v>
      </c>
      <c r="N64" s="39">
        <v>42</v>
      </c>
      <c r="O64" s="39">
        <v>0</v>
      </c>
      <c r="P64" s="39">
        <v>10</v>
      </c>
      <c r="Q64" s="39">
        <v>12</v>
      </c>
      <c r="R64" s="39">
        <v>11</v>
      </c>
      <c r="S64" s="107">
        <v>12</v>
      </c>
      <c r="T64" s="91">
        <f>SUM(F64:S64)</f>
        <v>144</v>
      </c>
    </row>
    <row r="65" spans="3:20" s="82" customFormat="1" ht="32.25" customHeight="1" thickBot="1" thickTop="1">
      <c r="C65" s="114"/>
      <c r="D65" s="200" t="s">
        <v>76</v>
      </c>
      <c r="E65" s="201"/>
      <c r="F65" s="103">
        <f>F64+'[1]IV'!F65</f>
        <v>161</v>
      </c>
      <c r="G65" s="103">
        <f>G64+'[1]IV'!G65</f>
        <v>44</v>
      </c>
      <c r="H65" s="103">
        <f>H64+'[1]IV'!H65</f>
        <v>26</v>
      </c>
      <c r="I65" s="103">
        <f>I64+'[1]IV'!I65</f>
        <v>47</v>
      </c>
      <c r="J65" s="103">
        <f>J64+'[1]IV'!J65</f>
        <v>107</v>
      </c>
      <c r="K65" s="103">
        <f>K64+'[1]IV'!K65</f>
        <v>6</v>
      </c>
      <c r="L65" s="103">
        <f>L64+'[1]IV'!L65</f>
        <v>0</v>
      </c>
      <c r="M65" s="103">
        <f>M64+'[1]IV'!M65</f>
        <v>5</v>
      </c>
      <c r="N65" s="103">
        <f>N64+'[1]IV'!N65</f>
        <v>247</v>
      </c>
      <c r="O65" s="103">
        <f>O64+'[1]IV'!O65</f>
        <v>4</v>
      </c>
      <c r="P65" s="103">
        <f>P64+'[1]IV'!P65</f>
        <v>44</v>
      </c>
      <c r="Q65" s="103">
        <f>Q64+'[1]IV'!Q65</f>
        <v>39</v>
      </c>
      <c r="R65" s="103">
        <f>R64+'[1]IV'!R65</f>
        <v>44</v>
      </c>
      <c r="S65" s="104">
        <f>S64+'[1]IV'!S65</f>
        <v>50</v>
      </c>
      <c r="T65" s="115">
        <f>T64+'[1]IV'!T65</f>
        <v>824</v>
      </c>
    </row>
    <row r="66" spans="3:20" ht="42" customHeight="1" thickBot="1">
      <c r="C66" s="116">
        <v>10</v>
      </c>
      <c r="D66" s="185" t="s">
        <v>77</v>
      </c>
      <c r="E66" s="186"/>
      <c r="F66" s="117">
        <f aca="true" t="shared" si="10" ref="F66:S66">F48+F50+F52+F56+F60+F62+F64</f>
        <v>132</v>
      </c>
      <c r="G66" s="117">
        <f t="shared" si="10"/>
        <v>86</v>
      </c>
      <c r="H66" s="117">
        <f t="shared" si="10"/>
        <v>244</v>
      </c>
      <c r="I66" s="117">
        <f t="shared" si="10"/>
        <v>116</v>
      </c>
      <c r="J66" s="117">
        <f t="shared" si="10"/>
        <v>147</v>
      </c>
      <c r="K66" s="117">
        <f t="shared" si="10"/>
        <v>28</v>
      </c>
      <c r="L66" s="117">
        <f t="shared" si="10"/>
        <v>179</v>
      </c>
      <c r="M66" s="117">
        <f t="shared" si="10"/>
        <v>105</v>
      </c>
      <c r="N66" s="117">
        <f t="shared" si="10"/>
        <v>86</v>
      </c>
      <c r="O66" s="117">
        <f t="shared" si="10"/>
        <v>77</v>
      </c>
      <c r="P66" s="117">
        <f t="shared" si="10"/>
        <v>56</v>
      </c>
      <c r="Q66" s="117">
        <f t="shared" si="10"/>
        <v>111</v>
      </c>
      <c r="R66" s="117">
        <f t="shared" si="10"/>
        <v>299</v>
      </c>
      <c r="S66" s="118">
        <f t="shared" si="10"/>
        <v>376</v>
      </c>
      <c r="T66" s="117">
        <f>SUM(F66:S66)</f>
        <v>2042</v>
      </c>
    </row>
    <row r="67" spans="3:20" ht="44.25" customHeight="1" thickBot="1">
      <c r="C67" s="119"/>
      <c r="D67" s="185" t="s">
        <v>78</v>
      </c>
      <c r="E67" s="186"/>
      <c r="F67" s="117">
        <f aca="true" t="shared" si="11" ref="F67:S67">F49+F51+F53+F57+F61+F63+F65</f>
        <v>701</v>
      </c>
      <c r="G67" s="117">
        <f t="shared" si="11"/>
        <v>427</v>
      </c>
      <c r="H67" s="117">
        <f t="shared" si="11"/>
        <v>721</v>
      </c>
      <c r="I67" s="117">
        <f t="shared" si="11"/>
        <v>769</v>
      </c>
      <c r="J67" s="117">
        <f t="shared" si="11"/>
        <v>1006</v>
      </c>
      <c r="K67" s="117">
        <f t="shared" si="11"/>
        <v>302</v>
      </c>
      <c r="L67" s="117">
        <f t="shared" si="11"/>
        <v>508</v>
      </c>
      <c r="M67" s="117">
        <f t="shared" si="11"/>
        <v>382</v>
      </c>
      <c r="N67" s="117">
        <f t="shared" si="11"/>
        <v>494</v>
      </c>
      <c r="O67" s="117">
        <f t="shared" si="11"/>
        <v>279</v>
      </c>
      <c r="P67" s="117">
        <f t="shared" si="11"/>
        <v>491</v>
      </c>
      <c r="Q67" s="117">
        <f t="shared" si="11"/>
        <v>434</v>
      </c>
      <c r="R67" s="117">
        <f t="shared" si="11"/>
        <v>1202</v>
      </c>
      <c r="S67" s="118">
        <f t="shared" si="11"/>
        <v>1064</v>
      </c>
      <c r="T67" s="117">
        <f>SUM(F67:S67)</f>
        <v>8780</v>
      </c>
    </row>
    <row r="68" ht="14.25">
      <c r="C68" s="120" t="s">
        <v>79</v>
      </c>
    </row>
  </sheetData>
  <sheetProtection password="CAAD" sheet="1" objects="1" scenarios="1"/>
  <mergeCells count="59">
    <mergeCell ref="D32:E32"/>
    <mergeCell ref="D33:E33"/>
    <mergeCell ref="D48:E48"/>
    <mergeCell ref="D63:E63"/>
    <mergeCell ref="D45:E45"/>
    <mergeCell ref="D35:E35"/>
    <mergeCell ref="D36:E36"/>
    <mergeCell ref="C34:T34"/>
    <mergeCell ref="D46:E46"/>
    <mergeCell ref="D49:E49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  <mergeCell ref="C40:T40"/>
    <mergeCell ref="C42:T42"/>
    <mergeCell ref="D43:E43"/>
    <mergeCell ref="D44:E44"/>
    <mergeCell ref="C47:T47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5:E65"/>
    <mergeCell ref="D64:E64"/>
    <mergeCell ref="D66:E66"/>
    <mergeCell ref="D67:E67"/>
    <mergeCell ref="D7:E7"/>
    <mergeCell ref="D8:E8"/>
    <mergeCell ref="D9:E9"/>
    <mergeCell ref="D10:E10"/>
    <mergeCell ref="D11:E11"/>
    <mergeCell ref="D29:E29"/>
    <mergeCell ref="D30:E30"/>
    <mergeCell ref="D31:E31"/>
    <mergeCell ref="C4:T4"/>
    <mergeCell ref="C6:T6"/>
    <mergeCell ref="C19:T19"/>
    <mergeCell ref="D28:E28"/>
    <mergeCell ref="D24:E24"/>
    <mergeCell ref="D25:E25"/>
    <mergeCell ref="D26:E26"/>
    <mergeCell ref="D27:E27"/>
    <mergeCell ref="D20:E20"/>
    <mergeCell ref="D21:E21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30" t="s">
        <v>119</v>
      </c>
      <c r="C1" s="130"/>
      <c r="D1" s="130"/>
      <c r="E1" s="130"/>
      <c r="F1" s="130"/>
      <c r="G1" s="130"/>
      <c r="H1" s="32"/>
      <c r="I1" s="32"/>
      <c r="J1" s="32"/>
      <c r="K1" s="32"/>
      <c r="L1" s="32"/>
    </row>
    <row r="2" spans="2:12" ht="18.75" thickBot="1">
      <c r="B2" s="130" t="s">
        <v>120</v>
      </c>
      <c r="C2" s="130"/>
      <c r="D2" s="130"/>
      <c r="E2" s="130"/>
      <c r="F2" s="130"/>
      <c r="G2" s="32"/>
      <c r="H2" s="32"/>
      <c r="I2" s="32"/>
      <c r="J2" s="32"/>
      <c r="K2" s="32"/>
      <c r="L2" s="32"/>
    </row>
    <row r="3" spans="1:14" ht="25.5">
      <c r="A3" s="131"/>
      <c r="B3" s="132" t="s">
        <v>121</v>
      </c>
      <c r="C3" s="133"/>
      <c r="D3" s="134" t="s">
        <v>122</v>
      </c>
      <c r="F3" s="131"/>
      <c r="G3" s="132" t="s">
        <v>123</v>
      </c>
      <c r="H3" s="135"/>
      <c r="I3" s="134" t="s">
        <v>122</v>
      </c>
      <c r="K3" s="131"/>
      <c r="L3" s="132" t="s">
        <v>121</v>
      </c>
      <c r="M3" s="133"/>
      <c r="N3" s="134" t="s">
        <v>122</v>
      </c>
    </row>
    <row r="4" spans="1:14" ht="15.75">
      <c r="A4" s="136" t="s">
        <v>124</v>
      </c>
      <c r="B4" s="137" t="s">
        <v>125</v>
      </c>
      <c r="C4" s="138" t="s">
        <v>126</v>
      </c>
      <c r="D4" s="139">
        <f>SUM(D5:D12)</f>
        <v>17568</v>
      </c>
      <c r="F4" s="140">
        <v>8</v>
      </c>
      <c r="G4" s="141" t="s">
        <v>127</v>
      </c>
      <c r="H4" s="142" t="s">
        <v>128</v>
      </c>
      <c r="I4" s="143">
        <v>555</v>
      </c>
      <c r="K4" s="136" t="s">
        <v>129</v>
      </c>
      <c r="L4" s="137" t="s">
        <v>130</v>
      </c>
      <c r="M4" s="137" t="s">
        <v>126</v>
      </c>
      <c r="N4" s="139">
        <f>SUM(N5:N15)</f>
        <v>16969</v>
      </c>
    </row>
    <row r="5" spans="1:14" ht="15">
      <c r="A5" s="140">
        <v>1</v>
      </c>
      <c r="B5" s="141" t="s">
        <v>131</v>
      </c>
      <c r="C5" s="142" t="s">
        <v>128</v>
      </c>
      <c r="D5" s="143">
        <v>722</v>
      </c>
      <c r="F5" s="140"/>
      <c r="G5" s="141"/>
      <c r="H5" s="142"/>
      <c r="I5" s="143"/>
      <c r="K5" s="140">
        <v>1</v>
      </c>
      <c r="L5" s="141" t="s">
        <v>132</v>
      </c>
      <c r="M5" s="142" t="s">
        <v>133</v>
      </c>
      <c r="N5" s="143">
        <v>329</v>
      </c>
    </row>
    <row r="6" spans="1:14" ht="15.75">
      <c r="A6" s="140">
        <v>2</v>
      </c>
      <c r="B6" s="141" t="s">
        <v>134</v>
      </c>
      <c r="C6" s="142" t="s">
        <v>128</v>
      </c>
      <c r="D6" s="143">
        <v>776</v>
      </c>
      <c r="F6" s="136" t="s">
        <v>135</v>
      </c>
      <c r="G6" s="137" t="s">
        <v>7</v>
      </c>
      <c r="H6" s="144" t="s">
        <v>126</v>
      </c>
      <c r="I6" s="145">
        <f>SUM(I7:I11)</f>
        <v>5084</v>
      </c>
      <c r="K6" s="140">
        <v>2</v>
      </c>
      <c r="L6" s="141" t="s">
        <v>136</v>
      </c>
      <c r="M6" s="142" t="s">
        <v>128</v>
      </c>
      <c r="N6" s="143">
        <v>328</v>
      </c>
    </row>
    <row r="7" spans="1:14" ht="15">
      <c r="A7" s="140">
        <v>3</v>
      </c>
      <c r="B7" s="141" t="s">
        <v>137</v>
      </c>
      <c r="C7" s="142" t="s">
        <v>138</v>
      </c>
      <c r="D7" s="143">
        <v>11005</v>
      </c>
      <c r="F7" s="140">
        <v>1</v>
      </c>
      <c r="G7" s="141" t="s">
        <v>139</v>
      </c>
      <c r="H7" s="142" t="s">
        <v>133</v>
      </c>
      <c r="I7" s="143">
        <v>750</v>
      </c>
      <c r="K7" s="140">
        <v>3</v>
      </c>
      <c r="L7" s="141" t="s">
        <v>140</v>
      </c>
      <c r="M7" s="142" t="s">
        <v>133</v>
      </c>
      <c r="N7" s="143">
        <v>1063</v>
      </c>
    </row>
    <row r="8" spans="1:14" ht="15">
      <c r="A8" s="140">
        <v>4</v>
      </c>
      <c r="B8" s="141" t="s">
        <v>141</v>
      </c>
      <c r="C8" s="142" t="s">
        <v>128</v>
      </c>
      <c r="D8" s="143">
        <v>604</v>
      </c>
      <c r="F8" s="140">
        <v>2</v>
      </c>
      <c r="G8" s="141" t="s">
        <v>142</v>
      </c>
      <c r="H8" s="142" t="s">
        <v>128</v>
      </c>
      <c r="I8" s="143">
        <v>503</v>
      </c>
      <c r="K8" s="140">
        <v>4</v>
      </c>
      <c r="L8" s="141" t="s">
        <v>143</v>
      </c>
      <c r="M8" s="142" t="s">
        <v>133</v>
      </c>
      <c r="N8" s="143">
        <v>526</v>
      </c>
    </row>
    <row r="9" spans="1:14" ht="15">
      <c r="A9" s="140">
        <v>5</v>
      </c>
      <c r="B9" s="141" t="s">
        <v>144</v>
      </c>
      <c r="C9" s="142" t="s">
        <v>138</v>
      </c>
      <c r="D9" s="143">
        <v>1244</v>
      </c>
      <c r="E9" s="123"/>
      <c r="F9" s="140">
        <v>3</v>
      </c>
      <c r="G9" s="141" t="s">
        <v>145</v>
      </c>
      <c r="H9" s="142" t="s">
        <v>133</v>
      </c>
      <c r="I9" s="143">
        <v>742</v>
      </c>
      <c r="K9" s="140">
        <v>5</v>
      </c>
      <c r="L9" s="141" t="s">
        <v>146</v>
      </c>
      <c r="M9" s="142" t="s">
        <v>133</v>
      </c>
      <c r="N9" s="143">
        <v>1021</v>
      </c>
    </row>
    <row r="10" spans="1:14" ht="15.75">
      <c r="A10" s="140" t="s">
        <v>43</v>
      </c>
      <c r="B10" s="141" t="s">
        <v>147</v>
      </c>
      <c r="C10" s="142" t="s">
        <v>128</v>
      </c>
      <c r="D10" s="143">
        <v>788</v>
      </c>
      <c r="E10" s="146"/>
      <c r="F10" s="140">
        <v>4</v>
      </c>
      <c r="G10" s="141" t="s">
        <v>148</v>
      </c>
      <c r="H10" s="142" t="s">
        <v>133</v>
      </c>
      <c r="I10" s="143">
        <v>947</v>
      </c>
      <c r="K10" s="140" t="s">
        <v>43</v>
      </c>
      <c r="L10" s="141" t="s">
        <v>149</v>
      </c>
      <c r="M10" s="142" t="s">
        <v>133</v>
      </c>
      <c r="N10" s="143">
        <v>2729</v>
      </c>
    </row>
    <row r="11" spans="1:14" ht="15">
      <c r="A11" s="140">
        <v>7</v>
      </c>
      <c r="B11" s="141" t="s">
        <v>150</v>
      </c>
      <c r="C11" s="142" t="s">
        <v>128</v>
      </c>
      <c r="D11" s="143">
        <v>855</v>
      </c>
      <c r="E11" s="147"/>
      <c r="F11" s="140">
        <v>5</v>
      </c>
      <c r="G11" s="141" t="s">
        <v>89</v>
      </c>
      <c r="H11" s="142" t="s">
        <v>133</v>
      </c>
      <c r="I11" s="143">
        <v>2142</v>
      </c>
      <c r="K11" s="140">
        <v>7</v>
      </c>
      <c r="L11" s="141" t="s">
        <v>151</v>
      </c>
      <c r="M11" s="142" t="s">
        <v>128</v>
      </c>
      <c r="N11" s="143">
        <v>555</v>
      </c>
    </row>
    <row r="12" spans="1:14" ht="15">
      <c r="A12" s="140">
        <v>8</v>
      </c>
      <c r="B12" s="141" t="s">
        <v>152</v>
      </c>
      <c r="C12" s="142" t="s">
        <v>133</v>
      </c>
      <c r="D12" s="143">
        <v>1574</v>
      </c>
      <c r="E12" s="147"/>
      <c r="F12" s="140"/>
      <c r="G12" s="141"/>
      <c r="H12" s="142"/>
      <c r="I12" s="143"/>
      <c r="K12" s="140">
        <v>8</v>
      </c>
      <c r="L12" s="141" t="s">
        <v>153</v>
      </c>
      <c r="M12" s="142" t="s">
        <v>128</v>
      </c>
      <c r="N12" s="143">
        <v>340</v>
      </c>
    </row>
    <row r="13" spans="1:14" ht="15.75">
      <c r="A13" s="140"/>
      <c r="B13" s="141"/>
      <c r="C13" s="142"/>
      <c r="D13" s="143"/>
      <c r="E13" s="147"/>
      <c r="F13" s="136" t="s">
        <v>154</v>
      </c>
      <c r="G13" s="137" t="s">
        <v>155</v>
      </c>
      <c r="H13" s="144" t="s">
        <v>126</v>
      </c>
      <c r="I13" s="145">
        <f>SUM(I14:I18)</f>
        <v>6388</v>
      </c>
      <c r="K13" s="140">
        <v>9</v>
      </c>
      <c r="L13" s="141" t="s">
        <v>156</v>
      </c>
      <c r="M13" s="142" t="s">
        <v>128</v>
      </c>
      <c r="N13" s="143">
        <v>364</v>
      </c>
    </row>
    <row r="14" spans="1:14" ht="15.75">
      <c r="A14" s="136" t="s">
        <v>113</v>
      </c>
      <c r="B14" s="137" t="s">
        <v>157</v>
      </c>
      <c r="C14" s="144" t="s">
        <v>126</v>
      </c>
      <c r="D14" s="145">
        <f>SUM(D15:D21)</f>
        <v>7446</v>
      </c>
      <c r="E14" s="148"/>
      <c r="F14" s="140">
        <v>1</v>
      </c>
      <c r="G14" s="141" t="s">
        <v>158</v>
      </c>
      <c r="H14" s="142" t="s">
        <v>133</v>
      </c>
      <c r="I14" s="143">
        <v>1026</v>
      </c>
      <c r="K14" s="140">
        <v>10</v>
      </c>
      <c r="L14" s="141" t="s">
        <v>159</v>
      </c>
      <c r="M14" s="142" t="s">
        <v>128</v>
      </c>
      <c r="N14" s="143">
        <v>1309</v>
      </c>
    </row>
    <row r="15" spans="1:14" ht="15">
      <c r="A15" s="140">
        <v>1</v>
      </c>
      <c r="B15" s="141" t="s">
        <v>160</v>
      </c>
      <c r="C15" s="142" t="s">
        <v>128</v>
      </c>
      <c r="D15" s="143">
        <v>407</v>
      </c>
      <c r="E15" s="147"/>
      <c r="F15" s="140">
        <v>2</v>
      </c>
      <c r="G15" s="141" t="s">
        <v>161</v>
      </c>
      <c r="H15" s="142" t="s">
        <v>133</v>
      </c>
      <c r="I15" s="143">
        <v>2236</v>
      </c>
      <c r="K15" s="140">
        <v>11</v>
      </c>
      <c r="L15" s="141" t="s">
        <v>159</v>
      </c>
      <c r="M15" s="142" t="s">
        <v>138</v>
      </c>
      <c r="N15" s="143">
        <v>8405</v>
      </c>
    </row>
    <row r="16" spans="1:14" ht="15.75">
      <c r="A16" s="140">
        <v>2</v>
      </c>
      <c r="B16" s="141" t="s">
        <v>162</v>
      </c>
      <c r="C16" s="142" t="s">
        <v>128</v>
      </c>
      <c r="D16" s="143">
        <v>290</v>
      </c>
      <c r="E16" s="147"/>
      <c r="F16" s="140">
        <v>3</v>
      </c>
      <c r="G16" s="141" t="s">
        <v>163</v>
      </c>
      <c r="H16" s="142" t="s">
        <v>128</v>
      </c>
      <c r="I16" s="143">
        <v>429</v>
      </c>
      <c r="K16" s="140"/>
      <c r="L16" s="141"/>
      <c r="M16" s="142"/>
      <c r="N16" s="149"/>
    </row>
    <row r="17" spans="1:14" ht="15.75">
      <c r="A17" s="140">
        <v>3</v>
      </c>
      <c r="B17" s="141" t="s">
        <v>164</v>
      </c>
      <c r="C17" s="142" t="s">
        <v>128</v>
      </c>
      <c r="D17" s="143">
        <v>723</v>
      </c>
      <c r="E17" s="147"/>
      <c r="F17" s="140">
        <v>4</v>
      </c>
      <c r="G17" s="141" t="s">
        <v>165</v>
      </c>
      <c r="H17" s="142" t="s">
        <v>133</v>
      </c>
      <c r="I17" s="143">
        <v>2192</v>
      </c>
      <c r="K17" s="136" t="s">
        <v>166</v>
      </c>
      <c r="L17" s="137" t="s">
        <v>14</v>
      </c>
      <c r="M17" s="144" t="s">
        <v>126</v>
      </c>
      <c r="N17" s="145">
        <f>SUM(N18:N26)</f>
        <v>9803</v>
      </c>
    </row>
    <row r="18" spans="1:14" ht="15">
      <c r="A18" s="140">
        <v>4</v>
      </c>
      <c r="B18" s="141" t="s">
        <v>167</v>
      </c>
      <c r="C18" s="142" t="s">
        <v>128</v>
      </c>
      <c r="D18" s="143">
        <v>1086</v>
      </c>
      <c r="E18" s="147"/>
      <c r="F18" s="140">
        <v>5</v>
      </c>
      <c r="G18" s="141" t="s">
        <v>168</v>
      </c>
      <c r="H18" s="142" t="s">
        <v>128</v>
      </c>
      <c r="I18" s="143">
        <v>505</v>
      </c>
      <c r="K18" s="140">
        <v>1</v>
      </c>
      <c r="L18" s="141" t="s">
        <v>169</v>
      </c>
      <c r="M18" s="142" t="s">
        <v>128</v>
      </c>
      <c r="N18" s="143">
        <v>425</v>
      </c>
    </row>
    <row r="19" spans="1:14" ht="15">
      <c r="A19" s="140">
        <v>5</v>
      </c>
      <c r="B19" s="141" t="s">
        <v>167</v>
      </c>
      <c r="C19" s="142" t="s">
        <v>138</v>
      </c>
      <c r="D19" s="143">
        <v>2505</v>
      </c>
      <c r="E19" s="147"/>
      <c r="F19" s="140"/>
      <c r="G19" s="141"/>
      <c r="H19" s="142"/>
      <c r="I19" s="143"/>
      <c r="K19" s="140">
        <v>2</v>
      </c>
      <c r="L19" s="141" t="s">
        <v>170</v>
      </c>
      <c r="M19" s="142" t="s">
        <v>138</v>
      </c>
      <c r="N19" s="143">
        <v>581</v>
      </c>
    </row>
    <row r="20" spans="1:14" ht="15.75">
      <c r="A20" s="140">
        <v>6</v>
      </c>
      <c r="B20" s="141" t="s">
        <v>171</v>
      </c>
      <c r="C20" s="142" t="s">
        <v>133</v>
      </c>
      <c r="D20" s="143">
        <v>2051</v>
      </c>
      <c r="E20" s="147"/>
      <c r="F20" s="136" t="s">
        <v>172</v>
      </c>
      <c r="G20" s="137" t="s">
        <v>9</v>
      </c>
      <c r="H20" s="144" t="s">
        <v>126</v>
      </c>
      <c r="I20" s="145">
        <f>SUM(I21:I25)</f>
        <v>3710</v>
      </c>
      <c r="K20" s="140">
        <v>3</v>
      </c>
      <c r="L20" s="141" t="s">
        <v>173</v>
      </c>
      <c r="M20" s="142" t="s">
        <v>133</v>
      </c>
      <c r="N20" s="143">
        <v>874</v>
      </c>
    </row>
    <row r="21" spans="1:14" ht="15">
      <c r="A21" s="140">
        <v>7</v>
      </c>
      <c r="B21" s="141" t="s">
        <v>174</v>
      </c>
      <c r="C21" s="142" t="s">
        <v>128</v>
      </c>
      <c r="D21" s="143">
        <v>384</v>
      </c>
      <c r="E21" s="147"/>
      <c r="F21" s="140">
        <v>1</v>
      </c>
      <c r="G21" s="141" t="s">
        <v>175</v>
      </c>
      <c r="H21" s="142" t="s">
        <v>128</v>
      </c>
      <c r="I21" s="143">
        <v>454</v>
      </c>
      <c r="K21" s="140">
        <v>4</v>
      </c>
      <c r="L21" s="141" t="s">
        <v>176</v>
      </c>
      <c r="M21" s="142" t="s">
        <v>133</v>
      </c>
      <c r="N21" s="143">
        <v>743</v>
      </c>
    </row>
    <row r="22" spans="1:14" ht="15.75">
      <c r="A22" s="150"/>
      <c r="B22" s="151"/>
      <c r="C22" s="142"/>
      <c r="D22" s="149"/>
      <c r="E22" s="148"/>
      <c r="F22" s="140">
        <v>2</v>
      </c>
      <c r="G22" s="141" t="s">
        <v>177</v>
      </c>
      <c r="H22" s="142" t="s">
        <v>133</v>
      </c>
      <c r="I22" s="143">
        <v>447</v>
      </c>
      <c r="K22" s="140">
        <v>5</v>
      </c>
      <c r="L22" s="141" t="s">
        <v>178</v>
      </c>
      <c r="M22" s="142" t="s">
        <v>128</v>
      </c>
      <c r="N22" s="143">
        <v>616</v>
      </c>
    </row>
    <row r="23" spans="1:14" ht="15.75">
      <c r="A23" s="136" t="s">
        <v>114</v>
      </c>
      <c r="B23" s="137" t="s">
        <v>5</v>
      </c>
      <c r="C23" s="144" t="s">
        <v>126</v>
      </c>
      <c r="D23" s="145">
        <f>SUM(D24:D29)</f>
        <v>5954</v>
      </c>
      <c r="E23" s="147"/>
      <c r="F23" s="140">
        <v>3</v>
      </c>
      <c r="G23" s="141" t="s">
        <v>179</v>
      </c>
      <c r="H23" s="142" t="s">
        <v>128</v>
      </c>
      <c r="I23" s="143">
        <v>563</v>
      </c>
      <c r="K23" s="140">
        <v>6</v>
      </c>
      <c r="L23" s="141" t="s">
        <v>180</v>
      </c>
      <c r="M23" s="142" t="s">
        <v>133</v>
      </c>
      <c r="N23" s="143">
        <v>2630</v>
      </c>
    </row>
    <row r="24" spans="1:14" ht="15">
      <c r="A24" s="140">
        <v>1</v>
      </c>
      <c r="B24" s="141" t="s">
        <v>181</v>
      </c>
      <c r="C24" s="142" t="s">
        <v>128</v>
      </c>
      <c r="D24" s="143">
        <v>568</v>
      </c>
      <c r="E24" s="147"/>
      <c r="F24" s="140">
        <v>4</v>
      </c>
      <c r="G24" s="141" t="s">
        <v>91</v>
      </c>
      <c r="H24" s="142" t="s">
        <v>133</v>
      </c>
      <c r="I24" s="143">
        <v>1617</v>
      </c>
      <c r="K24" s="140">
        <v>7</v>
      </c>
      <c r="L24" s="141" t="s">
        <v>182</v>
      </c>
      <c r="M24" s="142" t="s">
        <v>128</v>
      </c>
      <c r="N24" s="143">
        <v>279</v>
      </c>
    </row>
    <row r="25" spans="1:14" ht="15">
      <c r="A25" s="140">
        <v>2</v>
      </c>
      <c r="B25" s="141" t="s">
        <v>87</v>
      </c>
      <c r="C25" s="142" t="s">
        <v>133</v>
      </c>
      <c r="D25" s="143">
        <v>2487</v>
      </c>
      <c r="E25" s="147"/>
      <c r="F25" s="140">
        <v>5</v>
      </c>
      <c r="G25" s="141" t="s">
        <v>183</v>
      </c>
      <c r="H25" s="142" t="s">
        <v>133</v>
      </c>
      <c r="I25" s="143">
        <v>629</v>
      </c>
      <c r="K25" s="140">
        <v>8</v>
      </c>
      <c r="L25" s="141" t="s">
        <v>96</v>
      </c>
      <c r="M25" s="142" t="s">
        <v>128</v>
      </c>
      <c r="N25" s="143">
        <v>803</v>
      </c>
    </row>
    <row r="26" spans="1:14" ht="15">
      <c r="A26" s="140">
        <v>3</v>
      </c>
      <c r="B26" s="141" t="s">
        <v>184</v>
      </c>
      <c r="C26" s="142" t="s">
        <v>128</v>
      </c>
      <c r="D26" s="143">
        <v>664</v>
      </c>
      <c r="E26" s="147"/>
      <c r="F26" s="140"/>
      <c r="G26" s="141"/>
      <c r="H26" s="142"/>
      <c r="I26" s="143"/>
      <c r="K26" s="140">
        <v>9</v>
      </c>
      <c r="L26" s="141" t="s">
        <v>96</v>
      </c>
      <c r="M26" s="142" t="s">
        <v>138</v>
      </c>
      <c r="N26" s="143">
        <v>2852</v>
      </c>
    </row>
    <row r="27" spans="1:14" ht="15.75">
      <c r="A27" s="140">
        <v>4</v>
      </c>
      <c r="B27" s="141" t="s">
        <v>185</v>
      </c>
      <c r="C27" s="142" t="s">
        <v>128</v>
      </c>
      <c r="D27" s="143">
        <v>372</v>
      </c>
      <c r="E27" s="147"/>
      <c r="F27" s="136" t="s">
        <v>186</v>
      </c>
      <c r="G27" s="137" t="s">
        <v>10</v>
      </c>
      <c r="H27" s="144" t="s">
        <v>126</v>
      </c>
      <c r="I27" s="145">
        <f>SUM(I28:I33)</f>
        <v>4061</v>
      </c>
      <c r="K27" s="140"/>
      <c r="L27" s="141"/>
      <c r="M27" s="142"/>
      <c r="N27" s="143"/>
    </row>
    <row r="28" spans="1:14" ht="15.75">
      <c r="A28" s="140">
        <v>5</v>
      </c>
      <c r="B28" s="141" t="s">
        <v>187</v>
      </c>
      <c r="C28" s="142" t="s">
        <v>133</v>
      </c>
      <c r="D28" s="143">
        <v>1207</v>
      </c>
      <c r="E28" s="148"/>
      <c r="F28" s="140">
        <v>1</v>
      </c>
      <c r="G28" s="141" t="s">
        <v>188</v>
      </c>
      <c r="H28" s="142" t="s">
        <v>128</v>
      </c>
      <c r="I28" s="143">
        <v>312</v>
      </c>
      <c r="K28" s="136" t="s">
        <v>189</v>
      </c>
      <c r="L28" s="137" t="s">
        <v>15</v>
      </c>
      <c r="M28" s="144" t="s">
        <v>126</v>
      </c>
      <c r="N28" s="145">
        <f>SUM(N29:N38)</f>
        <v>11363</v>
      </c>
    </row>
    <row r="29" spans="1:14" ht="15">
      <c r="A29" s="140">
        <v>6</v>
      </c>
      <c r="B29" s="141" t="s">
        <v>190</v>
      </c>
      <c r="C29" s="142" t="s">
        <v>133</v>
      </c>
      <c r="D29" s="143">
        <v>656</v>
      </c>
      <c r="E29" s="147"/>
      <c r="F29" s="140">
        <v>2</v>
      </c>
      <c r="G29" s="141" t="s">
        <v>191</v>
      </c>
      <c r="H29" s="142" t="s">
        <v>128</v>
      </c>
      <c r="I29" s="143">
        <v>556</v>
      </c>
      <c r="K29" s="140">
        <v>1</v>
      </c>
      <c r="L29" s="141" t="s">
        <v>192</v>
      </c>
      <c r="M29" s="142" t="s">
        <v>128</v>
      </c>
      <c r="N29" s="143">
        <v>560</v>
      </c>
    </row>
    <row r="30" spans="1:14" ht="15">
      <c r="A30" s="140"/>
      <c r="B30" s="141"/>
      <c r="C30" s="142"/>
      <c r="D30" s="143"/>
      <c r="E30" s="147"/>
      <c r="F30" s="140">
        <v>3</v>
      </c>
      <c r="G30" s="141" t="s">
        <v>193</v>
      </c>
      <c r="H30" s="142" t="s">
        <v>128</v>
      </c>
      <c r="I30" s="143">
        <v>342</v>
      </c>
      <c r="K30" s="140">
        <v>2</v>
      </c>
      <c r="L30" s="141" t="s">
        <v>194</v>
      </c>
      <c r="M30" s="142" t="s">
        <v>133</v>
      </c>
      <c r="N30" s="143">
        <v>1027</v>
      </c>
    </row>
    <row r="31" spans="1:14" ht="15.75">
      <c r="A31" s="136" t="s">
        <v>195</v>
      </c>
      <c r="B31" s="137" t="s">
        <v>196</v>
      </c>
      <c r="C31" s="144" t="s">
        <v>126</v>
      </c>
      <c r="D31" s="145">
        <f>SUM(D32+D33+D34+D35+D36+D37+D38+I4)</f>
        <v>10923</v>
      </c>
      <c r="E31" s="147"/>
      <c r="F31" s="140">
        <v>4</v>
      </c>
      <c r="G31" s="141" t="s">
        <v>197</v>
      </c>
      <c r="H31" s="142" t="s">
        <v>128</v>
      </c>
      <c r="I31" s="143">
        <v>378</v>
      </c>
      <c r="K31" s="140">
        <v>3</v>
      </c>
      <c r="L31" s="141" t="s">
        <v>198</v>
      </c>
      <c r="M31" s="142" t="s">
        <v>128</v>
      </c>
      <c r="N31" s="143">
        <v>354</v>
      </c>
    </row>
    <row r="32" spans="1:14" ht="15">
      <c r="A32" s="140">
        <v>1</v>
      </c>
      <c r="B32" s="141" t="s">
        <v>199</v>
      </c>
      <c r="C32" s="142" t="s">
        <v>133</v>
      </c>
      <c r="D32" s="143">
        <v>598</v>
      </c>
      <c r="E32" s="147"/>
      <c r="F32" s="140">
        <v>5</v>
      </c>
      <c r="G32" s="141" t="s">
        <v>92</v>
      </c>
      <c r="H32" s="142" t="s">
        <v>133</v>
      </c>
      <c r="I32" s="143">
        <v>2028</v>
      </c>
      <c r="K32" s="140">
        <v>4</v>
      </c>
      <c r="L32" s="141" t="s">
        <v>200</v>
      </c>
      <c r="M32" s="142" t="s">
        <v>133</v>
      </c>
      <c r="N32" s="143">
        <v>2794</v>
      </c>
    </row>
    <row r="33" spans="1:14" ht="15">
      <c r="A33" s="140">
        <v>2</v>
      </c>
      <c r="B33" s="141" t="s">
        <v>201</v>
      </c>
      <c r="C33" s="142" t="s">
        <v>128</v>
      </c>
      <c r="D33" s="143">
        <v>424</v>
      </c>
      <c r="E33" s="147"/>
      <c r="F33" s="140">
        <v>6</v>
      </c>
      <c r="G33" s="141" t="s">
        <v>202</v>
      </c>
      <c r="H33" s="142" t="s">
        <v>133</v>
      </c>
      <c r="I33" s="143">
        <v>445</v>
      </c>
      <c r="K33" s="140">
        <v>5</v>
      </c>
      <c r="L33" s="141" t="s">
        <v>203</v>
      </c>
      <c r="M33" s="142" t="s">
        <v>138</v>
      </c>
      <c r="N33" s="143">
        <v>376</v>
      </c>
    </row>
    <row r="34" spans="1:14" ht="15">
      <c r="A34" s="140" t="s">
        <v>28</v>
      </c>
      <c r="B34" s="141" t="s">
        <v>204</v>
      </c>
      <c r="C34" s="142" t="s">
        <v>133</v>
      </c>
      <c r="D34" s="143">
        <v>2127</v>
      </c>
      <c r="E34" s="147"/>
      <c r="F34" s="140"/>
      <c r="G34" s="141"/>
      <c r="H34" s="142"/>
      <c r="I34" s="143"/>
      <c r="K34" s="140">
        <v>6</v>
      </c>
      <c r="L34" s="141" t="s">
        <v>205</v>
      </c>
      <c r="M34" s="142" t="s">
        <v>128</v>
      </c>
      <c r="N34" s="143">
        <v>423</v>
      </c>
    </row>
    <row r="35" spans="1:14" ht="15.75">
      <c r="A35" s="140">
        <v>4</v>
      </c>
      <c r="B35" s="141" t="s">
        <v>88</v>
      </c>
      <c r="C35" s="142" t="s">
        <v>128</v>
      </c>
      <c r="D35" s="143">
        <v>888</v>
      </c>
      <c r="E35" s="147"/>
      <c r="F35" s="152" t="s">
        <v>206</v>
      </c>
      <c r="G35" s="153" t="s">
        <v>11</v>
      </c>
      <c r="H35" s="154" t="s">
        <v>126</v>
      </c>
      <c r="I35" s="145">
        <f>SUM(I36:I38)</f>
        <v>3586</v>
      </c>
      <c r="K35" s="140">
        <v>7</v>
      </c>
      <c r="L35" s="141" t="s">
        <v>207</v>
      </c>
      <c r="M35" s="142" t="s">
        <v>128</v>
      </c>
      <c r="N35" s="143">
        <v>788</v>
      </c>
    </row>
    <row r="36" spans="1:14" ht="15">
      <c r="A36" s="140">
        <v>5</v>
      </c>
      <c r="B36" s="141" t="s">
        <v>88</v>
      </c>
      <c r="C36" s="142" t="s">
        <v>138</v>
      </c>
      <c r="D36" s="143">
        <v>4903</v>
      </c>
      <c r="E36" s="147"/>
      <c r="F36" s="140">
        <v>1</v>
      </c>
      <c r="G36" s="141" t="s">
        <v>208</v>
      </c>
      <c r="H36" s="142" t="s">
        <v>133</v>
      </c>
      <c r="I36" s="143">
        <v>884</v>
      </c>
      <c r="K36" s="140">
        <v>8</v>
      </c>
      <c r="L36" s="141" t="s">
        <v>209</v>
      </c>
      <c r="M36" s="142" t="s">
        <v>128</v>
      </c>
      <c r="N36" s="143">
        <v>475</v>
      </c>
    </row>
    <row r="37" spans="1:14" ht="15">
      <c r="A37" s="140">
        <v>6</v>
      </c>
      <c r="B37" s="141" t="s">
        <v>210</v>
      </c>
      <c r="C37" s="142" t="s">
        <v>133</v>
      </c>
      <c r="D37" s="143">
        <v>651</v>
      </c>
      <c r="E37" s="147"/>
      <c r="F37" s="140">
        <v>2</v>
      </c>
      <c r="G37" s="141" t="s">
        <v>211</v>
      </c>
      <c r="H37" s="142" t="s">
        <v>133</v>
      </c>
      <c r="I37" s="143">
        <v>495</v>
      </c>
      <c r="K37" s="140">
        <v>9</v>
      </c>
      <c r="L37" s="141" t="s">
        <v>97</v>
      </c>
      <c r="M37" s="142" t="s">
        <v>128</v>
      </c>
      <c r="N37" s="143">
        <v>1125</v>
      </c>
    </row>
    <row r="38" spans="1:14" ht="15.75" thickBot="1">
      <c r="A38" s="140">
        <v>7</v>
      </c>
      <c r="B38" s="141" t="s">
        <v>212</v>
      </c>
      <c r="C38" s="142" t="s">
        <v>128</v>
      </c>
      <c r="D38" s="143">
        <v>777</v>
      </c>
      <c r="E38" s="147"/>
      <c r="F38" s="155">
        <v>3</v>
      </c>
      <c r="G38" s="156" t="s">
        <v>93</v>
      </c>
      <c r="H38" s="157" t="s">
        <v>133</v>
      </c>
      <c r="I38" s="158">
        <v>2207</v>
      </c>
      <c r="K38" s="159">
        <v>10</v>
      </c>
      <c r="L38" s="160" t="s">
        <v>97</v>
      </c>
      <c r="M38" s="161" t="s">
        <v>138</v>
      </c>
      <c r="N38" s="162">
        <v>3441</v>
      </c>
    </row>
    <row r="39" spans="1:14" ht="19.5" thickBot="1" thickTop="1">
      <c r="A39" s="147"/>
      <c r="B39" s="163"/>
      <c r="C39" s="164"/>
      <c r="D39" s="165"/>
      <c r="E39" s="166"/>
      <c r="F39" s="163"/>
      <c r="G39" s="166"/>
      <c r="H39" s="167"/>
      <c r="K39" s="168"/>
      <c r="L39" s="169" t="s">
        <v>213</v>
      </c>
      <c r="M39" s="170" t="s">
        <v>214</v>
      </c>
      <c r="N39" s="171">
        <f>SUM(D4+D14+D23+D31+I6+I13+I20+I27+I35+N4+N17+N28)</f>
        <v>102855</v>
      </c>
    </row>
    <row r="40" spans="1:8" ht="16.5" thickTop="1">
      <c r="A40" s="147"/>
      <c r="B40" s="163" t="s">
        <v>215</v>
      </c>
      <c r="C40" s="164"/>
      <c r="D40" s="165"/>
      <c r="E40" s="166"/>
      <c r="F40" s="163"/>
      <c r="G40" s="166"/>
      <c r="H40" s="167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Y1">
      <selection activeCell="J20" sqref="J20"/>
    </sheetView>
  </sheetViews>
  <sheetFormatPr defaultColWidth="9.00390625" defaultRowHeight="12.75"/>
  <cols>
    <col min="33" max="33" width="3.75390625" style="0" customWidth="1"/>
  </cols>
  <sheetData>
    <row r="1" spans="25:41" ht="15"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</row>
    <row r="2" spans="25:41" ht="15"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</row>
    <row r="3" spans="25:41" ht="15"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</row>
    <row r="4" spans="25:41" ht="15"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</row>
    <row r="5" spans="25:41" ht="15"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</row>
    <row r="6" spans="3:41" ht="12.75" customHeight="1">
      <c r="C6" s="122" t="s">
        <v>84</v>
      </c>
      <c r="D6" s="122" t="s">
        <v>85</v>
      </c>
      <c r="E6" s="122" t="s">
        <v>86</v>
      </c>
      <c r="F6" s="122" t="s">
        <v>87</v>
      </c>
      <c r="G6" s="122" t="s">
        <v>88</v>
      </c>
      <c r="H6" s="122" t="s">
        <v>89</v>
      </c>
      <c r="I6" s="122" t="s">
        <v>90</v>
      </c>
      <c r="J6" s="122" t="s">
        <v>91</v>
      </c>
      <c r="K6" s="122" t="s">
        <v>92</v>
      </c>
      <c r="L6" s="122" t="s">
        <v>93</v>
      </c>
      <c r="M6" s="122" t="s">
        <v>94</v>
      </c>
      <c r="N6" s="122" t="s">
        <v>95</v>
      </c>
      <c r="O6" s="122" t="s">
        <v>96</v>
      </c>
      <c r="P6" s="122" t="s">
        <v>97</v>
      </c>
      <c r="T6" s="123" t="s">
        <v>98</v>
      </c>
      <c r="U6" s="124">
        <v>0.714</v>
      </c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</row>
    <row r="7" spans="3:41" ht="15">
      <c r="C7">
        <v>11005</v>
      </c>
      <c r="D7">
        <v>6563</v>
      </c>
      <c r="E7">
        <v>7446</v>
      </c>
      <c r="F7">
        <v>5954</v>
      </c>
      <c r="G7">
        <v>10923</v>
      </c>
      <c r="H7">
        <v>5084</v>
      </c>
      <c r="I7">
        <v>6388</v>
      </c>
      <c r="J7">
        <v>3710</v>
      </c>
      <c r="K7">
        <v>4061</v>
      </c>
      <c r="L7">
        <v>3586</v>
      </c>
      <c r="M7">
        <v>8405</v>
      </c>
      <c r="N7">
        <v>8564</v>
      </c>
      <c r="O7">
        <v>9803</v>
      </c>
      <c r="P7">
        <v>11363</v>
      </c>
      <c r="T7" s="123" t="s">
        <v>99</v>
      </c>
      <c r="U7" s="124">
        <v>0.093</v>
      </c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</row>
    <row r="8" spans="20:41" ht="15">
      <c r="T8" s="123" t="s">
        <v>100</v>
      </c>
      <c r="U8" s="124">
        <v>0.163</v>
      </c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</row>
    <row r="9" spans="20:41" ht="15">
      <c r="T9" s="123" t="s">
        <v>101</v>
      </c>
      <c r="U9" s="125">
        <v>0.03</v>
      </c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</row>
    <row r="10" spans="25:41" ht="15"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25:41" ht="15"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</row>
    <row r="12" spans="25:41" ht="15"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</row>
    <row r="13" spans="25:41" ht="15"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</row>
    <row r="14" spans="25:41" ht="15"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</row>
    <row r="15" spans="3:41" ht="12.75" customHeight="1">
      <c r="C15" s="122" t="s">
        <v>84</v>
      </c>
      <c r="D15" s="122" t="s">
        <v>85</v>
      </c>
      <c r="E15" s="122" t="s">
        <v>86</v>
      </c>
      <c r="F15" s="122" t="s">
        <v>87</v>
      </c>
      <c r="G15" s="122" t="s">
        <v>88</v>
      </c>
      <c r="H15" s="122" t="s">
        <v>89</v>
      </c>
      <c r="I15" s="122" t="s">
        <v>90</v>
      </c>
      <c r="J15" s="122" t="s">
        <v>91</v>
      </c>
      <c r="K15" s="122" t="s">
        <v>92</v>
      </c>
      <c r="L15" s="122" t="s">
        <v>93</v>
      </c>
      <c r="M15" s="122" t="s">
        <v>94</v>
      </c>
      <c r="N15" s="122" t="s">
        <v>95</v>
      </c>
      <c r="O15" s="122" t="s">
        <v>96</v>
      </c>
      <c r="P15" s="122" t="s">
        <v>97</v>
      </c>
      <c r="U15" s="126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</row>
    <row r="16" spans="2:41" ht="15">
      <c r="B16" t="s">
        <v>102</v>
      </c>
      <c r="C16">
        <v>898</v>
      </c>
      <c r="D16">
        <v>492</v>
      </c>
      <c r="E16">
        <v>433</v>
      </c>
      <c r="F16">
        <v>460</v>
      </c>
      <c r="G16">
        <v>712</v>
      </c>
      <c r="H16">
        <v>464</v>
      </c>
      <c r="I16">
        <v>436</v>
      </c>
      <c r="J16">
        <v>238</v>
      </c>
      <c r="K16">
        <v>253</v>
      </c>
      <c r="L16">
        <v>286</v>
      </c>
      <c r="M16">
        <v>620</v>
      </c>
      <c r="N16">
        <v>519</v>
      </c>
      <c r="O16">
        <v>652</v>
      </c>
      <c r="P16">
        <v>1077</v>
      </c>
      <c r="U16" s="127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</row>
    <row r="17" spans="2:41" ht="15">
      <c r="B17" t="s">
        <v>103</v>
      </c>
      <c r="C17">
        <v>952</v>
      </c>
      <c r="D17">
        <v>532</v>
      </c>
      <c r="E17">
        <v>758</v>
      </c>
      <c r="F17">
        <v>722</v>
      </c>
      <c r="G17">
        <v>1013</v>
      </c>
      <c r="H17">
        <v>408</v>
      </c>
      <c r="I17">
        <v>636</v>
      </c>
      <c r="J17">
        <v>447</v>
      </c>
      <c r="K17">
        <v>418</v>
      </c>
      <c r="L17">
        <v>392</v>
      </c>
      <c r="M17">
        <v>782</v>
      </c>
      <c r="N17">
        <v>919</v>
      </c>
      <c r="O17">
        <v>998</v>
      </c>
      <c r="P17">
        <v>1235</v>
      </c>
      <c r="U17" s="127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</row>
    <row r="18" spans="21:41" ht="15">
      <c r="U18" s="127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</row>
    <row r="19" spans="21:41" ht="15">
      <c r="U19" s="128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</row>
    <row r="20" spans="25:41" ht="15"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</row>
    <row r="21" spans="4:41" ht="15">
      <c r="D21" t="s">
        <v>104</v>
      </c>
      <c r="E21" t="s">
        <v>105</v>
      </c>
      <c r="F21" t="s">
        <v>106</v>
      </c>
      <c r="G21" t="s">
        <v>107</v>
      </c>
      <c r="H21" t="s">
        <v>108</v>
      </c>
      <c r="I21" t="s">
        <v>109</v>
      </c>
      <c r="J21" t="s">
        <v>110</v>
      </c>
      <c r="K21" t="s">
        <v>111</v>
      </c>
      <c r="L21" t="s">
        <v>112</v>
      </c>
      <c r="M21" t="s">
        <v>113</v>
      </c>
      <c r="N21" t="s">
        <v>114</v>
      </c>
      <c r="O21" t="s">
        <v>115</v>
      </c>
      <c r="P21" t="s">
        <v>116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</row>
    <row r="22" spans="2:41" ht="15">
      <c r="B22" t="s">
        <v>117</v>
      </c>
      <c r="D22">
        <v>108031</v>
      </c>
      <c r="E22">
        <v>107774</v>
      </c>
      <c r="F22">
        <v>107306</v>
      </c>
      <c r="G22">
        <v>106528</v>
      </c>
      <c r="H22">
        <v>105998</v>
      </c>
      <c r="I22">
        <v>104763</v>
      </c>
      <c r="J22">
        <v>105162</v>
      </c>
      <c r="K22">
        <v>108026</v>
      </c>
      <c r="L22">
        <v>111803</v>
      </c>
      <c r="M22">
        <v>111121</v>
      </c>
      <c r="N22">
        <v>108456</v>
      </c>
      <c r="O22">
        <v>105527</v>
      </c>
      <c r="P22">
        <v>102855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</row>
    <row r="23" spans="2:41" ht="15">
      <c r="B23" t="s">
        <v>118</v>
      </c>
      <c r="D23" s="129">
        <v>0.275</v>
      </c>
      <c r="E23" s="129">
        <v>0.274</v>
      </c>
      <c r="F23" s="129">
        <v>0.273</v>
      </c>
      <c r="G23" s="129">
        <v>0.272</v>
      </c>
      <c r="H23" s="129">
        <v>0.271</v>
      </c>
      <c r="I23" s="129">
        <v>0.268</v>
      </c>
      <c r="J23" s="129">
        <v>0.269</v>
      </c>
      <c r="K23" s="129">
        <v>0.276</v>
      </c>
      <c r="L23" s="129">
        <v>0.282</v>
      </c>
      <c r="M23" s="129">
        <v>0.281</v>
      </c>
      <c r="N23" s="129">
        <v>0.277</v>
      </c>
      <c r="O23" s="129">
        <v>0.271</v>
      </c>
      <c r="P23" s="12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</row>
    <row r="24" spans="25:41" ht="15"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</row>
    <row r="25" spans="25:41" ht="15"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</row>
    <row r="26" spans="25:41" ht="15"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</row>
    <row r="27" spans="25:41" ht="15"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</row>
    <row r="28" spans="25:41" ht="15"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</row>
    <row r="29" spans="25:41" ht="15"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</row>
    <row r="30" spans="25:41" ht="15"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</row>
    <row r="31" spans="25:41" ht="15"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</row>
    <row r="32" spans="25:41" ht="15"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</row>
    <row r="33" spans="25:41" ht="15"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</row>
    <row r="34" spans="25:41" ht="15"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</row>
    <row r="35" spans="25:41" ht="15"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</row>
    <row r="36" spans="25:41" ht="15"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</row>
    <row r="37" spans="25:41" ht="15"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</row>
    <row r="38" spans="25:41" ht="15"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</row>
    <row r="39" spans="25:41" ht="15"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</row>
    <row r="40" spans="25:41" ht="15"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</row>
    <row r="41" spans="25:41" ht="15"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</row>
    <row r="42" spans="25:41" ht="15"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</row>
    <row r="43" spans="25:41" ht="15"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</row>
    <row r="44" spans="25:41" ht="15"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</row>
    <row r="45" spans="25:41" ht="15"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cp:lastPrinted>2004-06-08T13:12:11Z</cp:lastPrinted>
  <dcterms:created xsi:type="dcterms:W3CDTF">2004-06-08T12:46:19Z</dcterms:created>
  <dcterms:modified xsi:type="dcterms:W3CDTF">2004-06-08T13:13:38Z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