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tan i struktura IV 04" sheetId="1" r:id="rId1"/>
    <sheet name="Gminy IV 04" sheetId="2" r:id="rId2"/>
    <sheet name="Wykresy IV 04" sheetId="3" r:id="rId3"/>
  </sheets>
  <externalReferences>
    <externalReference r:id="rId6"/>
  </externalReferences>
  <definedNames>
    <definedName name="_xlnm.Print_Area" localSheetId="0">'Stan i struktura IV 04'!$C$4:$T$38</definedName>
    <definedName name="_xlnm.Print_Area" localSheetId="2">'Wykresy IV 04'!$Y$1:$AO$44</definedName>
  </definedNames>
  <calcPr fullCalcOnLoad="1"/>
</workbook>
</file>

<file path=xl/sharedStrings.xml><?xml version="1.0" encoding="utf-8"?>
<sst xmlns="http://schemas.openxmlformats.org/spreadsheetml/2006/main" count="389" uniqueCount="217">
  <si>
    <t xml:space="preserve">INFORMACJA O STANIE BEZROBOCIA W WOJ. LUBUSKIM W KWIETNIU 2004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</si>
  <si>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</si>
  <si>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</si>
  <si>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</si>
  <si>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</si>
  <si>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</si>
  <si>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</si>
  <si>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</si>
  <si>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</si>
  <si>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</si>
  <si>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</si>
  <si>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</si>
  <si>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</si>
  <si>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</si>
  <si>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</si>
  <si>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</si>
  <si>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</si>
  <si>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</si>
  <si>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</si>
  <si>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</si>
  <si>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</si>
  <si>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marzec 2004 r.*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</si>
  <si>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</si>
  <si>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</si>
  <si>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</si>
  <si>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</si>
  <si>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</si>
  <si>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</si>
  <si>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</si>
  <si>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 tego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</si>
  <si>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</si>
  <si>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</si>
  <si>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</si>
  <si>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</si>
  <si>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z tego: podjęcia pracy niesubsydiowanej</t>
  </si>
  <si>
    <t>z tytułu nie potwierdzenia gotowości do pracy</t>
  </si>
  <si>
    <t>II. Wybrane elementy struktury bezrobocia</t>
  </si>
  <si>
    <t>Kobiety [liczba]</t>
  </si>
  <si>
    <t xml:space="preserve">            [%]</t>
  </si>
  <si>
    <t>Zamieszkali na wsi [liczba]</t>
  </si>
  <si>
    <t>Z prawem do zasiłku [liczba]</t>
  </si>
  <si>
    <t>4.</t>
  </si>
  <si>
    <t>Zwolnieni z przyczyn dotyczących zakładu pracy [liczba]</t>
  </si>
  <si>
    <t>5.</t>
  </si>
  <si>
    <t>Młodzież w wieku 18 - 24 lata [liczba]</t>
  </si>
  <si>
    <t>6.</t>
  </si>
  <si>
    <t>Absolwenci [liczba]</t>
  </si>
  <si>
    <t>7.</t>
  </si>
  <si>
    <t>Niepełnosprawni [liczba]</t>
  </si>
  <si>
    <t>{%}</t>
  </si>
  <si>
    <t>III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</si>
  <si>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</si>
  <si>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</si>
  <si>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*stopa bezrobocia przeszacowana przez GUS w lutym br.( korekta aktywnych zawodowo ); brak danych z GUS dotyczących stopy bezrobocia za kwiecień 2004 r.</t>
  </si>
  <si>
    <t>AKTYWNE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</si>
  <si>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</si>
  <si>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</si>
  <si>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</si>
  <si>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ofert pracy  w miesiącu sprawozdawczym</t>
  </si>
  <si>
    <t>w tym: na pracę w ramach aktywnych form przeciwdziałania bezrobociu</t>
  </si>
  <si>
    <t>w tym: na pracę dla absolwentów</t>
  </si>
  <si>
    <t>Wzrost (+) lub spadek (-) liczby ofert pracy w stosunku do miesiąca poprzedniego</t>
  </si>
  <si>
    <t>II. Programy rynku pracy subsydiowane z Funduszu Pracy*</t>
  </si>
  <si>
    <t>Liczba osób bezrobotnych, które w miesiącu sprawozdawczym rozpoczęły szkolenie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</si>
  <si>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</si>
  <si>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</si>
  <si>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</si>
  <si>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</si>
  <si>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</si>
  <si>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</si>
  <si>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</si>
  <si>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</si>
  <si>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</si>
  <si>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</si>
  <si>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</si>
  <si>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</si>
  <si>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</si>
  <si>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Liczba osób które rozpoczęły pracę w ramach udzielonych pożyczek pracodawcom na stworzenie nowych miejsc pracy</t>
  </si>
  <si>
    <t>Liczba osób które rozpoczęły pracę w ramach udzielonych pożyczek pracodawcom - narastająco od poczatku roku</t>
  </si>
  <si>
    <t>Inne subsydiowane formy podjęte przez osoby bezrobotne w miesiącu sprawozdawczym</t>
  </si>
  <si>
    <t>Inne subsydiowane formy podjęte przez osoby bezrobotne - narastająco od poczatku roku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</si>
  <si>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</si>
  <si>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</si>
  <si>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dane statystyczne odnośnie aktywnych form podane na podstawie obowiązującej sprawozdawczości z MPiPS-01</t>
  </si>
  <si>
    <t>strona 2</t>
  </si>
  <si>
    <t>Liczba  bezrobotnych w układzie Powiatowych Urzędów Pracy i gmin woj. lubuskiego zarejestrowanych</t>
  </si>
  <si>
    <t>na koniec KWIETNIA 2004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</si>
  <si>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</si>
  <si>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</si>
  <si>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</si>
  <si>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</si>
  <si>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</si>
  <si>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</si>
  <si>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</si>
  <si>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</si>
  <si>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</si>
  <si>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</si>
  <si>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</si>
  <si>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</si>
  <si>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</si>
  <si>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</si>
  <si>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</si>
  <si>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</si>
  <si>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</si>
  <si>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</si>
  <si>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</si>
  <si>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</si>
  <si>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</si>
  <si>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</si>
  <si>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</si>
  <si>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</si>
  <si>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</si>
  <si>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</si>
  <si>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</si>
  <si>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</si>
  <si>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</si>
  <si>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</si>
  <si>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</si>
  <si>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</si>
  <si>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</si>
  <si>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</si>
  <si>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</si>
  <si>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</si>
  <si>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</si>
  <si>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</si>
  <si>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</si>
  <si>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</si>
  <si>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</si>
  <si>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</si>
  <si>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</si>
  <si>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</si>
  <si>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</si>
  <si>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</si>
  <si>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</si>
  <si>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</si>
  <si>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</si>
  <si>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</si>
  <si>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</si>
  <si>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</si>
  <si>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</si>
  <si>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</si>
  <si>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</si>
  <si>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</si>
  <si>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</si>
  <si>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</si>
  <si>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</si>
  <si>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</si>
  <si>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</si>
  <si>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</si>
  <si>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</si>
  <si>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</si>
  <si>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</si>
  <si>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</si>
  <si>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</si>
  <si>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</si>
  <si>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</si>
  <si>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</si>
  <si>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</si>
  <si>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</si>
  <si>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</si>
  <si>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</si>
  <si>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</si>
  <si>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</si>
  <si>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</si>
  <si>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</si>
  <si>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</si>
  <si>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</si>
  <si>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</si>
  <si>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</si>
  <si>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</si>
  <si>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</si>
  <si>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</si>
  <si>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</si>
  <si>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</si>
  <si>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</si>
  <si>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</si>
  <si>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</si>
  <si>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</si>
  <si>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</si>
  <si>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</si>
  <si>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</si>
  <si>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</si>
  <si>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</si>
  <si>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</si>
  <si>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</si>
  <si>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</si>
  <si>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</si>
  <si>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</si>
  <si>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</si>
  <si>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</si>
  <si>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</si>
  <si>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</si>
  <si>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</si>
  <si>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</si>
  <si>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</si>
  <si>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</si>
  <si>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</si>
  <si>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</si>
  <si>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</si>
  <si>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</si>
  <si>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</si>
  <si>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</si>
  <si>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napływ</t>
  </si>
  <si>
    <t>odpływ</t>
  </si>
  <si>
    <t>IV 2003</t>
  </si>
  <si>
    <t>V</t>
  </si>
  <si>
    <t>VI</t>
  </si>
  <si>
    <t>VII</t>
  </si>
  <si>
    <t>VIII</t>
  </si>
  <si>
    <t>IX</t>
  </si>
  <si>
    <t>X</t>
  </si>
  <si>
    <t>XI</t>
  </si>
  <si>
    <t>XII 2003</t>
  </si>
  <si>
    <t>I 2004</t>
  </si>
  <si>
    <t>IV 2004</t>
  </si>
  <si>
    <t>Liczba bezrobotnych</t>
  </si>
  <si>
    <t>Stopa bezrobocia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</si>
</sst>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48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color indexed="63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4"/>
      <name val="Arial Black"/>
      <family val="2"/>
    </font>
    <font>
      <b/>
      <i/>
      <sz val="16"/>
      <color indexed="12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6"/>
      <color indexed="63"/>
      <name val="Arial"/>
      <family val="2"/>
    </font>
    <font>
      <sz val="16"/>
      <name val="Arial"/>
      <family val="2"/>
    </font>
    <font>
      <sz val="14"/>
      <name val="Arial CE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4"/>
      <name val="Arial Narrow"/>
      <family val="2"/>
    </font>
    <font>
      <b/>
      <sz val="15"/>
      <name val="Arial"/>
      <family val="2"/>
    </font>
    <font>
      <b/>
      <sz val="14"/>
      <name val="Arial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10"/>
      <name val="Times New Roman CE"/>
      <family val="1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7"/>
      <name val="Arial CE"/>
      <family val="2"/>
    </font>
    <font>
      <b/>
      <sz val="5.75"/>
      <name val="Arial CE"/>
      <family val="2"/>
    </font>
    <font>
      <sz val="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 horizontal="right"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164" fontId="16" fillId="0" borderId="7" xfId="0" applyNumberFormat="1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/>
    </xf>
    <xf numFmtId="164" fontId="16" fillId="0" borderId="9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/>
    </xf>
    <xf numFmtId="0" fontId="18" fillId="2" borderId="10" xfId="0" applyFont="1" applyFill="1" applyBorder="1" applyAlignment="1">
      <alignment horizontal="center" vertical="center" wrapText="1"/>
    </xf>
    <xf numFmtId="1" fontId="18" fillId="2" borderId="11" xfId="0" applyNumberFormat="1" applyFont="1" applyFill="1" applyBorder="1" applyAlignment="1">
      <alignment horizontal="center" vertical="center"/>
    </xf>
    <xf numFmtId="1" fontId="18" fillId="2" borderId="12" xfId="0" applyNumberFormat="1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 wrapText="1"/>
    </xf>
    <xf numFmtId="1" fontId="20" fillId="3" borderId="14" xfId="0" applyNumberFormat="1" applyFont="1" applyFill="1" applyBorder="1" applyAlignment="1">
      <alignment horizontal="center" vertical="center"/>
    </xf>
    <xf numFmtId="1" fontId="20" fillId="3" borderId="15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14" fillId="0" borderId="6" xfId="0" applyFont="1" applyBorder="1" applyAlignment="1">
      <alignment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4" fillId="0" borderId="19" xfId="0" applyFont="1" applyBorder="1" applyAlignment="1">
      <alignment/>
    </xf>
    <xf numFmtId="164" fontId="21" fillId="0" borderId="20" xfId="0" applyNumberFormat="1" applyFont="1" applyFill="1" applyBorder="1" applyAlignment="1">
      <alignment horizontal="center" vertical="center" wrapText="1"/>
    </xf>
    <xf numFmtId="164" fontId="21" fillId="0" borderId="21" xfId="0" applyNumberFormat="1" applyFont="1" applyFill="1" applyBorder="1" applyAlignment="1">
      <alignment horizontal="center" vertical="center" wrapText="1"/>
    </xf>
    <xf numFmtId="164" fontId="18" fillId="0" borderId="13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 vertical="center" wrapText="1"/>
    </xf>
    <xf numFmtId="1" fontId="21" fillId="0" borderId="20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" fontId="21" fillId="0" borderId="23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164" fontId="23" fillId="0" borderId="20" xfId="0" applyNumberFormat="1" applyFont="1" applyFill="1" applyBorder="1" applyAlignment="1">
      <alignment horizontal="center" vertical="center" wrapText="1"/>
    </xf>
    <xf numFmtId="164" fontId="23" fillId="0" borderId="21" xfId="0" applyNumberFormat="1" applyFont="1" applyFill="1" applyBorder="1" applyAlignment="1">
      <alignment horizontal="center" vertical="center" wrapText="1"/>
    </xf>
    <xf numFmtId="164" fontId="24" fillId="0" borderId="13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26" fillId="0" borderId="35" xfId="0" applyFont="1" applyBorder="1" applyAlignment="1">
      <alignment/>
    </xf>
    <xf numFmtId="164" fontId="24" fillId="0" borderId="34" xfId="0" applyNumberFormat="1" applyFont="1" applyFill="1" applyBorder="1" applyAlignment="1">
      <alignment horizontal="center" vertical="center" wrapText="1"/>
    </xf>
    <xf numFmtId="0" fontId="26" fillId="0" borderId="3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1" fontId="21" fillId="0" borderId="20" xfId="0" applyNumberFormat="1" applyFont="1" applyFill="1" applyBorder="1" applyAlignment="1">
      <alignment horizontal="center" vertical="center" wrapText="1"/>
    </xf>
    <xf numFmtId="1" fontId="21" fillId="0" borderId="24" xfId="0" applyNumberFormat="1" applyFont="1" applyFill="1" applyBorder="1" applyAlignment="1">
      <alignment horizontal="center" vertical="center"/>
    </xf>
    <xf numFmtId="0" fontId="26" fillId="0" borderId="35" xfId="0" applyFont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0" borderId="37" xfId="0" applyFont="1" applyBorder="1" applyAlignment="1">
      <alignment/>
    </xf>
    <xf numFmtId="0" fontId="26" fillId="0" borderId="6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 vertical="center" wrapText="1"/>
    </xf>
    <xf numFmtId="164" fontId="23" fillId="0" borderId="23" xfId="0" applyNumberFormat="1" applyFont="1" applyFill="1" applyBorder="1" applyAlignment="1">
      <alignment horizontal="center" vertical="center" wrapText="1"/>
    </xf>
    <xf numFmtId="164" fontId="23" fillId="0" borderId="24" xfId="0" applyNumberFormat="1" applyFont="1" applyFill="1" applyBorder="1" applyAlignment="1">
      <alignment horizontal="center" vertical="center" wrapText="1"/>
    </xf>
    <xf numFmtId="164" fontId="23" fillId="0" borderId="38" xfId="0" applyNumberFormat="1" applyFont="1" applyFill="1" applyBorder="1" applyAlignment="1">
      <alignment horizontal="center" vertical="center" wrapText="1"/>
    </xf>
    <xf numFmtId="164" fontId="23" fillId="0" borderId="39" xfId="0" applyNumberFormat="1" applyFont="1" applyFill="1" applyBorder="1" applyAlignment="1">
      <alignment horizontal="center" vertical="center" wrapText="1"/>
    </xf>
    <xf numFmtId="0" fontId="26" fillId="0" borderId="40" xfId="0" applyFont="1" applyBorder="1" applyAlignment="1">
      <alignment horizontal="center"/>
    </xf>
    <xf numFmtId="0" fontId="21" fillId="0" borderId="23" xfId="0" applyFont="1" applyFill="1" applyBorder="1" applyAlignment="1">
      <alignment horizontal="center" vertical="center" wrapText="1"/>
    </xf>
    <xf numFmtId="1" fontId="21" fillId="0" borderId="23" xfId="0" applyNumberFormat="1" applyFont="1" applyFill="1" applyBorder="1" applyAlignment="1">
      <alignment horizontal="center" vertical="center" wrapText="1"/>
    </xf>
    <xf numFmtId="1" fontId="23" fillId="0" borderId="23" xfId="0" applyNumberFormat="1" applyFont="1" applyFill="1" applyBorder="1" applyAlignment="1">
      <alignment horizontal="center" vertical="center" wrapText="1"/>
    </xf>
    <xf numFmtId="1" fontId="23" fillId="0" borderId="24" xfId="0" applyNumberFormat="1" applyFont="1" applyFill="1" applyBorder="1" applyAlignment="1">
      <alignment horizontal="center" vertical="center" wrapText="1"/>
    </xf>
    <xf numFmtId="0" fontId="26" fillId="0" borderId="41" xfId="0" applyFont="1" applyBorder="1" applyAlignment="1">
      <alignment horizontal="center"/>
    </xf>
    <xf numFmtId="164" fontId="23" fillId="0" borderId="27" xfId="0" applyNumberFormat="1" applyFont="1" applyFill="1" applyBorder="1" applyAlignment="1">
      <alignment horizontal="center" vertical="center" wrapText="1"/>
    </xf>
    <xf numFmtId="164" fontId="23" fillId="0" borderId="28" xfId="0" applyNumberFormat="1" applyFont="1" applyFill="1" applyBorder="1" applyAlignment="1">
      <alignment horizontal="center" vertical="center" wrapText="1"/>
    </xf>
    <xf numFmtId="0" fontId="27" fillId="0" borderId="42" xfId="0" applyFont="1" applyBorder="1" applyAlignment="1">
      <alignment horizontal="center"/>
    </xf>
    <xf numFmtId="0" fontId="27" fillId="0" borderId="41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 horizontal="right" vertical="top" wrapText="1"/>
    </xf>
    <xf numFmtId="0" fontId="27" fillId="0" borderId="30" xfId="0" applyFont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1" fontId="21" fillId="0" borderId="26" xfId="0" applyNumberFormat="1" applyFont="1" applyFill="1" applyBorder="1" applyAlignment="1">
      <alignment horizontal="center" vertical="center" wrapText="1"/>
    </xf>
    <xf numFmtId="1" fontId="21" fillId="0" borderId="45" xfId="0" applyNumberFormat="1" applyFont="1" applyFill="1" applyBorder="1" applyAlignment="1">
      <alignment horizontal="center" vertical="center" wrapText="1"/>
    </xf>
    <xf numFmtId="1" fontId="21" fillId="0" borderId="34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/>
    </xf>
    <xf numFmtId="0" fontId="14" fillId="0" borderId="37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5" xfId="0" applyFont="1" applyFill="1" applyBorder="1" applyAlignment="1">
      <alignment horizontal="center"/>
    </xf>
    <xf numFmtId="0" fontId="14" fillId="0" borderId="37" xfId="0" applyFont="1" applyFill="1" applyBorder="1" applyAlignment="1">
      <alignment/>
    </xf>
    <xf numFmtId="0" fontId="21" fillId="0" borderId="46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/>
    </xf>
    <xf numFmtId="0" fontId="31" fillId="0" borderId="1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14" fillId="0" borderId="47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42" xfId="0" applyBorder="1" applyAlignment="1">
      <alignment/>
    </xf>
    <xf numFmtId="0" fontId="36" fillId="0" borderId="32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36" fillId="0" borderId="48" xfId="0" applyFont="1" applyBorder="1" applyAlignment="1">
      <alignment horizontal="center" wrapText="1"/>
    </xf>
    <xf numFmtId="0" fontId="36" fillId="0" borderId="32" xfId="0" applyFont="1" applyBorder="1" applyAlignment="1">
      <alignment horizontal="center" wrapText="1"/>
    </xf>
    <xf numFmtId="0" fontId="37" fillId="4" borderId="40" xfId="0" applyFont="1" applyFill="1" applyBorder="1" applyAlignment="1">
      <alignment horizontal="center"/>
    </xf>
    <xf numFmtId="0" fontId="37" fillId="4" borderId="23" xfId="0" applyFont="1" applyFill="1" applyBorder="1" applyAlignment="1" applyProtection="1">
      <alignment horizontal="left"/>
      <protection/>
    </xf>
    <xf numFmtId="0" fontId="37" fillId="4" borderId="23" xfId="0" applyFont="1" applyFill="1" applyBorder="1" applyAlignment="1" applyProtection="1">
      <alignment horizontal="center"/>
      <protection/>
    </xf>
    <xf numFmtId="167" fontId="37" fillId="4" borderId="49" xfId="0" applyNumberFormat="1" applyFont="1" applyFill="1" applyBorder="1" applyAlignment="1" applyProtection="1">
      <alignment horizontal="right"/>
      <protection/>
    </xf>
    <xf numFmtId="0" fontId="38" fillId="0" borderId="40" xfId="0" applyFont="1" applyBorder="1" applyAlignment="1">
      <alignment horizontal="center"/>
    </xf>
    <xf numFmtId="0" fontId="38" fillId="0" borderId="23" xfId="0" applyFont="1" applyBorder="1" applyAlignment="1" applyProtection="1">
      <alignment horizontal="left"/>
      <protection/>
    </xf>
    <xf numFmtId="167" fontId="38" fillId="0" borderId="23" xfId="0" applyNumberFormat="1" applyFont="1" applyBorder="1" applyAlignment="1" applyProtection="1">
      <alignment/>
      <protection/>
    </xf>
    <xf numFmtId="167" fontId="38" fillId="0" borderId="49" xfId="0" applyNumberFormat="1" applyFont="1" applyBorder="1" applyAlignment="1" applyProtection="1">
      <alignment/>
      <protection/>
    </xf>
    <xf numFmtId="167" fontId="37" fillId="4" borderId="23" xfId="0" applyNumberFormat="1" applyFont="1" applyFill="1" applyBorder="1" applyAlignment="1" applyProtection="1">
      <alignment/>
      <protection/>
    </xf>
    <xf numFmtId="167" fontId="37" fillId="4" borderId="49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0" xfId="0" applyFont="1" applyBorder="1" applyAlignment="1">
      <alignment horizontal="center"/>
    </xf>
    <xf numFmtId="167" fontId="37" fillId="0" borderId="49" xfId="0" applyNumberFormat="1" applyFont="1" applyBorder="1" applyAlignment="1" applyProtection="1">
      <alignment/>
      <protection/>
    </xf>
    <xf numFmtId="0" fontId="37" fillId="0" borderId="40" xfId="0" applyFont="1" applyBorder="1" applyAlignment="1">
      <alignment horizontal="center"/>
    </xf>
    <xf numFmtId="0" fontId="37" fillId="0" borderId="23" xfId="0" applyFont="1" applyBorder="1" applyAlignment="1" applyProtection="1">
      <alignment horizontal="left"/>
      <protection/>
    </xf>
    <xf numFmtId="0" fontId="37" fillId="4" borderId="37" xfId="0" applyFont="1" applyFill="1" applyBorder="1" applyAlignment="1">
      <alignment horizontal="center"/>
    </xf>
    <xf numFmtId="0" fontId="37" fillId="4" borderId="50" xfId="0" applyFont="1" applyFill="1" applyBorder="1" applyAlignment="1" applyProtection="1">
      <alignment horizontal="left"/>
      <protection/>
    </xf>
    <xf numFmtId="167" fontId="37" fillId="4" borderId="50" xfId="0" applyNumberFormat="1" applyFont="1" applyFill="1" applyBorder="1" applyAlignment="1" applyProtection="1">
      <alignment/>
      <protection/>
    </xf>
    <xf numFmtId="0" fontId="38" fillId="0" borderId="47" xfId="0" applyFont="1" applyBorder="1" applyAlignment="1">
      <alignment horizontal="center"/>
    </xf>
    <xf numFmtId="0" fontId="38" fillId="0" borderId="51" xfId="0" applyFont="1" applyBorder="1" applyAlignment="1" applyProtection="1">
      <alignment horizontal="left"/>
      <protection/>
    </xf>
    <xf numFmtId="167" fontId="38" fillId="0" borderId="51" xfId="0" applyNumberFormat="1" applyFont="1" applyBorder="1" applyAlignment="1" applyProtection="1">
      <alignment/>
      <protection/>
    </xf>
    <xf numFmtId="167" fontId="38" fillId="0" borderId="52" xfId="0" applyNumberFormat="1" applyFont="1" applyBorder="1" applyAlignment="1" applyProtection="1">
      <alignment/>
      <protection/>
    </xf>
    <xf numFmtId="167" fontId="38" fillId="0" borderId="22" xfId="0" applyNumberFormat="1" applyFont="1" applyBorder="1" applyAlignment="1" applyProtection="1">
      <alignment horizontal="center"/>
      <protection/>
    </xf>
    <xf numFmtId="167" fontId="38" fillId="0" borderId="53" xfId="0" applyNumberFormat="1" applyFont="1" applyBorder="1" applyAlignment="1" applyProtection="1">
      <alignment/>
      <protection/>
    </xf>
    <xf numFmtId="167" fontId="38" fillId="0" borderId="39" xfId="0" applyNumberFormat="1" applyFont="1" applyBorder="1" applyAlignment="1" applyProtection="1">
      <alignment/>
      <protection/>
    </xf>
    <xf numFmtId="167" fontId="38" fillId="0" borderId="54" xfId="0" applyNumberFormat="1" applyFont="1" applyBorder="1" applyAlignment="1" applyProtection="1">
      <alignment/>
      <protection/>
    </xf>
    <xf numFmtId="0" fontId="37" fillId="0" borderId="0" xfId="0" applyFont="1" applyBorder="1" applyAlignment="1" applyProtection="1">
      <alignment horizontal="left"/>
      <protection/>
    </xf>
    <xf numFmtId="167" fontId="38" fillId="0" borderId="0" xfId="0" applyNumberFormat="1" applyFont="1" applyBorder="1" applyAlignment="1" applyProtection="1">
      <alignment/>
      <protection/>
    </xf>
    <xf numFmtId="167" fontId="37" fillId="0" borderId="0" xfId="0" applyNumberFormat="1" applyFont="1" applyBorder="1" applyAlignment="1" applyProtection="1">
      <alignment/>
      <protection/>
    </xf>
    <xf numFmtId="0" fontId="38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22" fillId="5" borderId="55" xfId="0" applyNumberFormat="1" applyFont="1" applyFill="1" applyBorder="1" applyAlignment="1" applyProtection="1">
      <alignment/>
      <protection/>
    </xf>
    <xf numFmtId="167" fontId="35" fillId="5" borderId="12" xfId="0" applyNumberFormat="1" applyFont="1" applyFill="1" applyBorder="1" applyAlignment="1" applyProtection="1">
      <alignment/>
      <protection/>
    </xf>
    <xf numFmtId="167" fontId="22" fillId="5" borderId="34" xfId="0" applyNumberFormat="1" applyFont="1" applyFill="1" applyBorder="1" applyAlignment="1" applyProtection="1">
      <alignment/>
      <protection/>
    </xf>
    <xf numFmtId="167" fontId="35" fillId="5" borderId="56" xfId="0" applyNumberFormat="1" applyFont="1" applyFill="1" applyBorder="1" applyAlignment="1" applyProtection="1">
      <alignment/>
      <protection/>
    </xf>
    <xf numFmtId="0" fontId="38" fillId="0" borderId="0" xfId="0" applyFont="1" applyAlignment="1">
      <alignment/>
    </xf>
    <xf numFmtId="0" fontId="40" fillId="0" borderId="0" xfId="0" applyFont="1" applyAlignment="1">
      <alignment horizontal="center" wrapText="1"/>
    </xf>
    <xf numFmtId="169" fontId="0" fillId="0" borderId="0" xfId="0" applyNumberFormat="1" applyBorder="1" applyAlignment="1">
      <alignment/>
    </xf>
    <xf numFmtId="169" fontId="0" fillId="0" borderId="0" xfId="17" applyNumberFormat="1" applyBorder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69" fontId="0" fillId="0" borderId="0" xfId="17" applyNumberFormat="1" applyAlignment="1">
      <alignment/>
    </xf>
    <xf numFmtId="0" fontId="5" fillId="6" borderId="57" xfId="0" applyFont="1" applyFill="1" applyBorder="1" applyAlignment="1">
      <alignment horizontal="center" vertical="center"/>
    </xf>
    <xf numFmtId="0" fontId="6" fillId="6" borderId="5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33" fillId="0" borderId="44" xfId="0" applyFont="1" applyBorder="1" applyAlignment="1">
      <alignment vertical="center" wrapText="1"/>
    </xf>
    <xf numFmtId="0" fontId="15" fillId="0" borderId="58" xfId="0" applyFont="1" applyBorder="1" applyAlignment="1">
      <alignment vertical="center" wrapText="1"/>
    </xf>
    <xf numFmtId="0" fontId="15" fillId="0" borderId="59" xfId="0" applyFont="1" applyBorder="1" applyAlignment="1">
      <alignment vertical="center" wrapText="1"/>
    </xf>
    <xf numFmtId="0" fontId="17" fillId="2" borderId="60" xfId="0" applyFont="1" applyFill="1" applyBorder="1" applyAlignment="1">
      <alignment vertical="center" wrapText="1"/>
    </xf>
    <xf numFmtId="0" fontId="17" fillId="2" borderId="56" xfId="0" applyFont="1" applyFill="1" applyBorder="1" applyAlignment="1">
      <alignment vertical="center" wrapText="1"/>
    </xf>
    <xf numFmtId="0" fontId="19" fillId="0" borderId="61" xfId="0" applyFont="1" applyFill="1" applyBorder="1" applyAlignment="1">
      <alignment vertical="center" wrapText="1"/>
    </xf>
    <xf numFmtId="0" fontId="19" fillId="0" borderId="62" xfId="0" applyFont="1" applyFill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63" xfId="0" applyFont="1" applyBorder="1" applyAlignment="1">
      <alignment vertical="center" wrapText="1"/>
    </xf>
    <xf numFmtId="0" fontId="19" fillId="0" borderId="64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33" fillId="0" borderId="20" xfId="0" applyFont="1" applyBorder="1" applyAlignment="1">
      <alignment vertical="center" wrapText="1"/>
    </xf>
    <xf numFmtId="0" fontId="32" fillId="0" borderId="21" xfId="0" applyFont="1" applyFill="1" applyBorder="1" applyAlignment="1">
      <alignment vertical="center" wrapText="1"/>
    </xf>
    <xf numFmtId="0" fontId="32" fillId="0" borderId="20" xfId="0" applyFont="1" applyFill="1" applyBorder="1" applyAlignment="1">
      <alignment vertical="center" wrapText="1"/>
    </xf>
    <xf numFmtId="0" fontId="33" fillId="0" borderId="24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vertical="center" wrapText="1"/>
    </xf>
    <xf numFmtId="0" fontId="33" fillId="0" borderId="24" xfId="0" applyFont="1" applyFill="1" applyBorder="1" applyAlignment="1">
      <alignment vertical="center" wrapText="1"/>
    </xf>
    <xf numFmtId="0" fontId="33" fillId="0" borderId="20" xfId="0" applyFont="1" applyFill="1" applyBorder="1" applyAlignment="1">
      <alignment vertical="center" wrapText="1"/>
    </xf>
    <xf numFmtId="0" fontId="12" fillId="2" borderId="65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5" fillId="0" borderId="33" xfId="0" applyFont="1" applyBorder="1" applyAlignment="1">
      <alignment vertical="center" wrapText="1"/>
    </xf>
    <xf numFmtId="0" fontId="25" fillId="0" borderId="31" xfId="0" applyFont="1" applyBorder="1" applyAlignment="1">
      <alignment vertical="center" wrapText="1"/>
    </xf>
    <xf numFmtId="0" fontId="25" fillId="0" borderId="24" xfId="0" applyFont="1" applyFill="1" applyBorder="1" applyAlignment="1">
      <alignment horizontal="left" vertical="center" wrapText="1" indent="1"/>
    </xf>
    <xf numFmtId="0" fontId="25" fillId="0" borderId="20" xfId="0" applyFont="1" applyFill="1" applyBorder="1" applyAlignment="1">
      <alignment horizontal="left" vertical="center" wrapText="1" indent="1"/>
    </xf>
    <xf numFmtId="0" fontId="19" fillId="0" borderId="66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63" xfId="0" applyFont="1" applyFill="1" applyBorder="1" applyAlignment="1">
      <alignment vertical="center" wrapText="1"/>
    </xf>
    <xf numFmtId="0" fontId="25" fillId="0" borderId="63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19" fillId="0" borderId="63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 indent="4"/>
    </xf>
    <xf numFmtId="0" fontId="19" fillId="0" borderId="26" xfId="0" applyFont="1" applyBorder="1" applyAlignment="1">
      <alignment horizontal="left" vertical="center" wrapText="1" indent="4"/>
    </xf>
    <xf numFmtId="0" fontId="32" fillId="0" borderId="33" xfId="0" applyFont="1" applyBorder="1" applyAlignment="1">
      <alignment vertical="center" wrapText="1"/>
    </xf>
    <xf numFmtId="0" fontId="32" fillId="0" borderId="31" xfId="0" applyFont="1" applyBorder="1" applyAlignment="1">
      <alignment vertical="center" wrapText="1"/>
    </xf>
    <xf numFmtId="0" fontId="33" fillId="0" borderId="21" xfId="0" applyFont="1" applyFill="1" applyBorder="1" applyAlignment="1">
      <alignment vertical="center" wrapText="1"/>
    </xf>
    <xf numFmtId="0" fontId="25" fillId="0" borderId="28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/>
    </xf>
    <xf numFmtId="0" fontId="25" fillId="0" borderId="28" xfId="0" applyFont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"/>
          <c:w val="0.99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9497A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IV 04'!$C$6:$P$6</c:f>
              <c:strCache/>
            </c:strRef>
          </c:cat>
          <c:val>
            <c:numRef>
              <c:f>'Wykresy IV 04'!$C$7:$P$7</c:f>
              <c:numCache/>
            </c:numRef>
          </c:val>
        </c:ser>
        <c:axId val="4222879"/>
        <c:axId val="38005912"/>
      </c:barChart>
      <c:catAx>
        <c:axId val="422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8005912"/>
        <c:crosses val="autoZero"/>
        <c:auto val="1"/>
        <c:lblOffset val="100"/>
        <c:noMultiLvlLbl val="0"/>
      </c:catAx>
      <c:valAx>
        <c:axId val="380059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222879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AFFFF"/>
            </a:gs>
          </a:gsLst>
          <a:lin ang="5400000" scaled="1"/>
        </a:gradFill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199"/>
          <c:y val="0.341"/>
          <c:w val="0.67475"/>
          <c:h val="0.50125"/>
        </c:manualLayout>
      </c:layout>
      <c:pie3DChart>
        <c:varyColors val="1"/>
        <c:ser>
          <c:idx val="0"/>
          <c:order val="0"/>
          <c:spPr>
            <a:solidFill>
              <a:srgbClr val="FFFF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75">
                <a:fgClr>
                  <a:srgbClr val="CCFFCC"/>
                </a:fgClr>
                <a:bgClr>
                  <a:srgbClr val="333333"/>
                </a:bgClr>
              </a:pattFill>
            </c:spPr>
          </c:dPt>
          <c:dPt>
            <c:idx val="1"/>
            <c:spPr>
              <a:pattFill prst="lgCheck">
                <a:fgClr>
                  <a:srgbClr val="FFCC00"/>
                </a:fgClr>
                <a:bgClr>
                  <a:srgbClr val="333333"/>
                </a:bgClr>
              </a:pattFill>
            </c:spPr>
          </c:dPt>
          <c:dPt>
            <c:idx val="2"/>
            <c:spPr>
              <a:pattFill prst="dkUpDiag">
                <a:fgClr>
                  <a:srgbClr val="CCFFFF"/>
                </a:fgClr>
                <a:bgClr>
                  <a:srgbClr val="333333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IV 04'!$T$6:$T$9</c:f>
              <c:strCache/>
            </c:strRef>
          </c:cat>
          <c:val>
            <c:numRef>
              <c:f>'Wykresy IV 04'!$U$6:$U$9</c:f>
              <c:numCache/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>
        <c:manualLayout>
          <c:xMode val="factor"/>
          <c:yMode val="factor"/>
          <c:x val="-0.004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25"/>
          <c:w val="0.9877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IV 04'!$B$16</c:f>
              <c:strCache>
                <c:ptCount val="1"/>
                <c:pt idx="0">
                  <c:v>napływ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FFFF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'Wykresy IV 04'!$C$15:$P$15</c:f>
              <c:strCache/>
            </c:strRef>
          </c:cat>
          <c:val>
            <c:numRef>
              <c:f>'Wykresy IV 04'!$C$16:$P$16</c:f>
              <c:numCache/>
            </c:numRef>
          </c:val>
        </c:ser>
        <c:ser>
          <c:idx val="1"/>
          <c:order val="1"/>
          <c:tx>
            <c:strRef>
              <c:f>'Wykresy IV 04'!$B$17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IV 04'!$C$15:$P$15</c:f>
              <c:strCache/>
            </c:strRef>
          </c:cat>
          <c:val>
            <c:numRef>
              <c:f>'Wykresy IV 04'!$C$17:$P$17</c:f>
              <c:numCache/>
            </c:numRef>
          </c:val>
        </c:ser>
        <c:axId val="6508889"/>
        <c:axId val="58580002"/>
      </c:barChart>
      <c:catAx>
        <c:axId val="650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8580002"/>
        <c:crosses val="autoZero"/>
        <c:auto val="1"/>
        <c:lblOffset val="100"/>
        <c:noMultiLvlLbl val="0"/>
      </c:catAx>
      <c:valAx>
        <c:axId val="5858000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508889"/>
        <c:crossesAt val="1"/>
        <c:crossBetween val="between"/>
        <c:dispUnits/>
      </c:valAx>
      <c:spPr>
        <a:gradFill rotWithShape="1">
          <a:gsLst>
            <a:gs pos="0">
              <a:srgbClr val="FAFCFF"/>
            </a:gs>
            <a:gs pos="100000">
              <a:srgbClr val="99CCFF"/>
            </a:gs>
          </a:gsLst>
          <a:lin ang="5400000" scaled="1"/>
        </a:gradFill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2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Liczba bezrobotnych i stopa bezrobocia</a:t>
            </a: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Województwo lubuskie 04.2003 - 04.2004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44"/>
          <c:w val="0.9597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IV 04'!$B$22:$C$22</c:f>
              <c:strCache>
                <c:ptCount val="1"/>
                <c:pt idx="0">
                  <c:v>Liczba bezrobotnych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IV 04'!$D$21:$P$21</c:f>
              <c:strCache/>
            </c:strRef>
          </c:cat>
          <c:val>
            <c:numRef>
              <c:f>'Wykresy IV 04'!$D$22:$P$22</c:f>
              <c:numCache/>
            </c:numRef>
          </c:val>
        </c:ser>
        <c:axId val="57457971"/>
        <c:axId val="47359692"/>
      </c:barChart>
      <c:lineChart>
        <c:grouping val="standard"/>
        <c:varyColors val="0"/>
        <c:ser>
          <c:idx val="1"/>
          <c:order val="1"/>
          <c:tx>
            <c:strRef>
              <c:f>'Wykresy IV 04'!$B$23:$C$23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IV 04'!$D$21:$P$21</c:f>
              <c:strCache/>
            </c:strRef>
          </c:cat>
          <c:val>
            <c:numRef>
              <c:f>'Wykresy IV 04'!$D$23:$P$23</c:f>
              <c:numCache/>
            </c:numRef>
          </c:val>
          <c:smooth val="0"/>
        </c:ser>
        <c:axId val="23584045"/>
        <c:axId val="10929814"/>
      </c:lineChart>
      <c:catAx>
        <c:axId val="57457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359692"/>
        <c:crossesAt val="80000"/>
        <c:auto val="1"/>
        <c:lblOffset val="100"/>
        <c:noMultiLvlLbl val="0"/>
      </c:catAx>
      <c:valAx>
        <c:axId val="47359692"/>
        <c:scaling>
          <c:orientation val="minMax"/>
          <c:max val="116000"/>
          <c:min val="8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457971"/>
        <c:crossesAt val="1"/>
        <c:crossBetween val="between"/>
        <c:dispUnits/>
      </c:valAx>
      <c:catAx>
        <c:axId val="23584045"/>
        <c:scaling>
          <c:orientation val="minMax"/>
        </c:scaling>
        <c:axPos val="b"/>
        <c:delete val="1"/>
        <c:majorTickMark val="in"/>
        <c:minorTickMark val="none"/>
        <c:tickLblPos val="nextTo"/>
        <c:crossAx val="10929814"/>
        <c:crossesAt val="0.25"/>
        <c:auto val="1"/>
        <c:lblOffset val="100"/>
        <c:noMultiLvlLbl val="0"/>
      </c:catAx>
      <c:valAx>
        <c:axId val="10929814"/>
        <c:scaling>
          <c:orientation val="minMax"/>
          <c:min val="0.2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584045"/>
        <c:crosses val="max"/>
        <c:crossBetween val="between"/>
        <c:dispUnits/>
      </c:valAx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0</xdr:rowOff>
    </xdr:from>
    <xdr:to>
      <xdr:col>40</xdr:col>
      <xdr:colOff>609600</xdr:colOff>
      <xdr:row>21</xdr:row>
      <xdr:rowOff>171450</xdr:rowOff>
    </xdr:to>
    <xdr:graphicFrame>
      <xdr:nvGraphicFramePr>
        <xdr:cNvPr id="2" name="Chart 2"/>
        <xdr:cNvGraphicFramePr/>
      </xdr:nvGraphicFramePr>
      <xdr:xfrm>
        <a:off x="22259925" y="190500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47625</xdr:rowOff>
    </xdr:from>
    <xdr:to>
      <xdr:col>32</xdr:col>
      <xdr:colOff>9525</xdr:colOff>
      <xdr:row>43</xdr:row>
      <xdr:rowOff>152400</xdr:rowOff>
    </xdr:to>
    <xdr:graphicFrame>
      <xdr:nvGraphicFramePr>
        <xdr:cNvPr id="4" name="Chart 4"/>
        <xdr:cNvGraphicFramePr/>
      </xdr:nvGraphicFramePr>
      <xdr:xfrm>
        <a:off x="16544925" y="4371975"/>
        <a:ext cx="5410200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N%20I%20STRUKTURA\Kopia%20robocza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II"/>
      <sheetName val="XI"/>
      <sheetName val="XII"/>
    </sheetNames>
    <sheetDataSet>
      <sheetData sheetId="2">
        <row r="43">
          <cell r="F43">
            <v>283</v>
          </cell>
          <cell r="G43">
            <v>122</v>
          </cell>
          <cell r="H43">
            <v>256</v>
          </cell>
          <cell r="I43">
            <v>294</v>
          </cell>
          <cell r="J43">
            <v>318</v>
          </cell>
          <cell r="K43">
            <v>199</v>
          </cell>
          <cell r="L43">
            <v>193</v>
          </cell>
          <cell r="M43">
            <v>99</v>
          </cell>
          <cell r="N43">
            <v>237</v>
          </cell>
          <cell r="O43">
            <v>115</v>
          </cell>
          <cell r="P43">
            <v>110</v>
          </cell>
          <cell r="Q43">
            <v>97</v>
          </cell>
          <cell r="R43">
            <v>337</v>
          </cell>
          <cell r="S43">
            <v>538</v>
          </cell>
          <cell r="T43">
            <v>3198</v>
          </cell>
        </row>
        <row r="49">
          <cell r="F49">
            <v>32</v>
          </cell>
          <cell r="G49">
            <v>14</v>
          </cell>
          <cell r="H49">
            <v>95</v>
          </cell>
          <cell r="I49">
            <v>124</v>
          </cell>
          <cell r="J49">
            <v>103</v>
          </cell>
          <cell r="K49">
            <v>33</v>
          </cell>
          <cell r="L49">
            <v>38</v>
          </cell>
          <cell r="M49">
            <v>41</v>
          </cell>
          <cell r="N49">
            <v>20</v>
          </cell>
          <cell r="O49">
            <v>23</v>
          </cell>
          <cell r="P49">
            <v>13</v>
          </cell>
          <cell r="Q49">
            <v>21</v>
          </cell>
          <cell r="R49">
            <v>35</v>
          </cell>
          <cell r="S49">
            <v>65</v>
          </cell>
          <cell r="T49">
            <v>657</v>
          </cell>
        </row>
        <row r="51">
          <cell r="F51">
            <v>152</v>
          </cell>
          <cell r="G51">
            <v>110</v>
          </cell>
          <cell r="H51">
            <v>87</v>
          </cell>
          <cell r="I51">
            <v>79</v>
          </cell>
          <cell r="J51">
            <v>123</v>
          </cell>
          <cell r="K51">
            <v>34</v>
          </cell>
          <cell r="L51">
            <v>125</v>
          </cell>
          <cell r="M51">
            <v>115</v>
          </cell>
          <cell r="N51">
            <v>71</v>
          </cell>
          <cell r="O51">
            <v>57</v>
          </cell>
          <cell r="P51">
            <v>182</v>
          </cell>
          <cell r="Q51">
            <v>26</v>
          </cell>
          <cell r="R51">
            <v>178</v>
          </cell>
          <cell r="S51">
            <v>62</v>
          </cell>
          <cell r="T51">
            <v>1401</v>
          </cell>
        </row>
        <row r="53">
          <cell r="F53">
            <v>29</v>
          </cell>
          <cell r="G53">
            <v>35</v>
          </cell>
          <cell r="H53">
            <v>50</v>
          </cell>
          <cell r="I53">
            <v>186</v>
          </cell>
          <cell r="J53">
            <v>29</v>
          </cell>
          <cell r="K53">
            <v>26</v>
          </cell>
          <cell r="L53">
            <v>20</v>
          </cell>
          <cell r="M53">
            <v>55</v>
          </cell>
          <cell r="N53">
            <v>23</v>
          </cell>
          <cell r="O53">
            <v>12</v>
          </cell>
          <cell r="P53">
            <v>30</v>
          </cell>
          <cell r="Q53">
            <v>60</v>
          </cell>
          <cell r="R53">
            <v>184</v>
          </cell>
          <cell r="S53">
            <v>125</v>
          </cell>
          <cell r="T53">
            <v>864</v>
          </cell>
        </row>
        <row r="55">
          <cell r="F55">
            <v>64</v>
          </cell>
          <cell r="G55">
            <v>17</v>
          </cell>
          <cell r="H55">
            <v>11</v>
          </cell>
          <cell r="I55">
            <v>37</v>
          </cell>
          <cell r="J55">
            <v>26</v>
          </cell>
          <cell r="K55">
            <v>2</v>
          </cell>
          <cell r="L55">
            <v>0</v>
          </cell>
          <cell r="M55">
            <v>4</v>
          </cell>
          <cell r="N55">
            <v>13</v>
          </cell>
          <cell r="O55">
            <v>4</v>
          </cell>
          <cell r="P55">
            <v>24</v>
          </cell>
          <cell r="Q55">
            <v>10</v>
          </cell>
          <cell r="R55">
            <v>18</v>
          </cell>
          <cell r="S55">
            <v>21</v>
          </cell>
          <cell r="T55">
            <v>251</v>
          </cell>
        </row>
        <row r="57">
          <cell r="F57">
            <v>128</v>
          </cell>
          <cell r="G57">
            <v>56</v>
          </cell>
          <cell r="H57">
            <v>63</v>
          </cell>
          <cell r="I57">
            <v>93</v>
          </cell>
          <cell r="J57">
            <v>55</v>
          </cell>
          <cell r="K57">
            <v>60</v>
          </cell>
          <cell r="L57">
            <v>49</v>
          </cell>
          <cell r="M57">
            <v>25</v>
          </cell>
          <cell r="N57">
            <v>51</v>
          </cell>
          <cell r="O57">
            <v>22</v>
          </cell>
          <cell r="P57">
            <v>45</v>
          </cell>
          <cell r="Q57">
            <v>23</v>
          </cell>
          <cell r="R57">
            <v>174</v>
          </cell>
          <cell r="S57">
            <v>113</v>
          </cell>
          <cell r="T57">
            <v>957</v>
          </cell>
        </row>
        <row r="59">
          <cell r="F59">
            <v>8</v>
          </cell>
          <cell r="G59">
            <v>0</v>
          </cell>
          <cell r="H59">
            <v>3</v>
          </cell>
          <cell r="I59">
            <v>16</v>
          </cell>
          <cell r="J59">
            <v>13</v>
          </cell>
          <cell r="K59">
            <v>10</v>
          </cell>
          <cell r="L59">
            <v>0</v>
          </cell>
          <cell r="M59">
            <v>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5</v>
          </cell>
          <cell r="S59">
            <v>7</v>
          </cell>
          <cell r="T59">
            <v>63</v>
          </cell>
        </row>
        <row r="61">
          <cell r="F61">
            <v>6</v>
          </cell>
          <cell r="G61">
            <v>5</v>
          </cell>
          <cell r="H61">
            <v>0</v>
          </cell>
          <cell r="I61">
            <v>0</v>
          </cell>
          <cell r="J61">
            <v>1</v>
          </cell>
          <cell r="K61">
            <v>1</v>
          </cell>
          <cell r="L61">
            <v>1</v>
          </cell>
          <cell r="M61">
            <v>0</v>
          </cell>
          <cell r="N61">
            <v>0</v>
          </cell>
          <cell r="O61">
            <v>2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18</v>
          </cell>
        </row>
        <row r="63">
          <cell r="F63">
            <v>1</v>
          </cell>
          <cell r="G63">
            <v>0</v>
          </cell>
          <cell r="H63">
            <v>6</v>
          </cell>
          <cell r="I63">
            <v>0</v>
          </cell>
          <cell r="J63">
            <v>1</v>
          </cell>
          <cell r="K63">
            <v>1</v>
          </cell>
          <cell r="L63">
            <v>19</v>
          </cell>
          <cell r="M63">
            <v>0</v>
          </cell>
          <cell r="N63">
            <v>13</v>
          </cell>
          <cell r="O63">
            <v>0</v>
          </cell>
          <cell r="P63">
            <v>0</v>
          </cell>
          <cell r="Q63">
            <v>0</v>
          </cell>
          <cell r="R63">
            <v>35</v>
          </cell>
          <cell r="S63">
            <v>6</v>
          </cell>
          <cell r="T63">
            <v>82</v>
          </cell>
        </row>
        <row r="65">
          <cell r="F65">
            <v>94</v>
          </cell>
          <cell r="G65">
            <v>29</v>
          </cell>
          <cell r="H65">
            <v>11</v>
          </cell>
          <cell r="I65">
            <v>37</v>
          </cell>
          <cell r="J65">
            <v>26</v>
          </cell>
          <cell r="K65">
            <v>2</v>
          </cell>
          <cell r="L65">
            <v>0</v>
          </cell>
          <cell r="M65">
            <v>4</v>
          </cell>
          <cell r="N65">
            <v>177</v>
          </cell>
          <cell r="O65">
            <v>4</v>
          </cell>
          <cell r="P65">
            <v>22</v>
          </cell>
          <cell r="Q65">
            <v>21</v>
          </cell>
          <cell r="R65">
            <v>21</v>
          </cell>
          <cell r="S65">
            <v>27</v>
          </cell>
          <cell r="T65">
            <v>475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9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3" max="3" width="4.75390625" style="0" customWidth="1"/>
    <col min="4" max="4" width="27.75390625" style="0" customWidth="1"/>
    <col min="5" max="5" width="28.375" style="0" customWidth="1"/>
    <col min="6" max="11" width="12.25390625" style="9" customWidth="1"/>
    <col min="12" max="12" width="10.625" style="90" customWidth="1"/>
    <col min="13" max="13" width="12.25390625" style="9" customWidth="1"/>
    <col min="14" max="14" width="12.25390625" style="90" customWidth="1"/>
    <col min="15" max="16" width="12.25390625" style="9" customWidth="1"/>
    <col min="17" max="17" width="12.25390625" style="90" customWidth="1"/>
    <col min="18" max="20" width="12.25390625" style="9" customWidth="1"/>
    <col min="21" max="21" width="10.75390625" style="0" bestFit="1" customWidth="1"/>
  </cols>
  <sheetData>
    <row r="2" spans="3:20" ht="15.75">
      <c r="C2" s="1"/>
      <c r="E2" s="2"/>
      <c r="F2" s="3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4"/>
    </row>
    <row r="3" spans="3:19" ht="15.75">
      <c r="C3" s="1"/>
      <c r="E3" s="6"/>
      <c r="F3" s="7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8"/>
    </row>
    <row r="4" spans="3:20" ht="54.75" customHeight="1" thickBot="1">
      <c r="C4" s="177" t="s">
        <v>0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</row>
    <row r="5" spans="3:20" ht="42.75" customHeight="1" thickBot="1">
      <c r="C5" s="10" t="s">
        <v>1</v>
      </c>
      <c r="D5" s="11" t="s">
        <v>2</v>
      </c>
      <c r="E5" s="12" t="s">
        <v>3</v>
      </c>
      <c r="F5" s="13" t="s">
        <v>4</v>
      </c>
      <c r="G5" s="14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15" t="s">
        <v>12</v>
      </c>
      <c r="O5" s="15" t="s">
        <v>13</v>
      </c>
      <c r="P5" s="15" t="s">
        <v>14</v>
      </c>
      <c r="Q5" s="15" t="s">
        <v>15</v>
      </c>
      <c r="R5" s="15" t="s">
        <v>16</v>
      </c>
      <c r="S5" s="15" t="s">
        <v>17</v>
      </c>
      <c r="T5" s="16" t="s">
        <v>18</v>
      </c>
    </row>
    <row r="6" spans="3:20" ht="39" customHeight="1" thickBot="1">
      <c r="C6" s="179" t="s">
        <v>19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</row>
    <row r="7" spans="3:20" ht="24.75" customHeight="1" thickBot="1">
      <c r="C7" s="17" t="s">
        <v>20</v>
      </c>
      <c r="D7" s="192" t="s">
        <v>21</v>
      </c>
      <c r="E7" s="193"/>
      <c r="F7" s="18">
        <v>19.2</v>
      </c>
      <c r="G7" s="18">
        <v>29</v>
      </c>
      <c r="H7" s="18">
        <v>39.7</v>
      </c>
      <c r="I7" s="18">
        <v>29.7</v>
      </c>
      <c r="J7" s="18">
        <v>37.9</v>
      </c>
      <c r="K7" s="18">
        <v>26.4</v>
      </c>
      <c r="L7" s="18">
        <v>36.2</v>
      </c>
      <c r="M7" s="18">
        <v>31.6</v>
      </c>
      <c r="N7" s="18">
        <v>20.6</v>
      </c>
      <c r="O7" s="18">
        <v>25.8</v>
      </c>
      <c r="P7" s="18">
        <v>15.3</v>
      </c>
      <c r="Q7" s="18">
        <v>31.3</v>
      </c>
      <c r="R7" s="18">
        <v>37.3</v>
      </c>
      <c r="S7" s="19">
        <v>32.6</v>
      </c>
      <c r="T7" s="20">
        <v>27.7</v>
      </c>
    </row>
    <row r="8" spans="3:20" s="9" customFormat="1" ht="26.25" customHeight="1" thickBot="1" thickTop="1">
      <c r="C8" s="21"/>
      <c r="D8" s="194" t="s">
        <v>22</v>
      </c>
      <c r="E8" s="195"/>
      <c r="F8" s="22">
        <v>11059</v>
      </c>
      <c r="G8" s="23">
        <v>6603</v>
      </c>
      <c r="H8" s="23">
        <v>7771</v>
      </c>
      <c r="I8" s="23">
        <v>6216</v>
      </c>
      <c r="J8" s="23">
        <v>11224</v>
      </c>
      <c r="K8" s="23">
        <v>5028</v>
      </c>
      <c r="L8" s="23">
        <v>6588</v>
      </c>
      <c r="M8" s="23">
        <v>3919</v>
      </c>
      <c r="N8" s="23">
        <v>4226</v>
      </c>
      <c r="O8" s="23">
        <v>3692</v>
      </c>
      <c r="P8" s="23">
        <v>8567</v>
      </c>
      <c r="Q8" s="23">
        <v>8964</v>
      </c>
      <c r="R8" s="23">
        <v>10149</v>
      </c>
      <c r="S8" s="24">
        <v>11521</v>
      </c>
      <c r="T8" s="25">
        <f>SUM(F8:S8)</f>
        <v>105527</v>
      </c>
    </row>
    <row r="9" spans="3:21" s="9" customFormat="1" ht="24" customHeight="1" thickBot="1" thickTop="1">
      <c r="C9" s="21"/>
      <c r="D9" s="196" t="s">
        <v>23</v>
      </c>
      <c r="E9" s="197"/>
      <c r="F9" s="26">
        <v>11043</v>
      </c>
      <c r="G9" s="27">
        <v>6684</v>
      </c>
      <c r="H9" s="27">
        <v>8021</v>
      </c>
      <c r="I9" s="27">
        <v>6530</v>
      </c>
      <c r="J9" s="27">
        <v>11798</v>
      </c>
      <c r="K9" s="27">
        <v>5073</v>
      </c>
      <c r="L9" s="27">
        <v>6609</v>
      </c>
      <c r="M9" s="27">
        <v>3995</v>
      </c>
      <c r="N9" s="27">
        <v>4355</v>
      </c>
      <c r="O9" s="27">
        <v>3905</v>
      </c>
      <c r="P9" s="27">
        <v>8794</v>
      </c>
      <c r="Q9" s="27">
        <v>9145</v>
      </c>
      <c r="R9" s="27">
        <v>10521</v>
      </c>
      <c r="S9" s="28">
        <v>11983</v>
      </c>
      <c r="T9" s="29">
        <f>SUM(F9:S9)</f>
        <v>108456</v>
      </c>
      <c r="U9" s="30"/>
    </row>
    <row r="10" spans="3:21" ht="24" customHeight="1" thickBot="1" thickTop="1">
      <c r="C10" s="31"/>
      <c r="D10" s="198" t="s">
        <v>24</v>
      </c>
      <c r="E10" s="199"/>
      <c r="F10" s="32">
        <f aca="true" t="shared" si="0" ref="F10:S10">F8-F9</f>
        <v>16</v>
      </c>
      <c r="G10" s="32">
        <f t="shared" si="0"/>
        <v>-81</v>
      </c>
      <c r="H10" s="32">
        <f t="shared" si="0"/>
        <v>-250</v>
      </c>
      <c r="I10" s="32">
        <f t="shared" si="0"/>
        <v>-314</v>
      </c>
      <c r="J10" s="32">
        <f t="shared" si="0"/>
        <v>-574</v>
      </c>
      <c r="K10" s="32">
        <f t="shared" si="0"/>
        <v>-45</v>
      </c>
      <c r="L10" s="32">
        <f t="shared" si="0"/>
        <v>-21</v>
      </c>
      <c r="M10" s="32">
        <f t="shared" si="0"/>
        <v>-76</v>
      </c>
      <c r="N10" s="32">
        <f t="shared" si="0"/>
        <v>-129</v>
      </c>
      <c r="O10" s="32">
        <f t="shared" si="0"/>
        <v>-213</v>
      </c>
      <c r="P10" s="32">
        <f t="shared" si="0"/>
        <v>-227</v>
      </c>
      <c r="Q10" s="32">
        <f t="shared" si="0"/>
        <v>-181</v>
      </c>
      <c r="R10" s="32">
        <f t="shared" si="0"/>
        <v>-372</v>
      </c>
      <c r="S10" s="33">
        <f t="shared" si="0"/>
        <v>-462</v>
      </c>
      <c r="T10" s="34">
        <f>SUM(F10:S10)</f>
        <v>-2929</v>
      </c>
      <c r="U10" s="35"/>
    </row>
    <row r="11" spans="3:21" ht="24" customHeight="1" thickBot="1" thickTop="1">
      <c r="C11" s="36"/>
      <c r="D11" s="200" t="s">
        <v>25</v>
      </c>
      <c r="E11" s="185"/>
      <c r="F11" s="37">
        <f aca="true" t="shared" si="1" ref="F11:T11">F8/F9*100</f>
        <v>100.14488816444806</v>
      </c>
      <c r="G11" s="37">
        <f t="shared" si="1"/>
        <v>98.78815080789947</v>
      </c>
      <c r="H11" s="37">
        <f t="shared" si="1"/>
        <v>96.88318164817355</v>
      </c>
      <c r="I11" s="37">
        <f t="shared" si="1"/>
        <v>95.19142419601837</v>
      </c>
      <c r="J11" s="37">
        <f t="shared" si="1"/>
        <v>95.13476860484828</v>
      </c>
      <c r="K11" s="37">
        <f t="shared" si="1"/>
        <v>99.11295091661738</v>
      </c>
      <c r="L11" s="37">
        <f t="shared" si="1"/>
        <v>99.68225147526101</v>
      </c>
      <c r="M11" s="37">
        <f t="shared" si="1"/>
        <v>98.09762202753441</v>
      </c>
      <c r="N11" s="37">
        <f t="shared" si="1"/>
        <v>97.03788748564868</v>
      </c>
      <c r="O11" s="37">
        <f t="shared" si="1"/>
        <v>94.54545454545455</v>
      </c>
      <c r="P11" s="37">
        <f t="shared" si="1"/>
        <v>97.41869456447579</v>
      </c>
      <c r="Q11" s="37">
        <f t="shared" si="1"/>
        <v>98.0207763805358</v>
      </c>
      <c r="R11" s="37">
        <f t="shared" si="1"/>
        <v>96.46421442828628</v>
      </c>
      <c r="S11" s="38">
        <f t="shared" si="1"/>
        <v>96.14453809563548</v>
      </c>
      <c r="T11" s="39">
        <f t="shared" si="1"/>
        <v>97.29936564136608</v>
      </c>
      <c r="U11" s="35"/>
    </row>
    <row r="12" spans="3:21" s="9" customFormat="1" ht="24" customHeight="1" thickBot="1" thickTop="1">
      <c r="C12" s="40" t="s">
        <v>26</v>
      </c>
      <c r="D12" s="224" t="s">
        <v>27</v>
      </c>
      <c r="E12" s="183"/>
      <c r="F12" s="41">
        <v>814</v>
      </c>
      <c r="G12" s="42">
        <v>417</v>
      </c>
      <c r="H12" s="43">
        <v>387</v>
      </c>
      <c r="I12" s="43">
        <v>402</v>
      </c>
      <c r="J12" s="43">
        <v>646</v>
      </c>
      <c r="K12" s="43">
        <v>356</v>
      </c>
      <c r="L12" s="43">
        <v>515</v>
      </c>
      <c r="M12" s="43">
        <v>195</v>
      </c>
      <c r="N12" s="44">
        <v>229</v>
      </c>
      <c r="O12" s="44">
        <v>186</v>
      </c>
      <c r="P12" s="44">
        <v>697</v>
      </c>
      <c r="Q12" s="44">
        <v>603</v>
      </c>
      <c r="R12" s="44">
        <v>627</v>
      </c>
      <c r="S12" s="44">
        <v>749</v>
      </c>
      <c r="T12" s="45">
        <f>SUM(F12:S12)</f>
        <v>6823</v>
      </c>
      <c r="U12" s="30"/>
    </row>
    <row r="13" spans="3:21" ht="24" customHeight="1" thickBot="1" thickTop="1">
      <c r="C13" s="17"/>
      <c r="D13" s="200" t="s">
        <v>28</v>
      </c>
      <c r="E13" s="185"/>
      <c r="F13" s="41">
        <v>139</v>
      </c>
      <c r="G13" s="46">
        <v>56</v>
      </c>
      <c r="H13" s="43">
        <v>55</v>
      </c>
      <c r="I13" s="43">
        <v>67</v>
      </c>
      <c r="J13" s="43">
        <v>131</v>
      </c>
      <c r="K13" s="43">
        <v>42</v>
      </c>
      <c r="L13" s="43">
        <v>49</v>
      </c>
      <c r="M13" s="43">
        <v>62</v>
      </c>
      <c r="N13" s="44">
        <v>60</v>
      </c>
      <c r="O13" s="44">
        <v>50</v>
      </c>
      <c r="P13" s="44">
        <v>155</v>
      </c>
      <c r="Q13" s="44">
        <v>103</v>
      </c>
      <c r="R13" s="44">
        <v>144</v>
      </c>
      <c r="S13" s="44">
        <v>99</v>
      </c>
      <c r="T13" s="45">
        <f>SUM(F13:S13)</f>
        <v>1212</v>
      </c>
      <c r="U13" s="35"/>
    </row>
    <row r="14" spans="3:21" ht="24" customHeight="1" thickBot="1" thickTop="1">
      <c r="C14" s="47"/>
      <c r="D14" s="200" t="s">
        <v>29</v>
      </c>
      <c r="E14" s="185"/>
      <c r="F14" s="48">
        <f aca="true" t="shared" si="2" ref="F14:T14">F13/F12*100</f>
        <v>17.076167076167074</v>
      </c>
      <c r="G14" s="48">
        <f t="shared" si="2"/>
        <v>13.42925659472422</v>
      </c>
      <c r="H14" s="48">
        <f t="shared" si="2"/>
        <v>14.21188630490956</v>
      </c>
      <c r="I14" s="48">
        <f t="shared" si="2"/>
        <v>16.666666666666664</v>
      </c>
      <c r="J14" s="48">
        <f t="shared" si="2"/>
        <v>20.278637770897834</v>
      </c>
      <c r="K14" s="48">
        <f t="shared" si="2"/>
        <v>11.797752808988763</v>
      </c>
      <c r="L14" s="48">
        <f t="shared" si="2"/>
        <v>9.514563106796116</v>
      </c>
      <c r="M14" s="48">
        <f t="shared" si="2"/>
        <v>31.794871794871792</v>
      </c>
      <c r="N14" s="48">
        <f t="shared" si="2"/>
        <v>26.200873362445414</v>
      </c>
      <c r="O14" s="48">
        <f t="shared" si="2"/>
        <v>26.881720430107524</v>
      </c>
      <c r="P14" s="48">
        <f t="shared" si="2"/>
        <v>22.23816355810617</v>
      </c>
      <c r="Q14" s="48">
        <f t="shared" si="2"/>
        <v>17.081260364842453</v>
      </c>
      <c r="R14" s="48">
        <f t="shared" si="2"/>
        <v>22.966507177033492</v>
      </c>
      <c r="S14" s="49">
        <f t="shared" si="2"/>
        <v>13.21762349799733</v>
      </c>
      <c r="T14" s="50">
        <f t="shared" si="2"/>
        <v>17.763447164004102</v>
      </c>
      <c r="U14" s="35"/>
    </row>
    <row r="15" spans="3:21" ht="24.75" customHeight="1" thickBot="1" thickTop="1">
      <c r="C15" s="17" t="s">
        <v>30</v>
      </c>
      <c r="D15" s="225" t="s">
        <v>31</v>
      </c>
      <c r="E15" s="226"/>
      <c r="F15" s="41">
        <v>798</v>
      </c>
      <c r="G15" s="43">
        <v>498</v>
      </c>
      <c r="H15" s="43">
        <v>637</v>
      </c>
      <c r="I15" s="43">
        <v>716</v>
      </c>
      <c r="J15" s="43">
        <v>1220</v>
      </c>
      <c r="K15" s="43">
        <v>401</v>
      </c>
      <c r="L15" s="43">
        <v>536</v>
      </c>
      <c r="M15" s="43">
        <v>271</v>
      </c>
      <c r="N15" s="44">
        <v>358</v>
      </c>
      <c r="O15" s="44">
        <v>399</v>
      </c>
      <c r="P15" s="44">
        <v>924</v>
      </c>
      <c r="Q15" s="44">
        <v>784</v>
      </c>
      <c r="R15" s="44">
        <v>999</v>
      </c>
      <c r="S15" s="44">
        <v>1211</v>
      </c>
      <c r="T15" s="45">
        <f>SUM(F15:S15)</f>
        <v>9752</v>
      </c>
      <c r="U15" s="35"/>
    </row>
    <row r="16" spans="3:21" ht="24" customHeight="1" thickBot="1" thickTop="1">
      <c r="C16" s="17" t="s">
        <v>32</v>
      </c>
      <c r="D16" s="200" t="s">
        <v>33</v>
      </c>
      <c r="E16" s="185"/>
      <c r="F16" s="41">
        <v>417</v>
      </c>
      <c r="G16" s="43">
        <v>312</v>
      </c>
      <c r="H16" s="43">
        <v>405</v>
      </c>
      <c r="I16" s="43">
        <v>536</v>
      </c>
      <c r="J16" s="43">
        <v>813</v>
      </c>
      <c r="K16" s="43">
        <v>254</v>
      </c>
      <c r="L16" s="43">
        <v>311</v>
      </c>
      <c r="M16" s="43">
        <v>209</v>
      </c>
      <c r="N16" s="44">
        <v>217</v>
      </c>
      <c r="O16" s="44">
        <v>220</v>
      </c>
      <c r="P16" s="44">
        <v>450</v>
      </c>
      <c r="Q16" s="44">
        <v>452</v>
      </c>
      <c r="R16" s="44">
        <v>635</v>
      </c>
      <c r="S16" s="44">
        <v>789</v>
      </c>
      <c r="T16" s="45">
        <f>SUM(F16:S16)</f>
        <v>6020</v>
      </c>
      <c r="U16" s="35"/>
    </row>
    <row r="17" spans="3:21" s="9" customFormat="1" ht="24" customHeight="1" thickBot="1" thickTop="1">
      <c r="C17" s="51" t="s">
        <v>32</v>
      </c>
      <c r="D17" s="227" t="s">
        <v>34</v>
      </c>
      <c r="E17" s="228"/>
      <c r="F17" s="41">
        <v>326</v>
      </c>
      <c r="G17" s="43">
        <v>235</v>
      </c>
      <c r="H17" s="43">
        <v>265</v>
      </c>
      <c r="I17" s="43">
        <v>444</v>
      </c>
      <c r="J17" s="43">
        <v>369</v>
      </c>
      <c r="K17" s="43">
        <v>169</v>
      </c>
      <c r="L17" s="43">
        <v>277</v>
      </c>
      <c r="M17" s="43">
        <v>176</v>
      </c>
      <c r="N17" s="44">
        <v>175</v>
      </c>
      <c r="O17" s="44">
        <v>162</v>
      </c>
      <c r="P17" s="44">
        <v>380</v>
      </c>
      <c r="Q17" s="44">
        <v>333</v>
      </c>
      <c r="R17" s="44">
        <v>386</v>
      </c>
      <c r="S17" s="44">
        <v>578</v>
      </c>
      <c r="T17" s="45">
        <f>SUM(F17:S17)</f>
        <v>4275</v>
      </c>
      <c r="U17" s="30"/>
    </row>
    <row r="18" spans="3:21" s="9" customFormat="1" ht="24" customHeight="1" thickBot="1" thickTop="1">
      <c r="C18" s="52" t="s">
        <v>32</v>
      </c>
      <c r="D18" s="222" t="s">
        <v>35</v>
      </c>
      <c r="E18" s="223"/>
      <c r="F18" s="53">
        <v>252</v>
      </c>
      <c r="G18" s="54">
        <v>118</v>
      </c>
      <c r="H18" s="54">
        <v>140</v>
      </c>
      <c r="I18" s="54">
        <v>85</v>
      </c>
      <c r="J18" s="54">
        <v>192</v>
      </c>
      <c r="K18" s="54">
        <v>79</v>
      </c>
      <c r="L18" s="54">
        <v>102</v>
      </c>
      <c r="M18" s="54">
        <v>37</v>
      </c>
      <c r="N18" s="55">
        <v>98</v>
      </c>
      <c r="O18" s="55">
        <v>90</v>
      </c>
      <c r="P18" s="55">
        <v>335</v>
      </c>
      <c r="Q18" s="55">
        <v>232</v>
      </c>
      <c r="R18" s="55">
        <v>254</v>
      </c>
      <c r="S18" s="55">
        <v>249</v>
      </c>
      <c r="T18" s="56">
        <f>SUM(F18:S18)</f>
        <v>2263</v>
      </c>
      <c r="U18" s="30"/>
    </row>
    <row r="19" spans="3:20" ht="39" customHeight="1" thickBot="1">
      <c r="C19" s="179" t="s">
        <v>36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1"/>
    </row>
    <row r="20" spans="3:20" ht="24" customHeight="1" thickBot="1" thickTop="1">
      <c r="C20" s="57" t="s">
        <v>20</v>
      </c>
      <c r="D20" s="188" t="s">
        <v>37</v>
      </c>
      <c r="E20" s="189"/>
      <c r="F20" s="58">
        <v>5276</v>
      </c>
      <c r="G20" s="59">
        <v>3244</v>
      </c>
      <c r="H20" s="59">
        <v>3957</v>
      </c>
      <c r="I20" s="59">
        <v>3205</v>
      </c>
      <c r="J20" s="59">
        <v>5803</v>
      </c>
      <c r="K20" s="59">
        <v>2504</v>
      </c>
      <c r="L20" s="59">
        <v>3232</v>
      </c>
      <c r="M20" s="59">
        <v>1772</v>
      </c>
      <c r="N20" s="60">
        <v>2060</v>
      </c>
      <c r="O20" s="60">
        <v>1833</v>
      </c>
      <c r="P20" s="60">
        <v>4369</v>
      </c>
      <c r="Q20" s="60">
        <v>4764</v>
      </c>
      <c r="R20" s="60">
        <v>5215</v>
      </c>
      <c r="S20" s="60">
        <v>5739</v>
      </c>
      <c r="T20" s="61">
        <f>SUM(F20:S20)</f>
        <v>52973</v>
      </c>
    </row>
    <row r="21" spans="3:20" ht="24" customHeight="1" thickBot="1" thickTop="1">
      <c r="C21" s="62"/>
      <c r="D21" s="184" t="s">
        <v>38</v>
      </c>
      <c r="E21" s="185"/>
      <c r="F21" s="48">
        <f aca="true" t="shared" si="3" ref="F21:T21">F20/F8*100</f>
        <v>47.70774934442535</v>
      </c>
      <c r="G21" s="48">
        <f t="shared" si="3"/>
        <v>49.1291837043768</v>
      </c>
      <c r="H21" s="48">
        <f t="shared" si="3"/>
        <v>50.92008750482563</v>
      </c>
      <c r="I21" s="48">
        <f t="shared" si="3"/>
        <v>51.560489060489054</v>
      </c>
      <c r="J21" s="48">
        <f t="shared" si="3"/>
        <v>51.70171062009978</v>
      </c>
      <c r="K21" s="48">
        <f t="shared" si="3"/>
        <v>49.801113762927606</v>
      </c>
      <c r="L21" s="48">
        <f t="shared" si="3"/>
        <v>49.0588949605343</v>
      </c>
      <c r="M21" s="48">
        <f t="shared" si="3"/>
        <v>45.21561622862975</v>
      </c>
      <c r="N21" s="48">
        <f t="shared" si="3"/>
        <v>48.74585896829153</v>
      </c>
      <c r="O21" s="48">
        <f t="shared" si="3"/>
        <v>49.647887323943664</v>
      </c>
      <c r="P21" s="48">
        <f t="shared" si="3"/>
        <v>50.99801564141473</v>
      </c>
      <c r="Q21" s="48">
        <f t="shared" si="3"/>
        <v>53.14591700133868</v>
      </c>
      <c r="R21" s="48">
        <f t="shared" si="3"/>
        <v>51.384372844615235</v>
      </c>
      <c r="S21" s="49">
        <f t="shared" si="3"/>
        <v>49.81338425483899</v>
      </c>
      <c r="T21" s="63">
        <f t="shared" si="3"/>
        <v>50.19852739109423</v>
      </c>
    </row>
    <row r="22" spans="3:20" ht="24" customHeight="1" thickBot="1" thickTop="1">
      <c r="C22" s="64" t="s">
        <v>26</v>
      </c>
      <c r="D22" s="184" t="s">
        <v>39</v>
      </c>
      <c r="E22" s="185"/>
      <c r="F22" s="41">
        <v>0</v>
      </c>
      <c r="G22" s="43">
        <v>4487</v>
      </c>
      <c r="H22" s="43">
        <v>3924</v>
      </c>
      <c r="I22" s="43">
        <v>3412</v>
      </c>
      <c r="J22" s="43">
        <v>4074</v>
      </c>
      <c r="K22" s="43">
        <v>1963</v>
      </c>
      <c r="L22" s="43">
        <v>3505</v>
      </c>
      <c r="M22" s="43">
        <v>2401</v>
      </c>
      <c r="N22" s="44">
        <v>2685</v>
      </c>
      <c r="O22" s="44">
        <v>1659</v>
      </c>
      <c r="P22" s="44">
        <v>0</v>
      </c>
      <c r="Q22" s="44">
        <v>5554</v>
      </c>
      <c r="R22" s="44">
        <v>3954</v>
      </c>
      <c r="S22" s="44">
        <v>4835</v>
      </c>
      <c r="T22" s="61">
        <f>SUM(F22:S22)</f>
        <v>42453</v>
      </c>
    </row>
    <row r="23" spans="3:20" ht="24" customHeight="1" thickBot="1" thickTop="1">
      <c r="C23" s="65"/>
      <c r="D23" s="184" t="s">
        <v>38</v>
      </c>
      <c r="E23" s="185"/>
      <c r="F23" s="48">
        <f aca="true" t="shared" si="4" ref="F23:T23">F22/F8*100</f>
        <v>0</v>
      </c>
      <c r="G23" s="48">
        <f t="shared" si="4"/>
        <v>67.95396032106619</v>
      </c>
      <c r="H23" s="48">
        <f t="shared" si="4"/>
        <v>50.495431733367646</v>
      </c>
      <c r="I23" s="48">
        <f t="shared" si="4"/>
        <v>54.89060489060489</v>
      </c>
      <c r="J23" s="48">
        <f t="shared" si="4"/>
        <v>36.29722024233784</v>
      </c>
      <c r="K23" s="48">
        <f t="shared" si="4"/>
        <v>39.041368337311056</v>
      </c>
      <c r="L23" s="48">
        <f t="shared" si="4"/>
        <v>53.20279295689132</v>
      </c>
      <c r="M23" s="48">
        <f t="shared" si="4"/>
        <v>61.26562898698648</v>
      </c>
      <c r="N23" s="48">
        <f t="shared" si="4"/>
        <v>63.53525792711784</v>
      </c>
      <c r="O23" s="48">
        <f t="shared" si="4"/>
        <v>44.934994582881906</v>
      </c>
      <c r="P23" s="48">
        <f t="shared" si="4"/>
        <v>0</v>
      </c>
      <c r="Q23" s="48">
        <f t="shared" si="4"/>
        <v>61.95894689870593</v>
      </c>
      <c r="R23" s="48">
        <f t="shared" si="4"/>
        <v>38.959503399349686</v>
      </c>
      <c r="S23" s="49">
        <f t="shared" si="4"/>
        <v>41.96684315597604</v>
      </c>
      <c r="T23" s="63">
        <f t="shared" si="4"/>
        <v>40.22951472135093</v>
      </c>
    </row>
    <row r="24" spans="3:20" s="9" customFormat="1" ht="23.25" customHeight="1" thickBot="1" thickTop="1">
      <c r="C24" s="66" t="s">
        <v>30</v>
      </c>
      <c r="D24" s="182" t="s">
        <v>40</v>
      </c>
      <c r="E24" s="183"/>
      <c r="F24" s="67">
        <v>2374</v>
      </c>
      <c r="G24" s="46">
        <v>1300</v>
      </c>
      <c r="H24" s="46">
        <v>1116</v>
      </c>
      <c r="I24" s="46">
        <v>1323</v>
      </c>
      <c r="J24" s="46">
        <v>2192</v>
      </c>
      <c r="K24" s="46">
        <v>891</v>
      </c>
      <c r="L24" s="46">
        <v>1219</v>
      </c>
      <c r="M24" s="46">
        <v>757</v>
      </c>
      <c r="N24" s="68">
        <v>934</v>
      </c>
      <c r="O24" s="68">
        <v>748</v>
      </c>
      <c r="P24" s="68">
        <v>1802</v>
      </c>
      <c r="Q24" s="68">
        <v>1655</v>
      </c>
      <c r="R24" s="68">
        <v>1542</v>
      </c>
      <c r="S24" s="68">
        <v>1824</v>
      </c>
      <c r="T24" s="61">
        <f>SUM(F24:S24)</f>
        <v>19677</v>
      </c>
    </row>
    <row r="25" spans="3:20" ht="24" customHeight="1" thickBot="1" thickTop="1">
      <c r="C25" s="69"/>
      <c r="D25" s="184" t="s">
        <v>38</v>
      </c>
      <c r="E25" s="185"/>
      <c r="F25" s="48">
        <f aca="true" t="shared" si="5" ref="F25:T25">F24/F8*100</f>
        <v>21.466678723211864</v>
      </c>
      <c r="G25" s="48">
        <f t="shared" si="5"/>
        <v>19.688020596698472</v>
      </c>
      <c r="H25" s="48">
        <f t="shared" si="5"/>
        <v>14.361086089306397</v>
      </c>
      <c r="I25" s="48">
        <f t="shared" si="5"/>
        <v>21.283783783783782</v>
      </c>
      <c r="J25" s="48">
        <f t="shared" si="5"/>
        <v>19.529579472558805</v>
      </c>
      <c r="K25" s="48">
        <f t="shared" si="5"/>
        <v>17.720763723150355</v>
      </c>
      <c r="L25" s="48">
        <f t="shared" si="5"/>
        <v>18.50333940497875</v>
      </c>
      <c r="M25" s="48">
        <f t="shared" si="5"/>
        <v>19.316152079612145</v>
      </c>
      <c r="N25" s="48">
        <f t="shared" si="5"/>
        <v>22.101277804070044</v>
      </c>
      <c r="O25" s="48">
        <f t="shared" si="5"/>
        <v>20.260021668472373</v>
      </c>
      <c r="P25" s="48">
        <f t="shared" si="5"/>
        <v>21.03420100385199</v>
      </c>
      <c r="Q25" s="48">
        <f t="shared" si="5"/>
        <v>18.462739848282016</v>
      </c>
      <c r="R25" s="48">
        <f t="shared" si="5"/>
        <v>15.19361513449601</v>
      </c>
      <c r="S25" s="49">
        <f t="shared" si="5"/>
        <v>15.831959031334087</v>
      </c>
      <c r="T25" s="63">
        <f t="shared" si="5"/>
        <v>18.646412766401017</v>
      </c>
    </row>
    <row r="26" spans="3:20" s="9" customFormat="1" ht="24" customHeight="1" thickBot="1" thickTop="1">
      <c r="C26" s="70" t="s">
        <v>41</v>
      </c>
      <c r="D26" s="186" t="s">
        <v>42</v>
      </c>
      <c r="E26" s="187"/>
      <c r="F26" s="41">
        <v>684</v>
      </c>
      <c r="G26" s="43">
        <v>313</v>
      </c>
      <c r="H26" s="43">
        <v>259</v>
      </c>
      <c r="I26" s="43">
        <v>156</v>
      </c>
      <c r="J26" s="43">
        <v>535</v>
      </c>
      <c r="K26" s="43">
        <v>166</v>
      </c>
      <c r="L26" s="43">
        <v>183</v>
      </c>
      <c r="M26" s="43">
        <v>85</v>
      </c>
      <c r="N26" s="44">
        <v>92</v>
      </c>
      <c r="O26" s="44">
        <v>87</v>
      </c>
      <c r="P26" s="44">
        <v>667</v>
      </c>
      <c r="Q26" s="44">
        <v>262</v>
      </c>
      <c r="R26" s="44">
        <v>705</v>
      </c>
      <c r="S26" s="44">
        <v>453</v>
      </c>
      <c r="T26" s="61">
        <f>SUM(F26:S26)</f>
        <v>4647</v>
      </c>
    </row>
    <row r="27" spans="3:20" ht="24" customHeight="1" thickBot="1" thickTop="1">
      <c r="C27" s="71"/>
      <c r="D27" s="184" t="s">
        <v>38</v>
      </c>
      <c r="E27" s="185"/>
      <c r="F27" s="48">
        <f aca="true" t="shared" si="6" ref="F27:T27">F26/F8*100</f>
        <v>6.185007686047563</v>
      </c>
      <c r="G27" s="48">
        <f t="shared" si="6"/>
        <v>4.740269574435862</v>
      </c>
      <c r="H27" s="48">
        <f t="shared" si="6"/>
        <v>3.3329043881096387</v>
      </c>
      <c r="I27" s="48">
        <f t="shared" si="6"/>
        <v>2.5096525096525095</v>
      </c>
      <c r="J27" s="48">
        <f t="shared" si="6"/>
        <v>4.766571632216678</v>
      </c>
      <c r="K27" s="48">
        <f t="shared" si="6"/>
        <v>3.30151153540175</v>
      </c>
      <c r="L27" s="48">
        <f t="shared" si="6"/>
        <v>2.7777777777777777</v>
      </c>
      <c r="M27" s="48">
        <f t="shared" si="6"/>
        <v>2.168920643021179</v>
      </c>
      <c r="N27" s="48">
        <f t="shared" si="6"/>
        <v>2.1769995267392335</v>
      </c>
      <c r="O27" s="48">
        <f t="shared" si="6"/>
        <v>2.3564463705308776</v>
      </c>
      <c r="P27" s="48">
        <f t="shared" si="6"/>
        <v>7.785689272790942</v>
      </c>
      <c r="Q27" s="48">
        <f t="shared" si="6"/>
        <v>2.922802320392682</v>
      </c>
      <c r="R27" s="48">
        <f t="shared" si="6"/>
        <v>6.94649719184156</v>
      </c>
      <c r="S27" s="49">
        <f t="shared" si="6"/>
        <v>3.931950351531985</v>
      </c>
      <c r="T27" s="63">
        <f t="shared" si="6"/>
        <v>4.403612345655614</v>
      </c>
    </row>
    <row r="28" spans="3:20" s="9" customFormat="1" ht="24" customHeight="1" thickBot="1" thickTop="1">
      <c r="C28" s="72" t="s">
        <v>43</v>
      </c>
      <c r="D28" s="182" t="s">
        <v>44</v>
      </c>
      <c r="E28" s="183"/>
      <c r="F28" s="73">
        <v>2054</v>
      </c>
      <c r="G28" s="44">
        <v>1626</v>
      </c>
      <c r="H28" s="44">
        <v>1778</v>
      </c>
      <c r="I28" s="44">
        <v>1486</v>
      </c>
      <c r="J28" s="44">
        <v>2450</v>
      </c>
      <c r="K28" s="44">
        <v>1087</v>
      </c>
      <c r="L28" s="44">
        <v>1556</v>
      </c>
      <c r="M28" s="44">
        <v>894</v>
      </c>
      <c r="N28" s="44">
        <v>1071</v>
      </c>
      <c r="O28" s="44">
        <v>993</v>
      </c>
      <c r="P28" s="44">
        <v>1571</v>
      </c>
      <c r="Q28" s="44">
        <v>2131</v>
      </c>
      <c r="R28" s="44">
        <v>2363</v>
      </c>
      <c r="S28" s="44">
        <v>2595</v>
      </c>
      <c r="T28" s="61">
        <f>SUM(F28:S28)</f>
        <v>23655</v>
      </c>
    </row>
    <row r="29" spans="3:20" ht="24" customHeight="1" thickBot="1" thickTop="1">
      <c r="C29" s="65"/>
      <c r="D29" s="184" t="s">
        <v>38</v>
      </c>
      <c r="E29" s="185"/>
      <c r="F29" s="74">
        <f aca="true" t="shared" si="7" ref="F29:T29">F28/F8*100</f>
        <v>18.57310787593815</v>
      </c>
      <c r="G29" s="74">
        <f t="shared" si="7"/>
        <v>24.62517037710132</v>
      </c>
      <c r="H29" s="74">
        <f t="shared" si="7"/>
        <v>22.879938231887788</v>
      </c>
      <c r="I29" s="74">
        <f t="shared" si="7"/>
        <v>23.90604890604891</v>
      </c>
      <c r="J29" s="74">
        <f t="shared" si="7"/>
        <v>21.828225231646474</v>
      </c>
      <c r="K29" s="74">
        <f t="shared" si="7"/>
        <v>21.61893396976929</v>
      </c>
      <c r="L29" s="74">
        <f t="shared" si="7"/>
        <v>23.618700667880997</v>
      </c>
      <c r="M29" s="74">
        <f t="shared" si="7"/>
        <v>22.81194182189334</v>
      </c>
      <c r="N29" s="74">
        <f t="shared" si="7"/>
        <v>25.343114055844772</v>
      </c>
      <c r="O29" s="74">
        <f t="shared" si="7"/>
        <v>26.895991332611054</v>
      </c>
      <c r="P29" s="74">
        <f t="shared" si="7"/>
        <v>18.337807867398155</v>
      </c>
      <c r="Q29" s="74">
        <f t="shared" si="7"/>
        <v>23.772869254796966</v>
      </c>
      <c r="R29" s="74">
        <f t="shared" si="7"/>
        <v>23.283082077051926</v>
      </c>
      <c r="S29" s="75">
        <f t="shared" si="7"/>
        <v>22.52408645082892</v>
      </c>
      <c r="T29" s="63">
        <f t="shared" si="7"/>
        <v>22.41606413524501</v>
      </c>
    </row>
    <row r="30" spans="3:20" s="9" customFormat="1" ht="24" customHeight="1" thickBot="1" thickTop="1">
      <c r="C30" s="70" t="s">
        <v>45</v>
      </c>
      <c r="D30" s="182" t="s">
        <v>46</v>
      </c>
      <c r="E30" s="183"/>
      <c r="F30" s="73">
        <v>320</v>
      </c>
      <c r="G30" s="44">
        <v>186</v>
      </c>
      <c r="H30" s="44">
        <v>251</v>
      </c>
      <c r="I30" s="44">
        <v>291</v>
      </c>
      <c r="J30" s="44">
        <v>344</v>
      </c>
      <c r="K30" s="44">
        <v>196</v>
      </c>
      <c r="L30" s="44">
        <v>253</v>
      </c>
      <c r="M30" s="44">
        <v>123</v>
      </c>
      <c r="N30" s="44">
        <v>192</v>
      </c>
      <c r="O30" s="44">
        <v>161</v>
      </c>
      <c r="P30" s="44">
        <v>401</v>
      </c>
      <c r="Q30" s="44">
        <v>373</v>
      </c>
      <c r="R30" s="44">
        <v>306</v>
      </c>
      <c r="S30" s="44">
        <v>392</v>
      </c>
      <c r="T30" s="61">
        <f>SUM(F30:S30)</f>
        <v>3789</v>
      </c>
    </row>
    <row r="31" spans="3:20" ht="24" customHeight="1" thickBot="1" thickTop="1">
      <c r="C31" s="69"/>
      <c r="D31" s="201" t="s">
        <v>38</v>
      </c>
      <c r="E31" s="202"/>
      <c r="F31" s="76">
        <f aca="true" t="shared" si="8" ref="F31:T31">F30/F8*100</f>
        <v>2.893570847273714</v>
      </c>
      <c r="G31" s="76">
        <f t="shared" si="8"/>
        <v>2.8169014084507045</v>
      </c>
      <c r="H31" s="76">
        <f t="shared" si="8"/>
        <v>3.2299575344228546</v>
      </c>
      <c r="I31" s="76">
        <f t="shared" si="8"/>
        <v>4.681467181467181</v>
      </c>
      <c r="J31" s="76">
        <f t="shared" si="8"/>
        <v>3.0648610121168924</v>
      </c>
      <c r="K31" s="76">
        <f t="shared" si="8"/>
        <v>3.8981702466189336</v>
      </c>
      <c r="L31" s="76">
        <f t="shared" si="8"/>
        <v>3.840315725561627</v>
      </c>
      <c r="M31" s="76">
        <f t="shared" si="8"/>
        <v>3.1385557540188826</v>
      </c>
      <c r="N31" s="76">
        <f t="shared" si="8"/>
        <v>4.543303360151444</v>
      </c>
      <c r="O31" s="76">
        <f t="shared" si="8"/>
        <v>4.360780065005417</v>
      </c>
      <c r="P31" s="76">
        <f t="shared" si="8"/>
        <v>4.68075172172289</v>
      </c>
      <c r="Q31" s="76">
        <f t="shared" si="8"/>
        <v>4.161088799643017</v>
      </c>
      <c r="R31" s="76">
        <f t="shared" si="8"/>
        <v>3.015075376884422</v>
      </c>
      <c r="S31" s="77">
        <f t="shared" si="8"/>
        <v>3.402482423400746</v>
      </c>
      <c r="T31" s="63">
        <f t="shared" si="8"/>
        <v>3.5905502857088702</v>
      </c>
    </row>
    <row r="32" spans="3:20" ht="24" customHeight="1" thickBot="1" thickTop="1">
      <c r="C32" s="78" t="s">
        <v>47</v>
      </c>
      <c r="D32" s="182" t="s">
        <v>48</v>
      </c>
      <c r="E32" s="183"/>
      <c r="F32" s="79">
        <v>880</v>
      </c>
      <c r="G32" s="80">
        <v>224</v>
      </c>
      <c r="H32" s="80">
        <v>48</v>
      </c>
      <c r="I32" s="80">
        <v>93</v>
      </c>
      <c r="J32" s="80">
        <v>134</v>
      </c>
      <c r="K32" s="80">
        <v>84</v>
      </c>
      <c r="L32" s="80">
        <v>114</v>
      </c>
      <c r="M32" s="80">
        <v>64</v>
      </c>
      <c r="N32" s="80">
        <v>177</v>
      </c>
      <c r="O32" s="80">
        <v>113</v>
      </c>
      <c r="P32" s="79">
        <v>236</v>
      </c>
      <c r="Q32" s="80">
        <v>159</v>
      </c>
      <c r="R32" s="81">
        <v>121</v>
      </c>
      <c r="S32" s="82">
        <v>256</v>
      </c>
      <c r="T32" s="61">
        <f>SUM(F32:S32)</f>
        <v>2703</v>
      </c>
    </row>
    <row r="33" spans="3:20" ht="24" customHeight="1" thickBot="1" thickTop="1">
      <c r="C33" s="83"/>
      <c r="D33" s="229" t="s">
        <v>49</v>
      </c>
      <c r="E33" s="230"/>
      <c r="F33" s="84">
        <f aca="true" t="shared" si="9" ref="F33:T33">F32/F8*100</f>
        <v>7.957319830002713</v>
      </c>
      <c r="G33" s="84">
        <f t="shared" si="9"/>
        <v>3.392397395123429</v>
      </c>
      <c r="H33" s="84">
        <f t="shared" si="9"/>
        <v>0.6176811221207051</v>
      </c>
      <c r="I33" s="84">
        <f t="shared" si="9"/>
        <v>1.4961389961389961</v>
      </c>
      <c r="J33" s="84">
        <f t="shared" si="9"/>
        <v>1.1938702779757662</v>
      </c>
      <c r="K33" s="84">
        <f t="shared" si="9"/>
        <v>1.6706443914081146</v>
      </c>
      <c r="L33" s="84">
        <f t="shared" si="9"/>
        <v>1.7304189435336976</v>
      </c>
      <c r="M33" s="84">
        <f t="shared" si="9"/>
        <v>1.633069660627711</v>
      </c>
      <c r="N33" s="84">
        <f t="shared" si="9"/>
        <v>4.188357785139612</v>
      </c>
      <c r="O33" s="84">
        <f t="shared" si="9"/>
        <v>3.0606717226435536</v>
      </c>
      <c r="P33" s="84">
        <f t="shared" si="9"/>
        <v>2.7547566242558656</v>
      </c>
      <c r="Q33" s="84">
        <f t="shared" si="9"/>
        <v>1.7737617135207495</v>
      </c>
      <c r="R33" s="84">
        <f t="shared" si="9"/>
        <v>1.1922356882451473</v>
      </c>
      <c r="S33" s="85">
        <f t="shared" si="9"/>
        <v>2.2220293377310996</v>
      </c>
      <c r="T33" s="63">
        <f t="shared" si="9"/>
        <v>2.56142977626579</v>
      </c>
    </row>
    <row r="34" spans="3:20" ht="39" customHeight="1" thickBot="1">
      <c r="C34" s="179" t="s">
        <v>50</v>
      </c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236"/>
    </row>
    <row r="35" spans="3:20" ht="36.75" customHeight="1" thickBot="1" thickTop="1">
      <c r="C35" s="86" t="s">
        <v>20</v>
      </c>
      <c r="D35" s="218" t="s">
        <v>51</v>
      </c>
      <c r="E35" s="219"/>
      <c r="F35" s="58">
        <v>1</v>
      </c>
      <c r="G35" s="59">
        <v>0</v>
      </c>
      <c r="H35" s="59">
        <v>0</v>
      </c>
      <c r="I35" s="59">
        <v>0</v>
      </c>
      <c r="J35" s="59">
        <v>0</v>
      </c>
      <c r="K35" s="59">
        <v>1</v>
      </c>
      <c r="L35" s="59">
        <v>0</v>
      </c>
      <c r="M35" s="59">
        <v>0</v>
      </c>
      <c r="N35" s="60">
        <v>0</v>
      </c>
      <c r="O35" s="60">
        <v>0</v>
      </c>
      <c r="P35" s="60">
        <v>1</v>
      </c>
      <c r="Q35" s="60">
        <v>0</v>
      </c>
      <c r="R35" s="60">
        <v>0</v>
      </c>
      <c r="S35" s="60">
        <v>1</v>
      </c>
      <c r="T35" s="61">
        <f>SUM(F35:S35)</f>
        <v>4</v>
      </c>
    </row>
    <row r="36" spans="3:20" s="9" customFormat="1" ht="38.25" customHeight="1" thickBot="1" thickTop="1">
      <c r="C36" s="87" t="s">
        <v>26</v>
      </c>
      <c r="D36" s="234" t="s">
        <v>52</v>
      </c>
      <c r="E36" s="235"/>
      <c r="F36" s="53">
        <v>102</v>
      </c>
      <c r="G36" s="54">
        <v>0</v>
      </c>
      <c r="H36" s="54">
        <v>0</v>
      </c>
      <c r="I36" s="54">
        <v>0</v>
      </c>
      <c r="J36" s="54">
        <v>0</v>
      </c>
      <c r="K36" s="54">
        <v>20</v>
      </c>
      <c r="L36" s="54">
        <v>0</v>
      </c>
      <c r="M36" s="54">
        <v>0</v>
      </c>
      <c r="N36" s="55">
        <v>0</v>
      </c>
      <c r="O36" s="55">
        <v>0</v>
      </c>
      <c r="P36" s="55">
        <v>21</v>
      </c>
      <c r="Q36" s="55">
        <v>0</v>
      </c>
      <c r="R36" s="55">
        <v>0</v>
      </c>
      <c r="S36" s="55">
        <v>7</v>
      </c>
      <c r="T36" s="61">
        <f>SUM(F36:S36)</f>
        <v>150</v>
      </c>
    </row>
    <row r="37" spans="3:20" ht="15">
      <c r="C37" s="88" t="s">
        <v>53</v>
      </c>
      <c r="I37" s="89"/>
      <c r="O37" s="91"/>
      <c r="P37" s="91"/>
      <c r="Q37" s="91"/>
      <c r="R37" s="91"/>
      <c r="S37" s="91"/>
      <c r="T37" s="92"/>
    </row>
    <row r="38" spans="2:20" ht="15.75">
      <c r="B38" t="s">
        <v>32</v>
      </c>
      <c r="C38" s="1"/>
      <c r="D38" s="2"/>
      <c r="E38" s="3"/>
      <c r="F38" s="9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3:20" ht="15.75">
      <c r="C39" s="1"/>
      <c r="D39" s="6"/>
      <c r="E39" s="7"/>
      <c r="F39" s="9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95"/>
    </row>
    <row r="40" spans="3:20" ht="59.25" customHeight="1" thickBot="1">
      <c r="C40" s="177" t="s">
        <v>54</v>
      </c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</row>
    <row r="41" spans="3:20" ht="34.5" customHeight="1" thickBot="1">
      <c r="C41" s="10" t="s">
        <v>1</v>
      </c>
      <c r="D41" s="96" t="s">
        <v>2</v>
      </c>
      <c r="E41" s="97" t="s">
        <v>3</v>
      </c>
      <c r="F41" s="14" t="s">
        <v>55</v>
      </c>
      <c r="G41" s="13" t="s">
        <v>56</v>
      </c>
      <c r="H41" s="15" t="s">
        <v>6</v>
      </c>
      <c r="I41" s="15" t="s">
        <v>7</v>
      </c>
      <c r="J41" s="15" t="s">
        <v>8</v>
      </c>
      <c r="K41" s="15" t="s">
        <v>9</v>
      </c>
      <c r="L41" s="15" t="s">
        <v>10</v>
      </c>
      <c r="M41" s="15" t="s">
        <v>11</v>
      </c>
      <c r="N41" s="15" t="s">
        <v>12</v>
      </c>
      <c r="O41" s="15" t="s">
        <v>13</v>
      </c>
      <c r="P41" s="15" t="s">
        <v>14</v>
      </c>
      <c r="Q41" s="15" t="s">
        <v>15</v>
      </c>
      <c r="R41" s="15" t="s">
        <v>16</v>
      </c>
      <c r="S41" s="15" t="s">
        <v>17</v>
      </c>
      <c r="T41" s="16" t="s">
        <v>18</v>
      </c>
    </row>
    <row r="42" spans="3:20" ht="34.5" customHeight="1" thickBot="1">
      <c r="C42" s="179" t="s">
        <v>57</v>
      </c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6"/>
    </row>
    <row r="43" spans="3:20" ht="34.5" customHeight="1" thickBot="1" thickTop="1">
      <c r="C43" s="98" t="s">
        <v>20</v>
      </c>
      <c r="D43" s="218" t="s">
        <v>58</v>
      </c>
      <c r="E43" s="219"/>
      <c r="F43" s="58">
        <v>247</v>
      </c>
      <c r="G43" s="58">
        <v>122</v>
      </c>
      <c r="H43" s="58">
        <v>313</v>
      </c>
      <c r="I43" s="58">
        <v>347</v>
      </c>
      <c r="J43" s="58">
        <v>625</v>
      </c>
      <c r="K43" s="58">
        <v>180</v>
      </c>
      <c r="L43" s="58">
        <v>118</v>
      </c>
      <c r="M43" s="58">
        <v>87</v>
      </c>
      <c r="N43" s="58">
        <v>167</v>
      </c>
      <c r="O43" s="58">
        <v>113</v>
      </c>
      <c r="P43" s="58">
        <v>262</v>
      </c>
      <c r="Q43" s="58">
        <v>172</v>
      </c>
      <c r="R43" s="58">
        <v>405</v>
      </c>
      <c r="S43" s="58">
        <v>685</v>
      </c>
      <c r="T43" s="99">
        <f>SUM(F43:S43)</f>
        <v>3843</v>
      </c>
    </row>
    <row r="44" spans="3:20" ht="35.25" customHeight="1" thickBot="1" thickTop="1">
      <c r="C44" s="100" t="s">
        <v>26</v>
      </c>
      <c r="D44" s="220" t="s">
        <v>59</v>
      </c>
      <c r="E44" s="221"/>
      <c r="F44" s="101">
        <v>126</v>
      </c>
      <c r="G44" s="43">
        <v>80</v>
      </c>
      <c r="H44" s="43">
        <v>159</v>
      </c>
      <c r="I44" s="43">
        <v>92</v>
      </c>
      <c r="J44" s="43">
        <v>445</v>
      </c>
      <c r="K44" s="43">
        <v>98</v>
      </c>
      <c r="L44" s="43">
        <v>58</v>
      </c>
      <c r="M44" s="43">
        <v>21</v>
      </c>
      <c r="N44" s="44">
        <v>44</v>
      </c>
      <c r="O44" s="44">
        <v>58</v>
      </c>
      <c r="P44" s="44">
        <v>167</v>
      </c>
      <c r="Q44" s="44">
        <v>114</v>
      </c>
      <c r="R44" s="44">
        <v>262</v>
      </c>
      <c r="S44" s="44">
        <v>255</v>
      </c>
      <c r="T44" s="99">
        <f>SUM(F44:S44)</f>
        <v>1979</v>
      </c>
    </row>
    <row r="45" spans="3:20" ht="35.25" customHeight="1" thickBot="1" thickTop="1">
      <c r="C45" s="102" t="s">
        <v>30</v>
      </c>
      <c r="D45" s="220" t="s">
        <v>60</v>
      </c>
      <c r="E45" s="221"/>
      <c r="F45" s="103">
        <v>58</v>
      </c>
      <c r="G45" s="103">
        <v>17</v>
      </c>
      <c r="H45" s="103">
        <v>29</v>
      </c>
      <c r="I45" s="103">
        <v>11</v>
      </c>
      <c r="J45" s="103">
        <v>83</v>
      </c>
      <c r="K45" s="103">
        <v>17</v>
      </c>
      <c r="L45" s="103">
        <v>32</v>
      </c>
      <c r="M45" s="103">
        <v>2</v>
      </c>
      <c r="N45" s="43">
        <v>17</v>
      </c>
      <c r="O45" s="43">
        <v>10</v>
      </c>
      <c r="P45" s="43">
        <v>92</v>
      </c>
      <c r="Q45" s="43">
        <v>23</v>
      </c>
      <c r="R45" s="43">
        <v>21</v>
      </c>
      <c r="S45" s="104">
        <v>82</v>
      </c>
      <c r="T45" s="99">
        <f>SUM(F45:S45)</f>
        <v>494</v>
      </c>
    </row>
    <row r="46" spans="3:20" s="9" customFormat="1" ht="33.75" customHeight="1" thickBot="1" thickTop="1">
      <c r="C46" s="105" t="s">
        <v>41</v>
      </c>
      <c r="D46" s="237" t="s">
        <v>61</v>
      </c>
      <c r="E46" s="238"/>
      <c r="F46" s="106">
        <f>F43-'[1]III'!F43</f>
        <v>-36</v>
      </c>
      <c r="G46" s="106">
        <f>G43-'[1]III'!G43</f>
        <v>0</v>
      </c>
      <c r="H46" s="106">
        <f>H43-'[1]III'!H43</f>
        <v>57</v>
      </c>
      <c r="I46" s="106">
        <f>I43-'[1]III'!I43</f>
        <v>53</v>
      </c>
      <c r="J46" s="106">
        <f>J43-'[1]III'!J43</f>
        <v>307</v>
      </c>
      <c r="K46" s="106">
        <f>K43-'[1]III'!K43</f>
        <v>-19</v>
      </c>
      <c r="L46" s="106">
        <f>L43-'[1]III'!L43</f>
        <v>-75</v>
      </c>
      <c r="M46" s="106">
        <f>M43-'[1]III'!M43</f>
        <v>-12</v>
      </c>
      <c r="N46" s="106">
        <f>N43-'[1]III'!N43</f>
        <v>-70</v>
      </c>
      <c r="O46" s="106">
        <f>O43-'[1]III'!O43</f>
        <v>-2</v>
      </c>
      <c r="P46" s="106">
        <f>P43-'[1]III'!P43</f>
        <v>152</v>
      </c>
      <c r="Q46" s="106">
        <f>Q43-'[1]III'!Q43</f>
        <v>75</v>
      </c>
      <c r="R46" s="106">
        <f>R43-'[1]III'!R43</f>
        <v>68</v>
      </c>
      <c r="S46" s="107">
        <f>S43-'[1]III'!S43</f>
        <v>147</v>
      </c>
      <c r="T46" s="108">
        <f>T43-'[1]III'!T43</f>
        <v>645</v>
      </c>
    </row>
    <row r="47" spans="3:20" s="9" customFormat="1" ht="34.5" customHeight="1" thickBot="1">
      <c r="C47" s="214" t="s">
        <v>62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6"/>
    </row>
    <row r="48" spans="3:20" s="9" customFormat="1" ht="32.25" customHeight="1" thickBot="1" thickTop="1">
      <c r="C48" s="109" t="s">
        <v>20</v>
      </c>
      <c r="D48" s="231" t="s">
        <v>63</v>
      </c>
      <c r="E48" s="232"/>
      <c r="F48" s="59">
        <v>5</v>
      </c>
      <c r="G48" s="59">
        <v>6</v>
      </c>
      <c r="H48" s="59">
        <v>6</v>
      </c>
      <c r="I48" s="59">
        <v>41</v>
      </c>
      <c r="J48" s="59">
        <v>19</v>
      </c>
      <c r="K48" s="59">
        <v>19</v>
      </c>
      <c r="L48" s="59">
        <v>27</v>
      </c>
      <c r="M48" s="59">
        <v>3</v>
      </c>
      <c r="N48" s="59">
        <v>7</v>
      </c>
      <c r="O48" s="59">
        <v>23</v>
      </c>
      <c r="P48" s="59">
        <v>14</v>
      </c>
      <c r="Q48" s="59">
        <v>19</v>
      </c>
      <c r="R48" s="59">
        <v>15</v>
      </c>
      <c r="S48" s="60">
        <v>33</v>
      </c>
      <c r="T48" s="99">
        <f>SUM(F48:S48)</f>
        <v>237</v>
      </c>
    </row>
    <row r="49" spans="3:20" ht="32.25" customHeight="1" thickBot="1" thickTop="1">
      <c r="C49" s="110"/>
      <c r="D49" s="203" t="s">
        <v>64</v>
      </c>
      <c r="E49" s="204"/>
      <c r="F49" s="79">
        <f>F48+'[1]III'!F49</f>
        <v>37</v>
      </c>
      <c r="G49" s="79">
        <f>G48+'[1]III'!G49</f>
        <v>20</v>
      </c>
      <c r="H49" s="79">
        <f>H48+'[1]III'!H49</f>
        <v>101</v>
      </c>
      <c r="I49" s="79">
        <f>I48+'[1]III'!I49</f>
        <v>165</v>
      </c>
      <c r="J49" s="79">
        <f>J48+'[1]III'!J49</f>
        <v>122</v>
      </c>
      <c r="K49" s="79">
        <f>K48+'[1]III'!K49</f>
        <v>52</v>
      </c>
      <c r="L49" s="79">
        <f>L48+'[1]III'!L49</f>
        <v>65</v>
      </c>
      <c r="M49" s="79">
        <f>M48+'[1]III'!M49</f>
        <v>44</v>
      </c>
      <c r="N49" s="79">
        <f>N48+'[1]III'!N49</f>
        <v>27</v>
      </c>
      <c r="O49" s="79">
        <f>O48+'[1]III'!O49</f>
        <v>46</v>
      </c>
      <c r="P49" s="79">
        <f>P48+'[1]III'!P49</f>
        <v>27</v>
      </c>
      <c r="Q49" s="79">
        <f>Q48+'[1]III'!Q49</f>
        <v>40</v>
      </c>
      <c r="R49" s="79">
        <f>R48+'[1]III'!R49</f>
        <v>50</v>
      </c>
      <c r="S49" s="111">
        <f>S48+'[1]III'!S49</f>
        <v>98</v>
      </c>
      <c r="T49" s="112">
        <f>T48+'[1]III'!T49</f>
        <v>894</v>
      </c>
    </row>
    <row r="50" spans="3:20" s="9" customFormat="1" ht="31.5" customHeight="1" thickBot="1" thickTop="1">
      <c r="C50" s="113" t="s">
        <v>26</v>
      </c>
      <c r="D50" s="211" t="s">
        <v>65</v>
      </c>
      <c r="E50" s="206"/>
      <c r="F50" s="41">
        <v>59</v>
      </c>
      <c r="G50" s="43">
        <v>65</v>
      </c>
      <c r="H50" s="43">
        <v>49</v>
      </c>
      <c r="I50" s="43">
        <v>56</v>
      </c>
      <c r="J50" s="44">
        <v>137</v>
      </c>
      <c r="K50" s="43">
        <v>43</v>
      </c>
      <c r="L50" s="44">
        <v>20</v>
      </c>
      <c r="M50" s="43">
        <v>11</v>
      </c>
      <c r="N50" s="44">
        <v>9</v>
      </c>
      <c r="O50" s="44">
        <v>25</v>
      </c>
      <c r="P50" s="44">
        <v>50</v>
      </c>
      <c r="Q50" s="43">
        <v>43</v>
      </c>
      <c r="R50" s="114">
        <v>99</v>
      </c>
      <c r="S50" s="44">
        <v>44</v>
      </c>
      <c r="T50" s="99">
        <f>SUM(F50:S50)</f>
        <v>710</v>
      </c>
    </row>
    <row r="51" spans="3:20" ht="32.25" customHeight="1" thickBot="1" thickTop="1">
      <c r="C51" s="110"/>
      <c r="D51" s="203" t="s">
        <v>66</v>
      </c>
      <c r="E51" s="204"/>
      <c r="F51" s="41">
        <f>F50+'[1]III'!F51</f>
        <v>211</v>
      </c>
      <c r="G51" s="41">
        <f>G50+'[1]III'!G51</f>
        <v>175</v>
      </c>
      <c r="H51" s="41">
        <f>H50+'[1]III'!H51</f>
        <v>136</v>
      </c>
      <c r="I51" s="41">
        <f>I50+'[1]III'!I51</f>
        <v>135</v>
      </c>
      <c r="J51" s="41">
        <f>J50+'[1]III'!J51</f>
        <v>260</v>
      </c>
      <c r="K51" s="41">
        <f>K50+'[1]III'!K51</f>
        <v>77</v>
      </c>
      <c r="L51" s="41">
        <f>L50+'[1]III'!L51</f>
        <v>145</v>
      </c>
      <c r="M51" s="41">
        <f>M50+'[1]III'!M51</f>
        <v>126</v>
      </c>
      <c r="N51" s="41">
        <f>N50+'[1]III'!N51</f>
        <v>80</v>
      </c>
      <c r="O51" s="41">
        <f>O50+'[1]III'!O51</f>
        <v>82</v>
      </c>
      <c r="P51" s="41">
        <f>P50+'[1]III'!P51</f>
        <v>232</v>
      </c>
      <c r="Q51" s="41">
        <f>Q50+'[1]III'!Q51</f>
        <v>69</v>
      </c>
      <c r="R51" s="41">
        <f>R50+'[1]III'!R51</f>
        <v>277</v>
      </c>
      <c r="S51" s="73">
        <f>S50+'[1]III'!S51</f>
        <v>106</v>
      </c>
      <c r="T51" s="112">
        <f>T50+'[1]III'!T51</f>
        <v>2111</v>
      </c>
    </row>
    <row r="52" spans="3:20" s="9" customFormat="1" ht="32.25" customHeight="1" thickBot="1" thickTop="1">
      <c r="C52" s="113" t="s">
        <v>30</v>
      </c>
      <c r="D52" s="211" t="s">
        <v>67</v>
      </c>
      <c r="E52" s="206"/>
      <c r="F52" s="41">
        <v>4</v>
      </c>
      <c r="G52" s="43">
        <v>0</v>
      </c>
      <c r="H52" s="43">
        <v>77</v>
      </c>
      <c r="I52" s="43">
        <v>25</v>
      </c>
      <c r="J52" s="44">
        <v>231</v>
      </c>
      <c r="K52" s="43">
        <v>38</v>
      </c>
      <c r="L52" s="44">
        <v>14</v>
      </c>
      <c r="M52" s="43">
        <v>22</v>
      </c>
      <c r="N52" s="44">
        <v>5</v>
      </c>
      <c r="O52" s="44">
        <v>32</v>
      </c>
      <c r="P52" s="44">
        <v>7</v>
      </c>
      <c r="Q52" s="43">
        <v>70</v>
      </c>
      <c r="R52" s="114">
        <v>127</v>
      </c>
      <c r="S52" s="44">
        <v>154</v>
      </c>
      <c r="T52" s="99">
        <f>SUM(F52:S52)</f>
        <v>806</v>
      </c>
    </row>
    <row r="53" spans="3:20" s="9" customFormat="1" ht="32.25" customHeight="1" thickBot="1" thickTop="1">
      <c r="C53" s="115"/>
      <c r="D53" s="212" t="s">
        <v>68</v>
      </c>
      <c r="E53" s="213"/>
      <c r="F53" s="41">
        <f>F52+'[1]III'!F53</f>
        <v>33</v>
      </c>
      <c r="G53" s="41">
        <f>G52+'[1]III'!G53</f>
        <v>35</v>
      </c>
      <c r="H53" s="41">
        <f>H52+'[1]III'!H53</f>
        <v>127</v>
      </c>
      <c r="I53" s="41">
        <f>I52+'[1]III'!I53</f>
        <v>211</v>
      </c>
      <c r="J53" s="41">
        <f>J52+'[1]III'!J53</f>
        <v>260</v>
      </c>
      <c r="K53" s="41">
        <f>K52+'[1]III'!K53</f>
        <v>64</v>
      </c>
      <c r="L53" s="41">
        <f>L52+'[1]III'!L53</f>
        <v>34</v>
      </c>
      <c r="M53" s="41">
        <f>M52+'[1]III'!M53</f>
        <v>77</v>
      </c>
      <c r="N53" s="41">
        <f>N52+'[1]III'!N53</f>
        <v>28</v>
      </c>
      <c r="O53" s="41">
        <f>O52+'[1]III'!O53</f>
        <v>44</v>
      </c>
      <c r="P53" s="41">
        <f>P52+'[1]III'!P53</f>
        <v>37</v>
      </c>
      <c r="Q53" s="41">
        <f>Q52+'[1]III'!Q53</f>
        <v>130</v>
      </c>
      <c r="R53" s="41">
        <f>R52+'[1]III'!R53</f>
        <v>311</v>
      </c>
      <c r="S53" s="73">
        <f>S52+'[1]III'!S53</f>
        <v>279</v>
      </c>
      <c r="T53" s="112">
        <f>T52+'[1]III'!T53</f>
        <v>1670</v>
      </c>
    </row>
    <row r="54" spans="3:20" s="9" customFormat="1" ht="31.5" customHeight="1" thickBot="1" thickTop="1">
      <c r="C54" s="51" t="s">
        <v>41</v>
      </c>
      <c r="D54" s="211" t="s">
        <v>69</v>
      </c>
      <c r="E54" s="206"/>
      <c r="F54" s="73">
        <v>24</v>
      </c>
      <c r="G54" s="44">
        <v>9</v>
      </c>
      <c r="H54" s="44">
        <v>3</v>
      </c>
      <c r="I54" s="44">
        <v>10</v>
      </c>
      <c r="J54" s="44">
        <v>16</v>
      </c>
      <c r="K54" s="43">
        <v>4</v>
      </c>
      <c r="L54" s="44">
        <v>0</v>
      </c>
      <c r="M54" s="43">
        <v>0</v>
      </c>
      <c r="N54" s="44">
        <v>3</v>
      </c>
      <c r="O54" s="44">
        <v>0</v>
      </c>
      <c r="P54" s="44">
        <v>12</v>
      </c>
      <c r="Q54" s="43">
        <v>6</v>
      </c>
      <c r="R54" s="114">
        <v>6</v>
      </c>
      <c r="S54" s="44">
        <v>8</v>
      </c>
      <c r="T54" s="99">
        <f>SUM(F54:S54)</f>
        <v>101</v>
      </c>
    </row>
    <row r="55" spans="3:20" s="9" customFormat="1" ht="32.25" customHeight="1" thickBot="1" thickTop="1">
      <c r="C55" s="115"/>
      <c r="D55" s="212" t="s">
        <v>70</v>
      </c>
      <c r="E55" s="213"/>
      <c r="F55" s="79">
        <f>F54+'[1]III'!F55</f>
        <v>88</v>
      </c>
      <c r="G55" s="79">
        <f>G54+'[1]III'!G55</f>
        <v>26</v>
      </c>
      <c r="H55" s="79">
        <f>H54+'[1]III'!H55</f>
        <v>14</v>
      </c>
      <c r="I55" s="79">
        <f>I54+'[1]III'!I55</f>
        <v>47</v>
      </c>
      <c r="J55" s="79">
        <f>J54+'[1]III'!J55</f>
        <v>42</v>
      </c>
      <c r="K55" s="79">
        <f>K54+'[1]III'!K55</f>
        <v>6</v>
      </c>
      <c r="L55" s="79">
        <f>L54+'[1]III'!L55</f>
        <v>0</v>
      </c>
      <c r="M55" s="79">
        <f>M54+'[1]III'!M55</f>
        <v>4</v>
      </c>
      <c r="N55" s="79">
        <f>N54+'[1]III'!N55</f>
        <v>16</v>
      </c>
      <c r="O55" s="79">
        <f>O54+'[1]III'!O55</f>
        <v>4</v>
      </c>
      <c r="P55" s="79">
        <f>P54+'[1]III'!P55</f>
        <v>36</v>
      </c>
      <c r="Q55" s="79">
        <f>Q54+'[1]III'!Q55</f>
        <v>16</v>
      </c>
      <c r="R55" s="79">
        <f>R54+'[1]III'!R55</f>
        <v>24</v>
      </c>
      <c r="S55" s="111">
        <f>S54+'[1]III'!S55</f>
        <v>29</v>
      </c>
      <c r="T55" s="112">
        <f>T54+'[1]III'!T55</f>
        <v>352</v>
      </c>
    </row>
    <row r="56" spans="3:20" s="9" customFormat="1" ht="32.25" customHeight="1" thickBot="1" thickTop="1">
      <c r="C56" s="113" t="s">
        <v>43</v>
      </c>
      <c r="D56" s="211" t="s">
        <v>71</v>
      </c>
      <c r="E56" s="206"/>
      <c r="F56" s="79">
        <v>31</v>
      </c>
      <c r="G56" s="43">
        <v>9</v>
      </c>
      <c r="H56" s="43">
        <v>19</v>
      </c>
      <c r="I56" s="43">
        <v>1</v>
      </c>
      <c r="J56" s="43">
        <v>58</v>
      </c>
      <c r="K56" s="43">
        <v>13</v>
      </c>
      <c r="L56" s="43">
        <v>16</v>
      </c>
      <c r="M56" s="43">
        <v>1</v>
      </c>
      <c r="N56" s="43">
        <v>4</v>
      </c>
      <c r="O56" s="43">
        <v>1</v>
      </c>
      <c r="P56" s="43">
        <v>59</v>
      </c>
      <c r="Q56" s="43">
        <v>34</v>
      </c>
      <c r="R56" s="43">
        <v>11</v>
      </c>
      <c r="S56" s="114">
        <v>45</v>
      </c>
      <c r="T56" s="99">
        <f>SUM(F56:S56)</f>
        <v>302</v>
      </c>
    </row>
    <row r="57" spans="3:20" ht="32.25" customHeight="1" thickBot="1" thickTop="1">
      <c r="C57" s="116"/>
      <c r="D57" s="203" t="s">
        <v>72</v>
      </c>
      <c r="E57" s="204"/>
      <c r="F57" s="79">
        <f>F56+'[1]III'!F57</f>
        <v>159</v>
      </c>
      <c r="G57" s="79">
        <f>G56+'[1]III'!G57</f>
        <v>65</v>
      </c>
      <c r="H57" s="79">
        <f>H56+'[1]III'!H57</f>
        <v>82</v>
      </c>
      <c r="I57" s="79">
        <f>I56+'[1]III'!I57</f>
        <v>94</v>
      </c>
      <c r="J57" s="79">
        <f>J56+'[1]III'!J57</f>
        <v>113</v>
      </c>
      <c r="K57" s="79">
        <f>K56+'[1]III'!K57</f>
        <v>73</v>
      </c>
      <c r="L57" s="79">
        <f>L56+'[1]III'!L57</f>
        <v>65</v>
      </c>
      <c r="M57" s="79">
        <f>M56+'[1]III'!M57</f>
        <v>26</v>
      </c>
      <c r="N57" s="79">
        <f>N56+'[1]III'!N57</f>
        <v>55</v>
      </c>
      <c r="O57" s="79">
        <f>O56+'[1]III'!O57</f>
        <v>23</v>
      </c>
      <c r="P57" s="79">
        <f>P56+'[1]III'!P57</f>
        <v>104</v>
      </c>
      <c r="Q57" s="79">
        <f>Q56+'[1]III'!Q57</f>
        <v>57</v>
      </c>
      <c r="R57" s="79">
        <f>R56+'[1]III'!R57</f>
        <v>185</v>
      </c>
      <c r="S57" s="111">
        <f>S56+'[1]III'!S57</f>
        <v>158</v>
      </c>
      <c r="T57" s="112">
        <f>T56+'[1]III'!T57</f>
        <v>1259</v>
      </c>
    </row>
    <row r="58" spans="3:20" s="9" customFormat="1" ht="32.25" customHeight="1" thickBot="1" thickTop="1">
      <c r="C58" s="113" t="s">
        <v>45</v>
      </c>
      <c r="D58" s="211" t="s">
        <v>73</v>
      </c>
      <c r="E58" s="206"/>
      <c r="F58" s="79">
        <v>0</v>
      </c>
      <c r="G58" s="43">
        <v>1</v>
      </c>
      <c r="H58" s="43">
        <v>1</v>
      </c>
      <c r="I58" s="43">
        <v>3</v>
      </c>
      <c r="J58" s="43">
        <v>0</v>
      </c>
      <c r="K58" s="43">
        <v>2</v>
      </c>
      <c r="L58" s="43">
        <v>4</v>
      </c>
      <c r="M58" s="43">
        <v>0</v>
      </c>
      <c r="N58" s="43">
        <v>1</v>
      </c>
      <c r="O58" s="43">
        <v>6</v>
      </c>
      <c r="P58" s="43">
        <v>1</v>
      </c>
      <c r="Q58" s="43">
        <v>3</v>
      </c>
      <c r="R58" s="43">
        <v>0</v>
      </c>
      <c r="S58" s="114">
        <v>3</v>
      </c>
      <c r="T58" s="99">
        <f>SUM(F58:S58)</f>
        <v>25</v>
      </c>
    </row>
    <row r="59" spans="3:20" ht="32.25" customHeight="1" thickBot="1" thickTop="1">
      <c r="C59" s="116"/>
      <c r="D59" s="203" t="s">
        <v>74</v>
      </c>
      <c r="E59" s="204"/>
      <c r="F59" s="79">
        <f>F58+'[1]III'!F59</f>
        <v>8</v>
      </c>
      <c r="G59" s="79">
        <f>G58+'[1]III'!G59</f>
        <v>1</v>
      </c>
      <c r="H59" s="79">
        <f>H58+'[1]III'!H59</f>
        <v>4</v>
      </c>
      <c r="I59" s="79">
        <f>I58+'[1]III'!I59</f>
        <v>19</v>
      </c>
      <c r="J59" s="79">
        <f>J58+'[1]III'!J59</f>
        <v>13</v>
      </c>
      <c r="K59" s="79">
        <f>K58+'[1]III'!K59</f>
        <v>12</v>
      </c>
      <c r="L59" s="79">
        <f>L58+'[1]III'!L59</f>
        <v>4</v>
      </c>
      <c r="M59" s="79">
        <f>M58+'[1]III'!M59</f>
        <v>1</v>
      </c>
      <c r="N59" s="79">
        <f>N58+'[1]III'!N59</f>
        <v>1</v>
      </c>
      <c r="O59" s="79">
        <f>O58+'[1]III'!O59</f>
        <v>6</v>
      </c>
      <c r="P59" s="79">
        <f>P58+'[1]III'!P59</f>
        <v>1</v>
      </c>
      <c r="Q59" s="79">
        <f>Q58+'[1]III'!Q59</f>
        <v>3</v>
      </c>
      <c r="R59" s="79">
        <f>R58+'[1]III'!R59</f>
        <v>5</v>
      </c>
      <c r="S59" s="111">
        <f>S58+'[1]III'!S59</f>
        <v>10</v>
      </c>
      <c r="T59" s="112">
        <f>T58+'[1]III'!T59</f>
        <v>88</v>
      </c>
    </row>
    <row r="60" spans="3:20" s="9" customFormat="1" ht="32.25" customHeight="1" thickBot="1" thickTop="1">
      <c r="C60" s="113">
        <v>7</v>
      </c>
      <c r="D60" s="211" t="s">
        <v>75</v>
      </c>
      <c r="E60" s="206"/>
      <c r="F60" s="79">
        <v>2</v>
      </c>
      <c r="G60" s="43">
        <v>0</v>
      </c>
      <c r="H60" s="43">
        <v>1</v>
      </c>
      <c r="I60" s="43">
        <v>0</v>
      </c>
      <c r="J60" s="43">
        <v>3</v>
      </c>
      <c r="K60" s="43">
        <v>0</v>
      </c>
      <c r="L60" s="43">
        <v>0</v>
      </c>
      <c r="M60" s="43">
        <v>0</v>
      </c>
      <c r="N60" s="43">
        <v>0</v>
      </c>
      <c r="O60" s="43">
        <v>1</v>
      </c>
      <c r="P60" s="43">
        <v>1</v>
      </c>
      <c r="Q60" s="43">
        <v>0</v>
      </c>
      <c r="R60" s="43">
        <v>0</v>
      </c>
      <c r="S60" s="114">
        <v>1</v>
      </c>
      <c r="T60" s="99">
        <f>SUM(F60:S60)</f>
        <v>9</v>
      </c>
    </row>
    <row r="61" spans="3:20" ht="32.25" customHeight="1" thickBot="1" thickTop="1">
      <c r="C61" s="117"/>
      <c r="D61" s="203" t="s">
        <v>76</v>
      </c>
      <c r="E61" s="204"/>
      <c r="F61" s="79">
        <f>F60+'[1]III'!F61</f>
        <v>8</v>
      </c>
      <c r="G61" s="79">
        <f>G60+'[1]III'!G61</f>
        <v>5</v>
      </c>
      <c r="H61" s="79">
        <f>H60+'[1]III'!H61</f>
        <v>1</v>
      </c>
      <c r="I61" s="79">
        <f>I60+'[1]III'!I61</f>
        <v>0</v>
      </c>
      <c r="J61" s="79">
        <f>J60+'[1]III'!J61</f>
        <v>4</v>
      </c>
      <c r="K61" s="79">
        <f>K60+'[1]III'!K61</f>
        <v>1</v>
      </c>
      <c r="L61" s="79">
        <f>L60+'[1]III'!L61</f>
        <v>1</v>
      </c>
      <c r="M61" s="79">
        <f>M60+'[1]III'!M61</f>
        <v>0</v>
      </c>
      <c r="N61" s="79">
        <f>N60+'[1]III'!N61</f>
        <v>0</v>
      </c>
      <c r="O61" s="79">
        <f>O60+'[1]III'!O61</f>
        <v>3</v>
      </c>
      <c r="P61" s="79">
        <f>P60+'[1]III'!P61</f>
        <v>1</v>
      </c>
      <c r="Q61" s="79">
        <f>Q60+'[1]III'!Q61</f>
        <v>0</v>
      </c>
      <c r="R61" s="79">
        <f>R60+'[1]III'!R61</f>
        <v>1</v>
      </c>
      <c r="S61" s="111">
        <f>S60+'[1]III'!S61</f>
        <v>2</v>
      </c>
      <c r="T61" s="112">
        <f>T60+'[1]III'!T61</f>
        <v>27</v>
      </c>
    </row>
    <row r="62" spans="3:20" s="9" customFormat="1" ht="32.25" customHeight="1" thickBot="1" thickTop="1">
      <c r="C62" s="113">
        <v>8</v>
      </c>
      <c r="D62" s="205" t="s">
        <v>77</v>
      </c>
      <c r="E62" s="206"/>
      <c r="F62" s="79">
        <v>0</v>
      </c>
      <c r="G62" s="43">
        <v>0</v>
      </c>
      <c r="H62" s="43">
        <v>1</v>
      </c>
      <c r="I62" s="43">
        <v>1</v>
      </c>
      <c r="J62" s="43">
        <v>1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11</v>
      </c>
      <c r="S62" s="114">
        <v>1</v>
      </c>
      <c r="T62" s="99">
        <f>SUM(F62:S62)</f>
        <v>15</v>
      </c>
    </row>
    <row r="63" spans="3:20" s="9" customFormat="1" ht="32.25" customHeight="1" thickBot="1" thickTop="1">
      <c r="C63" s="115"/>
      <c r="D63" s="233" t="s">
        <v>78</v>
      </c>
      <c r="E63" s="213"/>
      <c r="F63" s="79">
        <f>F62+'[1]III'!F63</f>
        <v>1</v>
      </c>
      <c r="G63" s="79">
        <f>G62+'[1]III'!G63</f>
        <v>0</v>
      </c>
      <c r="H63" s="79">
        <f>H62+'[1]III'!H63</f>
        <v>7</v>
      </c>
      <c r="I63" s="79">
        <f>I62+'[1]III'!I63</f>
        <v>1</v>
      </c>
      <c r="J63" s="79">
        <f>J62+'[1]III'!J63</f>
        <v>2</v>
      </c>
      <c r="K63" s="79">
        <f>K62+'[1]III'!K63</f>
        <v>1</v>
      </c>
      <c r="L63" s="79">
        <f>L62+'[1]III'!L63</f>
        <v>19</v>
      </c>
      <c r="M63" s="79">
        <f>M62+'[1]III'!M63</f>
        <v>0</v>
      </c>
      <c r="N63" s="79">
        <f>N62+'[1]III'!N63</f>
        <v>13</v>
      </c>
      <c r="O63" s="79">
        <f>O62+'[1]III'!O63</f>
        <v>0</v>
      </c>
      <c r="P63" s="79">
        <f>P62+'[1]III'!P63</f>
        <v>0</v>
      </c>
      <c r="Q63" s="79">
        <f>Q62+'[1]III'!Q63</f>
        <v>0</v>
      </c>
      <c r="R63" s="79">
        <f>R62+'[1]III'!R63</f>
        <v>46</v>
      </c>
      <c r="S63" s="111">
        <f>S62+'[1]III'!S63</f>
        <v>7</v>
      </c>
      <c r="T63" s="112">
        <f>T62+'[1]III'!T63</f>
        <v>97</v>
      </c>
    </row>
    <row r="64" spans="3:20" s="90" customFormat="1" ht="31.5" customHeight="1" thickBot="1" thickTop="1">
      <c r="C64" s="118">
        <v>9</v>
      </c>
      <c r="D64" s="209" t="s">
        <v>79</v>
      </c>
      <c r="E64" s="210"/>
      <c r="F64" s="79">
        <v>26</v>
      </c>
      <c r="G64" s="43">
        <v>12</v>
      </c>
      <c r="H64" s="43">
        <v>12</v>
      </c>
      <c r="I64" s="43">
        <v>10</v>
      </c>
      <c r="J64" s="43">
        <v>72</v>
      </c>
      <c r="K64" s="43">
        <v>4</v>
      </c>
      <c r="L64" s="43">
        <v>0</v>
      </c>
      <c r="M64" s="43">
        <v>0</v>
      </c>
      <c r="N64" s="43">
        <v>28</v>
      </c>
      <c r="O64" s="43">
        <v>0</v>
      </c>
      <c r="P64" s="43">
        <v>12</v>
      </c>
      <c r="Q64" s="43">
        <v>6</v>
      </c>
      <c r="R64" s="43">
        <v>12</v>
      </c>
      <c r="S64" s="114">
        <v>11</v>
      </c>
      <c r="T64" s="99">
        <f>SUM(F64:S64)</f>
        <v>205</v>
      </c>
    </row>
    <row r="65" spans="3:20" s="90" customFormat="1" ht="32.25" customHeight="1" thickBot="1" thickTop="1">
      <c r="C65" s="119"/>
      <c r="D65" s="207" t="s">
        <v>80</v>
      </c>
      <c r="E65" s="208"/>
      <c r="F65" s="79">
        <f>F64+'[1]III'!F65</f>
        <v>120</v>
      </c>
      <c r="G65" s="79">
        <f>G64+'[1]III'!G65</f>
        <v>41</v>
      </c>
      <c r="H65" s="79">
        <f>H64+'[1]III'!H65</f>
        <v>23</v>
      </c>
      <c r="I65" s="79">
        <f>I64+'[1]III'!I65</f>
        <v>47</v>
      </c>
      <c r="J65" s="79">
        <f>J64+'[1]III'!J65</f>
        <v>98</v>
      </c>
      <c r="K65" s="79">
        <f>K64+'[1]III'!K65</f>
        <v>6</v>
      </c>
      <c r="L65" s="79">
        <f>L64+'[1]III'!L65</f>
        <v>0</v>
      </c>
      <c r="M65" s="79">
        <f>M64+'[1]III'!M65</f>
        <v>4</v>
      </c>
      <c r="N65" s="79">
        <f>N64+'[1]III'!N65</f>
        <v>205</v>
      </c>
      <c r="O65" s="79">
        <f>O64+'[1]III'!O65</f>
        <v>4</v>
      </c>
      <c r="P65" s="79">
        <f>P64+'[1]III'!P65</f>
        <v>34</v>
      </c>
      <c r="Q65" s="79">
        <f>Q64+'[1]III'!Q65</f>
        <v>27</v>
      </c>
      <c r="R65" s="79">
        <f>R64+'[1]III'!R65</f>
        <v>33</v>
      </c>
      <c r="S65" s="111">
        <f>S64+'[1]III'!S65</f>
        <v>38</v>
      </c>
      <c r="T65" s="120">
        <f>T64+'[1]III'!T65</f>
        <v>680</v>
      </c>
    </row>
    <row r="66" spans="3:20" ht="42" customHeight="1" thickBot="1">
      <c r="C66" s="121">
        <v>10</v>
      </c>
      <c r="D66" s="190" t="s">
        <v>81</v>
      </c>
      <c r="E66" s="191"/>
      <c r="F66" s="122">
        <f aca="true" t="shared" si="10" ref="F66:S66">F48+F50+F52+F56+F60+F62+F64</f>
        <v>127</v>
      </c>
      <c r="G66" s="122">
        <f t="shared" si="10"/>
        <v>92</v>
      </c>
      <c r="H66" s="122">
        <f t="shared" si="10"/>
        <v>165</v>
      </c>
      <c r="I66" s="122">
        <f t="shared" si="10"/>
        <v>134</v>
      </c>
      <c r="J66" s="122">
        <f t="shared" si="10"/>
        <v>521</v>
      </c>
      <c r="K66" s="122">
        <f t="shared" si="10"/>
        <v>117</v>
      </c>
      <c r="L66" s="122">
        <f t="shared" si="10"/>
        <v>77</v>
      </c>
      <c r="M66" s="122">
        <f t="shared" si="10"/>
        <v>37</v>
      </c>
      <c r="N66" s="122">
        <f t="shared" si="10"/>
        <v>53</v>
      </c>
      <c r="O66" s="122">
        <f t="shared" si="10"/>
        <v>82</v>
      </c>
      <c r="P66" s="122">
        <f t="shared" si="10"/>
        <v>143</v>
      </c>
      <c r="Q66" s="122">
        <f t="shared" si="10"/>
        <v>172</v>
      </c>
      <c r="R66" s="122">
        <f t="shared" si="10"/>
        <v>275</v>
      </c>
      <c r="S66" s="123">
        <f t="shared" si="10"/>
        <v>289</v>
      </c>
      <c r="T66" s="122">
        <f>SUM(F66:S66)</f>
        <v>2284</v>
      </c>
    </row>
    <row r="67" spans="3:20" ht="44.25" customHeight="1" thickBot="1">
      <c r="C67" s="124"/>
      <c r="D67" s="190" t="s">
        <v>82</v>
      </c>
      <c r="E67" s="191"/>
      <c r="F67" s="122">
        <f aca="true" t="shared" si="11" ref="F67:S67">F49+F51+F53+F57+F61+F63+F65</f>
        <v>569</v>
      </c>
      <c r="G67" s="122">
        <f t="shared" si="11"/>
        <v>341</v>
      </c>
      <c r="H67" s="122">
        <f t="shared" si="11"/>
        <v>477</v>
      </c>
      <c r="I67" s="122">
        <f t="shared" si="11"/>
        <v>653</v>
      </c>
      <c r="J67" s="122">
        <f t="shared" si="11"/>
        <v>859</v>
      </c>
      <c r="K67" s="122">
        <f t="shared" si="11"/>
        <v>274</v>
      </c>
      <c r="L67" s="122">
        <f t="shared" si="11"/>
        <v>329</v>
      </c>
      <c r="M67" s="122">
        <f t="shared" si="11"/>
        <v>277</v>
      </c>
      <c r="N67" s="122">
        <f t="shared" si="11"/>
        <v>408</v>
      </c>
      <c r="O67" s="122">
        <f t="shared" si="11"/>
        <v>202</v>
      </c>
      <c r="P67" s="122">
        <f t="shared" si="11"/>
        <v>435</v>
      </c>
      <c r="Q67" s="122">
        <f t="shared" si="11"/>
        <v>323</v>
      </c>
      <c r="R67" s="122">
        <f t="shared" si="11"/>
        <v>903</v>
      </c>
      <c r="S67" s="123">
        <f t="shared" si="11"/>
        <v>688</v>
      </c>
      <c r="T67" s="122">
        <f>SUM(F67:S67)</f>
        <v>6738</v>
      </c>
    </row>
    <row r="68" spans="3:20" ht="14.25">
      <c r="C68" s="125" t="s">
        <v>83</v>
      </c>
      <c r="T68" s="95" t="s">
        <v>84</v>
      </c>
    </row>
    <row r="69" ht="12.75">
      <c r="T69" s="95"/>
    </row>
  </sheetData>
  <sheetProtection password="CAAD" sheet="1" objects="1" scenarios="1"/>
  <mergeCells count="59">
    <mergeCell ref="D32:E32"/>
    <mergeCell ref="D33:E33"/>
    <mergeCell ref="D48:E48"/>
    <mergeCell ref="D63:E63"/>
    <mergeCell ref="D45:E45"/>
    <mergeCell ref="D35:E35"/>
    <mergeCell ref="D36:E36"/>
    <mergeCell ref="C34:T34"/>
    <mergeCell ref="D46:E46"/>
    <mergeCell ref="D49:E49"/>
    <mergeCell ref="D22:E22"/>
    <mergeCell ref="D23:E23"/>
    <mergeCell ref="D18:E18"/>
    <mergeCell ref="D12:E12"/>
    <mergeCell ref="D13:E13"/>
    <mergeCell ref="D14:E14"/>
    <mergeCell ref="D15:E15"/>
    <mergeCell ref="D16:E16"/>
    <mergeCell ref="D17:E17"/>
    <mergeCell ref="C40:T40"/>
    <mergeCell ref="C42:T42"/>
    <mergeCell ref="D43:E43"/>
    <mergeCell ref="D44:E44"/>
    <mergeCell ref="C47:T47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5:E65"/>
    <mergeCell ref="D64:E64"/>
    <mergeCell ref="D66:E66"/>
    <mergeCell ref="D67:E67"/>
    <mergeCell ref="D7:E7"/>
    <mergeCell ref="D8:E8"/>
    <mergeCell ref="D9:E9"/>
    <mergeCell ref="D10:E10"/>
    <mergeCell ref="D11:E11"/>
    <mergeCell ref="D29:E29"/>
    <mergeCell ref="D30:E30"/>
    <mergeCell ref="D31:E31"/>
    <mergeCell ref="C4:T4"/>
    <mergeCell ref="C6:T6"/>
    <mergeCell ref="C19:T19"/>
    <mergeCell ref="D28:E28"/>
    <mergeCell ref="D24:E24"/>
    <mergeCell ref="D25:E25"/>
    <mergeCell ref="D26:E26"/>
    <mergeCell ref="D27:E27"/>
    <mergeCell ref="D20:E20"/>
    <mergeCell ref="D21:E21"/>
  </mergeCells>
  <printOptions horizontalCentered="1" verticalCentered="1"/>
  <pageMargins left="0" right="0" top="0.1968503937007874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D17" sqref="D17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26" t="s">
        <v>85</v>
      </c>
      <c r="C1" s="126"/>
      <c r="D1" s="126"/>
      <c r="E1" s="126"/>
      <c r="F1" s="126"/>
      <c r="G1" s="126"/>
      <c r="H1" s="35"/>
      <c r="I1" s="35"/>
      <c r="J1" s="35"/>
      <c r="K1" s="35"/>
      <c r="L1" s="35"/>
    </row>
    <row r="2" spans="2:12" ht="18.75" thickBot="1">
      <c r="B2" s="126" t="s">
        <v>86</v>
      </c>
      <c r="C2" s="126"/>
      <c r="D2" s="126"/>
      <c r="E2" s="126"/>
      <c r="F2" s="126"/>
      <c r="G2" s="35"/>
      <c r="H2" s="35"/>
      <c r="I2" s="35"/>
      <c r="J2" s="35"/>
      <c r="K2" s="35"/>
      <c r="L2" s="35"/>
    </row>
    <row r="3" spans="1:14" ht="25.5">
      <c r="A3" s="127"/>
      <c r="B3" s="128" t="s">
        <v>87</v>
      </c>
      <c r="C3" s="129"/>
      <c r="D3" s="130" t="s">
        <v>88</v>
      </c>
      <c r="F3" s="127"/>
      <c r="G3" s="128" t="s">
        <v>89</v>
      </c>
      <c r="H3" s="131"/>
      <c r="I3" s="130" t="s">
        <v>88</v>
      </c>
      <c r="K3" s="127"/>
      <c r="L3" s="128" t="s">
        <v>87</v>
      </c>
      <c r="M3" s="129"/>
      <c r="N3" s="130" t="s">
        <v>88</v>
      </c>
    </row>
    <row r="4" spans="1:14" ht="15.75">
      <c r="A4" s="132" t="s">
        <v>90</v>
      </c>
      <c r="B4" s="133" t="s">
        <v>91</v>
      </c>
      <c r="C4" s="134" t="s">
        <v>92</v>
      </c>
      <c r="D4" s="135">
        <f>SUM(D5:D12)</f>
        <v>17662</v>
      </c>
      <c r="F4" s="136">
        <v>8</v>
      </c>
      <c r="G4" s="137" t="s">
        <v>93</v>
      </c>
      <c r="H4" s="138" t="s">
        <v>94</v>
      </c>
      <c r="I4" s="139">
        <v>561</v>
      </c>
      <c r="K4" s="132" t="s">
        <v>95</v>
      </c>
      <c r="L4" s="133" t="s">
        <v>96</v>
      </c>
      <c r="M4" s="133" t="s">
        <v>92</v>
      </c>
      <c r="N4" s="135">
        <f>SUM(N5:N15)</f>
        <v>17531</v>
      </c>
    </row>
    <row r="5" spans="1:14" ht="15">
      <c r="A5" s="136">
        <v>1</v>
      </c>
      <c r="B5" s="137" t="s">
        <v>97</v>
      </c>
      <c r="C5" s="138" t="s">
        <v>94</v>
      </c>
      <c r="D5" s="139">
        <v>725</v>
      </c>
      <c r="F5" s="136"/>
      <c r="G5" s="137"/>
      <c r="H5" s="138"/>
      <c r="I5" s="139"/>
      <c r="K5" s="136">
        <v>1</v>
      </c>
      <c r="L5" s="137" t="s">
        <v>98</v>
      </c>
      <c r="M5" s="138" t="s">
        <v>99</v>
      </c>
      <c r="N5" s="139">
        <v>347</v>
      </c>
    </row>
    <row r="6" spans="1:14" ht="15.75">
      <c r="A6" s="136">
        <v>2</v>
      </c>
      <c r="B6" s="137" t="s">
        <v>100</v>
      </c>
      <c r="C6" s="138" t="s">
        <v>94</v>
      </c>
      <c r="D6" s="139">
        <v>784</v>
      </c>
      <c r="F6" s="132" t="s">
        <v>101</v>
      </c>
      <c r="G6" s="133" t="s">
        <v>9</v>
      </c>
      <c r="H6" s="140" t="s">
        <v>92</v>
      </c>
      <c r="I6" s="141">
        <f>SUM(I7:I11)</f>
        <v>5028</v>
      </c>
      <c r="K6" s="136">
        <v>2</v>
      </c>
      <c r="L6" s="137" t="s">
        <v>102</v>
      </c>
      <c r="M6" s="138" t="s">
        <v>94</v>
      </c>
      <c r="N6" s="139">
        <v>337</v>
      </c>
    </row>
    <row r="7" spans="1:14" ht="15">
      <c r="A7" s="136">
        <v>3</v>
      </c>
      <c r="B7" s="137" t="s">
        <v>103</v>
      </c>
      <c r="C7" s="138" t="s">
        <v>104</v>
      </c>
      <c r="D7" s="139">
        <v>11059</v>
      </c>
      <c r="F7" s="136">
        <v>1</v>
      </c>
      <c r="G7" s="137" t="s">
        <v>105</v>
      </c>
      <c r="H7" s="138" t="s">
        <v>99</v>
      </c>
      <c r="I7" s="139">
        <v>740</v>
      </c>
      <c r="K7" s="136">
        <v>3</v>
      </c>
      <c r="L7" s="137" t="s">
        <v>106</v>
      </c>
      <c r="M7" s="138" t="s">
        <v>99</v>
      </c>
      <c r="N7" s="139">
        <v>1114</v>
      </c>
    </row>
    <row r="8" spans="1:14" ht="15">
      <c r="A8" s="136">
        <v>4</v>
      </c>
      <c r="B8" s="137" t="s">
        <v>107</v>
      </c>
      <c r="C8" s="138" t="s">
        <v>94</v>
      </c>
      <c r="D8" s="139">
        <v>614</v>
      </c>
      <c r="F8" s="136">
        <v>2</v>
      </c>
      <c r="G8" s="137" t="s">
        <v>108</v>
      </c>
      <c r="H8" s="138" t="s">
        <v>94</v>
      </c>
      <c r="I8" s="139">
        <v>511</v>
      </c>
      <c r="K8" s="136">
        <v>4</v>
      </c>
      <c r="L8" s="137" t="s">
        <v>109</v>
      </c>
      <c r="M8" s="138" t="s">
        <v>99</v>
      </c>
      <c r="N8" s="139">
        <v>554</v>
      </c>
    </row>
    <row r="9" spans="1:14" ht="15">
      <c r="A9" s="136">
        <v>5</v>
      </c>
      <c r="B9" s="137" t="s">
        <v>110</v>
      </c>
      <c r="C9" s="138" t="s">
        <v>104</v>
      </c>
      <c r="D9" s="139">
        <v>1279</v>
      </c>
      <c r="E9" s="142"/>
      <c r="F9" s="136">
        <v>3</v>
      </c>
      <c r="G9" s="137" t="s">
        <v>111</v>
      </c>
      <c r="H9" s="138" t="s">
        <v>99</v>
      </c>
      <c r="I9" s="139">
        <v>739</v>
      </c>
      <c r="K9" s="136">
        <v>5</v>
      </c>
      <c r="L9" s="137" t="s">
        <v>112</v>
      </c>
      <c r="M9" s="138" t="s">
        <v>99</v>
      </c>
      <c r="N9" s="139">
        <v>1073</v>
      </c>
    </row>
    <row r="10" spans="1:14" ht="15.75">
      <c r="A10" s="136" t="s">
        <v>45</v>
      </c>
      <c r="B10" s="137" t="s">
        <v>113</v>
      </c>
      <c r="C10" s="138" t="s">
        <v>94</v>
      </c>
      <c r="D10" s="139">
        <v>792</v>
      </c>
      <c r="E10" s="143"/>
      <c r="F10" s="136">
        <v>4</v>
      </c>
      <c r="G10" s="137" t="s">
        <v>114</v>
      </c>
      <c r="H10" s="138" t="s">
        <v>99</v>
      </c>
      <c r="I10" s="139">
        <v>923</v>
      </c>
      <c r="K10" s="136" t="s">
        <v>45</v>
      </c>
      <c r="L10" s="137" t="s">
        <v>115</v>
      </c>
      <c r="M10" s="138" t="s">
        <v>99</v>
      </c>
      <c r="N10" s="139">
        <v>2847</v>
      </c>
    </row>
    <row r="11" spans="1:14" ht="15">
      <c r="A11" s="136">
        <v>7</v>
      </c>
      <c r="B11" s="137" t="s">
        <v>116</v>
      </c>
      <c r="C11" s="138" t="s">
        <v>94</v>
      </c>
      <c r="D11" s="139">
        <v>864</v>
      </c>
      <c r="E11" s="144"/>
      <c r="F11" s="136">
        <v>5</v>
      </c>
      <c r="G11" s="137" t="s">
        <v>117</v>
      </c>
      <c r="H11" s="138" t="s">
        <v>99</v>
      </c>
      <c r="I11" s="139">
        <v>2115</v>
      </c>
      <c r="K11" s="136">
        <v>7</v>
      </c>
      <c r="L11" s="137" t="s">
        <v>118</v>
      </c>
      <c r="M11" s="138" t="s">
        <v>94</v>
      </c>
      <c r="N11" s="139">
        <v>588</v>
      </c>
    </row>
    <row r="12" spans="1:14" ht="15">
      <c r="A12" s="136">
        <v>8</v>
      </c>
      <c r="B12" s="137" t="s">
        <v>119</v>
      </c>
      <c r="C12" s="138" t="s">
        <v>99</v>
      </c>
      <c r="D12" s="139">
        <v>1545</v>
      </c>
      <c r="E12" s="144"/>
      <c r="F12" s="136"/>
      <c r="G12" s="137"/>
      <c r="H12" s="138"/>
      <c r="I12" s="139"/>
      <c r="K12" s="136">
        <v>8</v>
      </c>
      <c r="L12" s="137" t="s">
        <v>120</v>
      </c>
      <c r="M12" s="138" t="s">
        <v>94</v>
      </c>
      <c r="N12" s="139">
        <v>372</v>
      </c>
    </row>
    <row r="13" spans="1:14" ht="15.75">
      <c r="A13" s="136"/>
      <c r="B13" s="137"/>
      <c r="C13" s="138"/>
      <c r="D13" s="139"/>
      <c r="E13" s="144"/>
      <c r="F13" s="132" t="s">
        <v>121</v>
      </c>
      <c r="G13" s="133" t="s">
        <v>122</v>
      </c>
      <c r="H13" s="140" t="s">
        <v>92</v>
      </c>
      <c r="I13" s="141">
        <f>SUM(I14:I18)</f>
        <v>6588</v>
      </c>
      <c r="K13" s="136">
        <v>9</v>
      </c>
      <c r="L13" s="137" t="s">
        <v>123</v>
      </c>
      <c r="M13" s="138" t="s">
        <v>94</v>
      </c>
      <c r="N13" s="139">
        <v>384</v>
      </c>
    </row>
    <row r="14" spans="1:14" ht="15.75">
      <c r="A14" s="132" t="s">
        <v>124</v>
      </c>
      <c r="B14" s="133" t="s">
        <v>125</v>
      </c>
      <c r="C14" s="140" t="s">
        <v>92</v>
      </c>
      <c r="D14" s="141">
        <f>SUM(D15:D21)</f>
        <v>7771</v>
      </c>
      <c r="E14" s="145"/>
      <c r="F14" s="136">
        <v>1</v>
      </c>
      <c r="G14" s="137" t="s">
        <v>126</v>
      </c>
      <c r="H14" s="138" t="s">
        <v>99</v>
      </c>
      <c r="I14" s="139">
        <v>1066</v>
      </c>
      <c r="K14" s="136">
        <v>10</v>
      </c>
      <c r="L14" s="137" t="s">
        <v>127</v>
      </c>
      <c r="M14" s="138" t="s">
        <v>94</v>
      </c>
      <c r="N14" s="139">
        <v>1348</v>
      </c>
    </row>
    <row r="15" spans="1:14" ht="15">
      <c r="A15" s="136">
        <v>1</v>
      </c>
      <c r="B15" s="137" t="s">
        <v>128</v>
      </c>
      <c r="C15" s="138" t="s">
        <v>94</v>
      </c>
      <c r="D15" s="139">
        <v>426</v>
      </c>
      <c r="E15" s="144"/>
      <c r="F15" s="136">
        <v>2</v>
      </c>
      <c r="G15" s="137" t="s">
        <v>129</v>
      </c>
      <c r="H15" s="138" t="s">
        <v>99</v>
      </c>
      <c r="I15" s="139">
        <v>2290</v>
      </c>
      <c r="K15" s="136">
        <v>11</v>
      </c>
      <c r="L15" s="137" t="s">
        <v>127</v>
      </c>
      <c r="M15" s="138" t="s">
        <v>104</v>
      </c>
      <c r="N15" s="139">
        <v>8567</v>
      </c>
    </row>
    <row r="16" spans="1:14" ht="15.75">
      <c r="A16" s="136">
        <v>2</v>
      </c>
      <c r="B16" s="137" t="s">
        <v>130</v>
      </c>
      <c r="C16" s="138" t="s">
        <v>94</v>
      </c>
      <c r="D16" s="139">
        <v>321</v>
      </c>
      <c r="E16" s="144"/>
      <c r="F16" s="136">
        <v>3</v>
      </c>
      <c r="G16" s="137" t="s">
        <v>131</v>
      </c>
      <c r="H16" s="138" t="s">
        <v>94</v>
      </c>
      <c r="I16" s="139">
        <v>441</v>
      </c>
      <c r="K16" s="136"/>
      <c r="L16" s="137"/>
      <c r="M16" s="138"/>
      <c r="N16" s="146"/>
    </row>
    <row r="17" spans="1:14" ht="15.75">
      <c r="A17" s="136">
        <v>3</v>
      </c>
      <c r="B17" s="137" t="s">
        <v>132</v>
      </c>
      <c r="C17" s="138" t="s">
        <v>94</v>
      </c>
      <c r="D17" s="139">
        <v>760</v>
      </c>
      <c r="E17" s="144"/>
      <c r="F17" s="136">
        <v>4</v>
      </c>
      <c r="G17" s="137" t="s">
        <v>133</v>
      </c>
      <c r="H17" s="138" t="s">
        <v>99</v>
      </c>
      <c r="I17" s="139">
        <v>2253</v>
      </c>
      <c r="K17" s="132" t="s">
        <v>134</v>
      </c>
      <c r="L17" s="133" t="s">
        <v>16</v>
      </c>
      <c r="M17" s="140" t="s">
        <v>92</v>
      </c>
      <c r="N17" s="141">
        <f>SUM(N18:N26)</f>
        <v>10149</v>
      </c>
    </row>
    <row r="18" spans="1:14" ht="15">
      <c r="A18" s="136">
        <v>4</v>
      </c>
      <c r="B18" s="137" t="s">
        <v>135</v>
      </c>
      <c r="C18" s="138" t="s">
        <v>94</v>
      </c>
      <c r="D18" s="139">
        <v>1124</v>
      </c>
      <c r="E18" s="144"/>
      <c r="F18" s="136">
        <v>5</v>
      </c>
      <c r="G18" s="137" t="s">
        <v>136</v>
      </c>
      <c r="H18" s="138" t="s">
        <v>94</v>
      </c>
      <c r="I18" s="139">
        <v>538</v>
      </c>
      <c r="K18" s="136">
        <v>1</v>
      </c>
      <c r="L18" s="137" t="s">
        <v>137</v>
      </c>
      <c r="M18" s="138" t="s">
        <v>94</v>
      </c>
      <c r="N18" s="139">
        <v>461</v>
      </c>
    </row>
    <row r="19" spans="1:14" ht="15">
      <c r="A19" s="136">
        <v>5</v>
      </c>
      <c r="B19" s="137" t="s">
        <v>135</v>
      </c>
      <c r="C19" s="138" t="s">
        <v>104</v>
      </c>
      <c r="D19" s="139">
        <v>2520</v>
      </c>
      <c r="E19" s="144"/>
      <c r="F19" s="136"/>
      <c r="G19" s="137"/>
      <c r="H19" s="138"/>
      <c r="I19" s="139"/>
      <c r="K19" s="136">
        <v>2</v>
      </c>
      <c r="L19" s="137" t="s">
        <v>138</v>
      </c>
      <c r="M19" s="138" t="s">
        <v>104</v>
      </c>
      <c r="N19" s="139">
        <v>588</v>
      </c>
    </row>
    <row r="20" spans="1:14" ht="15.75">
      <c r="A20" s="136">
        <v>6</v>
      </c>
      <c r="B20" s="137" t="s">
        <v>139</v>
      </c>
      <c r="C20" s="138" t="s">
        <v>99</v>
      </c>
      <c r="D20" s="139">
        <v>2193</v>
      </c>
      <c r="E20" s="144"/>
      <c r="F20" s="132" t="s">
        <v>140</v>
      </c>
      <c r="G20" s="133" t="s">
        <v>11</v>
      </c>
      <c r="H20" s="140" t="s">
        <v>92</v>
      </c>
      <c r="I20" s="141">
        <f>SUM(I21:I25)</f>
        <v>3919</v>
      </c>
      <c r="K20" s="136">
        <v>3</v>
      </c>
      <c r="L20" s="137" t="s">
        <v>141</v>
      </c>
      <c r="M20" s="138" t="s">
        <v>99</v>
      </c>
      <c r="N20" s="139">
        <v>899</v>
      </c>
    </row>
    <row r="21" spans="1:14" ht="15">
      <c r="A21" s="136">
        <v>7</v>
      </c>
      <c r="B21" s="137" t="s">
        <v>142</v>
      </c>
      <c r="C21" s="138" t="s">
        <v>94</v>
      </c>
      <c r="D21" s="139">
        <v>427</v>
      </c>
      <c r="E21" s="144"/>
      <c r="F21" s="136">
        <v>1</v>
      </c>
      <c r="G21" s="137" t="s">
        <v>143</v>
      </c>
      <c r="H21" s="138" t="s">
        <v>94</v>
      </c>
      <c r="I21" s="139">
        <v>492</v>
      </c>
      <c r="K21" s="136">
        <v>4</v>
      </c>
      <c r="L21" s="137" t="s">
        <v>144</v>
      </c>
      <c r="M21" s="138" t="s">
        <v>99</v>
      </c>
      <c r="N21" s="139">
        <v>761</v>
      </c>
    </row>
    <row r="22" spans="1:14" ht="15.75">
      <c r="A22" s="147"/>
      <c r="B22" s="148"/>
      <c r="C22" s="138"/>
      <c r="D22" s="146"/>
      <c r="E22" s="145"/>
      <c r="F22" s="136">
        <v>2</v>
      </c>
      <c r="G22" s="137" t="s">
        <v>145</v>
      </c>
      <c r="H22" s="138" t="s">
        <v>99</v>
      </c>
      <c r="I22" s="139">
        <v>455</v>
      </c>
      <c r="K22" s="136">
        <v>5</v>
      </c>
      <c r="L22" s="137" t="s">
        <v>146</v>
      </c>
      <c r="M22" s="138" t="s">
        <v>94</v>
      </c>
      <c r="N22" s="139">
        <v>667</v>
      </c>
    </row>
    <row r="23" spans="1:14" ht="15.75">
      <c r="A23" s="132" t="s">
        <v>147</v>
      </c>
      <c r="B23" s="133" t="s">
        <v>7</v>
      </c>
      <c r="C23" s="140" t="s">
        <v>92</v>
      </c>
      <c r="D23" s="141">
        <f>SUM(D24:D29)</f>
        <v>6216</v>
      </c>
      <c r="E23" s="144"/>
      <c r="F23" s="136">
        <v>3</v>
      </c>
      <c r="G23" s="137" t="s">
        <v>148</v>
      </c>
      <c r="H23" s="138" t="s">
        <v>94</v>
      </c>
      <c r="I23" s="139">
        <v>601</v>
      </c>
      <c r="K23" s="136">
        <v>6</v>
      </c>
      <c r="L23" s="137" t="s">
        <v>149</v>
      </c>
      <c r="M23" s="138" t="s">
        <v>99</v>
      </c>
      <c r="N23" s="139">
        <v>2681</v>
      </c>
    </row>
    <row r="24" spans="1:14" ht="15">
      <c r="A24" s="136">
        <v>1</v>
      </c>
      <c r="B24" s="137" t="s">
        <v>150</v>
      </c>
      <c r="C24" s="138" t="s">
        <v>94</v>
      </c>
      <c r="D24" s="139">
        <v>614</v>
      </c>
      <c r="E24" s="144"/>
      <c r="F24" s="136">
        <v>4</v>
      </c>
      <c r="G24" s="137" t="s">
        <v>151</v>
      </c>
      <c r="H24" s="138" t="s">
        <v>99</v>
      </c>
      <c r="I24" s="139">
        <v>1710</v>
      </c>
      <c r="K24" s="136">
        <v>7</v>
      </c>
      <c r="L24" s="137" t="s">
        <v>152</v>
      </c>
      <c r="M24" s="138" t="s">
        <v>94</v>
      </c>
      <c r="N24" s="139">
        <v>290</v>
      </c>
    </row>
    <row r="25" spans="1:14" ht="15">
      <c r="A25" s="136">
        <v>2</v>
      </c>
      <c r="B25" s="137" t="s">
        <v>153</v>
      </c>
      <c r="C25" s="138" t="s">
        <v>99</v>
      </c>
      <c r="D25" s="139">
        <v>2602</v>
      </c>
      <c r="E25" s="144"/>
      <c r="F25" s="136">
        <v>5</v>
      </c>
      <c r="G25" s="137" t="s">
        <v>154</v>
      </c>
      <c r="H25" s="138" t="s">
        <v>99</v>
      </c>
      <c r="I25" s="139">
        <v>661</v>
      </c>
      <c r="K25" s="136">
        <v>8</v>
      </c>
      <c r="L25" s="137" t="s">
        <v>155</v>
      </c>
      <c r="M25" s="138" t="s">
        <v>94</v>
      </c>
      <c r="N25" s="139">
        <v>838</v>
      </c>
    </row>
    <row r="26" spans="1:14" ht="15">
      <c r="A26" s="136">
        <v>3</v>
      </c>
      <c r="B26" s="137" t="s">
        <v>156</v>
      </c>
      <c r="C26" s="138" t="s">
        <v>94</v>
      </c>
      <c r="D26" s="139">
        <v>681</v>
      </c>
      <c r="E26" s="144"/>
      <c r="F26" s="136"/>
      <c r="G26" s="137"/>
      <c r="H26" s="138"/>
      <c r="I26" s="139"/>
      <c r="K26" s="136">
        <v>9</v>
      </c>
      <c r="L26" s="137" t="s">
        <v>155</v>
      </c>
      <c r="M26" s="138" t="s">
        <v>104</v>
      </c>
      <c r="N26" s="139">
        <v>2964</v>
      </c>
    </row>
    <row r="27" spans="1:14" ht="15.75">
      <c r="A27" s="136">
        <v>4</v>
      </c>
      <c r="B27" s="137" t="s">
        <v>157</v>
      </c>
      <c r="C27" s="138" t="s">
        <v>94</v>
      </c>
      <c r="D27" s="139">
        <v>392</v>
      </c>
      <c r="E27" s="144"/>
      <c r="F27" s="132" t="s">
        <v>158</v>
      </c>
      <c r="G27" s="133" t="s">
        <v>12</v>
      </c>
      <c r="H27" s="140" t="s">
        <v>92</v>
      </c>
      <c r="I27" s="141">
        <f>SUM(I28:I33)</f>
        <v>4226</v>
      </c>
      <c r="K27" s="136"/>
      <c r="L27" s="137"/>
      <c r="M27" s="138"/>
      <c r="N27" s="139"/>
    </row>
    <row r="28" spans="1:14" ht="15.75">
      <c r="A28" s="136">
        <v>5</v>
      </c>
      <c r="B28" s="137" t="s">
        <v>159</v>
      </c>
      <c r="C28" s="138" t="s">
        <v>99</v>
      </c>
      <c r="D28" s="139">
        <v>1250</v>
      </c>
      <c r="E28" s="145"/>
      <c r="F28" s="136">
        <v>1</v>
      </c>
      <c r="G28" s="137" t="s">
        <v>160</v>
      </c>
      <c r="H28" s="138" t="s">
        <v>94</v>
      </c>
      <c r="I28" s="139">
        <v>313</v>
      </c>
      <c r="K28" s="132" t="s">
        <v>161</v>
      </c>
      <c r="L28" s="133" t="s">
        <v>17</v>
      </c>
      <c r="M28" s="140" t="s">
        <v>92</v>
      </c>
      <c r="N28" s="141">
        <f>SUM(N29:N38)</f>
        <v>11521</v>
      </c>
    </row>
    <row r="29" spans="1:14" ht="15">
      <c r="A29" s="136">
        <v>6</v>
      </c>
      <c r="B29" s="137" t="s">
        <v>162</v>
      </c>
      <c r="C29" s="138" t="s">
        <v>99</v>
      </c>
      <c r="D29" s="139">
        <v>677</v>
      </c>
      <c r="E29" s="144"/>
      <c r="F29" s="136">
        <v>2</v>
      </c>
      <c r="G29" s="137" t="s">
        <v>163</v>
      </c>
      <c r="H29" s="138" t="s">
        <v>94</v>
      </c>
      <c r="I29" s="139">
        <v>580</v>
      </c>
      <c r="K29" s="136">
        <v>1</v>
      </c>
      <c r="L29" s="137" t="s">
        <v>164</v>
      </c>
      <c r="M29" s="138" t="s">
        <v>94</v>
      </c>
      <c r="N29" s="139">
        <v>565</v>
      </c>
    </row>
    <row r="30" spans="1:14" ht="15">
      <c r="A30" s="136"/>
      <c r="B30" s="137"/>
      <c r="C30" s="138"/>
      <c r="D30" s="139"/>
      <c r="E30" s="144"/>
      <c r="F30" s="136">
        <v>3</v>
      </c>
      <c r="G30" s="137" t="s">
        <v>165</v>
      </c>
      <c r="H30" s="138" t="s">
        <v>94</v>
      </c>
      <c r="I30" s="139">
        <v>368</v>
      </c>
      <c r="K30" s="136">
        <v>2</v>
      </c>
      <c r="L30" s="137" t="s">
        <v>166</v>
      </c>
      <c r="M30" s="138" t="s">
        <v>99</v>
      </c>
      <c r="N30" s="139">
        <v>1049</v>
      </c>
    </row>
    <row r="31" spans="1:14" ht="15.75">
      <c r="A31" s="132" t="s">
        <v>167</v>
      </c>
      <c r="B31" s="133" t="s">
        <v>168</v>
      </c>
      <c r="C31" s="140" t="s">
        <v>92</v>
      </c>
      <c r="D31" s="141">
        <f>SUM(D32+D33+D34+D35+D36+D37+D38+I4)</f>
        <v>11224</v>
      </c>
      <c r="E31" s="144"/>
      <c r="F31" s="136">
        <v>4</v>
      </c>
      <c r="G31" s="137" t="s">
        <v>169</v>
      </c>
      <c r="H31" s="138" t="s">
        <v>94</v>
      </c>
      <c r="I31" s="139">
        <v>394</v>
      </c>
      <c r="K31" s="136">
        <v>3</v>
      </c>
      <c r="L31" s="137" t="s">
        <v>170</v>
      </c>
      <c r="M31" s="138" t="s">
        <v>94</v>
      </c>
      <c r="N31" s="139">
        <v>371</v>
      </c>
    </row>
    <row r="32" spans="1:14" ht="15">
      <c r="A32" s="136">
        <v>1</v>
      </c>
      <c r="B32" s="137" t="s">
        <v>171</v>
      </c>
      <c r="C32" s="138" t="s">
        <v>99</v>
      </c>
      <c r="D32" s="139">
        <v>650</v>
      </c>
      <c r="E32" s="144"/>
      <c r="F32" s="136">
        <v>5</v>
      </c>
      <c r="G32" s="137" t="s">
        <v>172</v>
      </c>
      <c r="H32" s="138" t="s">
        <v>99</v>
      </c>
      <c r="I32" s="139">
        <v>2106</v>
      </c>
      <c r="K32" s="136">
        <v>4</v>
      </c>
      <c r="L32" s="137" t="s">
        <v>173</v>
      </c>
      <c r="M32" s="138" t="s">
        <v>99</v>
      </c>
      <c r="N32" s="139">
        <v>2832</v>
      </c>
    </row>
    <row r="33" spans="1:14" ht="15">
      <c r="A33" s="136">
        <v>2</v>
      </c>
      <c r="B33" s="137" t="s">
        <v>174</v>
      </c>
      <c r="C33" s="138" t="s">
        <v>94</v>
      </c>
      <c r="D33" s="139">
        <v>452</v>
      </c>
      <c r="E33" s="144"/>
      <c r="F33" s="136">
        <v>6</v>
      </c>
      <c r="G33" s="137" t="s">
        <v>175</v>
      </c>
      <c r="H33" s="138" t="s">
        <v>99</v>
      </c>
      <c r="I33" s="139">
        <v>465</v>
      </c>
      <c r="K33" s="136">
        <v>5</v>
      </c>
      <c r="L33" s="137" t="s">
        <v>176</v>
      </c>
      <c r="M33" s="138" t="s">
        <v>104</v>
      </c>
      <c r="N33" s="139">
        <v>399</v>
      </c>
    </row>
    <row r="34" spans="1:14" ht="15">
      <c r="A34" s="136" t="s">
        <v>30</v>
      </c>
      <c r="B34" s="137" t="s">
        <v>177</v>
      </c>
      <c r="C34" s="138" t="s">
        <v>99</v>
      </c>
      <c r="D34" s="139">
        <v>2164</v>
      </c>
      <c r="E34" s="144"/>
      <c r="F34" s="136"/>
      <c r="G34" s="137"/>
      <c r="H34" s="138"/>
      <c r="I34" s="139"/>
      <c r="K34" s="136">
        <v>6</v>
      </c>
      <c r="L34" s="137" t="s">
        <v>178</v>
      </c>
      <c r="M34" s="138" t="s">
        <v>94</v>
      </c>
      <c r="N34" s="139">
        <v>417</v>
      </c>
    </row>
    <row r="35" spans="1:14" ht="15.75">
      <c r="A35" s="136">
        <v>4</v>
      </c>
      <c r="B35" s="137" t="s">
        <v>179</v>
      </c>
      <c r="C35" s="138" t="s">
        <v>94</v>
      </c>
      <c r="D35" s="139">
        <v>912</v>
      </c>
      <c r="E35" s="144"/>
      <c r="F35" s="149" t="s">
        <v>180</v>
      </c>
      <c r="G35" s="150" t="s">
        <v>13</v>
      </c>
      <c r="H35" s="151" t="s">
        <v>92</v>
      </c>
      <c r="I35" s="141">
        <f>SUM(I36:I38)</f>
        <v>3692</v>
      </c>
      <c r="K35" s="136">
        <v>7</v>
      </c>
      <c r="L35" s="137" t="s">
        <v>181</v>
      </c>
      <c r="M35" s="138" t="s">
        <v>94</v>
      </c>
      <c r="N35" s="139">
        <v>791</v>
      </c>
    </row>
    <row r="36" spans="1:14" ht="15">
      <c r="A36" s="136">
        <v>5</v>
      </c>
      <c r="B36" s="137" t="s">
        <v>179</v>
      </c>
      <c r="C36" s="138" t="s">
        <v>104</v>
      </c>
      <c r="D36" s="139">
        <v>4975</v>
      </c>
      <c r="E36" s="144"/>
      <c r="F36" s="136">
        <v>1</v>
      </c>
      <c r="G36" s="137" t="s">
        <v>182</v>
      </c>
      <c r="H36" s="138" t="s">
        <v>99</v>
      </c>
      <c r="I36" s="139">
        <v>922</v>
      </c>
      <c r="K36" s="136">
        <v>8</v>
      </c>
      <c r="L36" s="137" t="s">
        <v>183</v>
      </c>
      <c r="M36" s="138" t="s">
        <v>94</v>
      </c>
      <c r="N36" s="139">
        <v>451</v>
      </c>
    </row>
    <row r="37" spans="1:14" ht="15">
      <c r="A37" s="136">
        <v>6</v>
      </c>
      <c r="B37" s="137" t="s">
        <v>184</v>
      </c>
      <c r="C37" s="138" t="s">
        <v>99</v>
      </c>
      <c r="D37" s="139">
        <v>723</v>
      </c>
      <c r="E37" s="144"/>
      <c r="F37" s="136">
        <v>2</v>
      </c>
      <c r="G37" s="137" t="s">
        <v>185</v>
      </c>
      <c r="H37" s="138" t="s">
        <v>99</v>
      </c>
      <c r="I37" s="139">
        <v>513</v>
      </c>
      <c r="K37" s="136">
        <v>9</v>
      </c>
      <c r="L37" s="137" t="s">
        <v>186</v>
      </c>
      <c r="M37" s="138" t="s">
        <v>94</v>
      </c>
      <c r="N37" s="139">
        <v>1174</v>
      </c>
    </row>
    <row r="38" spans="1:14" ht="15.75" thickBot="1">
      <c r="A38" s="136">
        <v>7</v>
      </c>
      <c r="B38" s="137" t="s">
        <v>187</v>
      </c>
      <c r="C38" s="138" t="s">
        <v>94</v>
      </c>
      <c r="D38" s="139">
        <v>787</v>
      </c>
      <c r="E38" s="144"/>
      <c r="F38" s="152">
        <v>3</v>
      </c>
      <c r="G38" s="153" t="s">
        <v>188</v>
      </c>
      <c r="H38" s="154" t="s">
        <v>99</v>
      </c>
      <c r="I38" s="155">
        <v>2257</v>
      </c>
      <c r="K38" s="156">
        <v>10</v>
      </c>
      <c r="L38" s="157" t="s">
        <v>186</v>
      </c>
      <c r="M38" s="158" t="s">
        <v>104</v>
      </c>
      <c r="N38" s="159">
        <v>3472</v>
      </c>
    </row>
    <row r="39" spans="1:14" ht="19.5" thickBot="1" thickTop="1">
      <c r="A39" s="144"/>
      <c r="B39" s="160"/>
      <c r="C39" s="161"/>
      <c r="D39" s="162"/>
      <c r="E39" s="163"/>
      <c r="F39" s="160"/>
      <c r="G39" s="163"/>
      <c r="H39" s="164"/>
      <c r="K39" s="165"/>
      <c r="L39" s="166" t="s">
        <v>189</v>
      </c>
      <c r="M39" s="167" t="s">
        <v>190</v>
      </c>
      <c r="N39" s="168">
        <f>SUM(D4+D14+D23+D31+I6+I13+I20+I27+I35+N4+N17+N28)</f>
        <v>105527</v>
      </c>
    </row>
    <row r="40" spans="1:8" ht="16.5" thickTop="1">
      <c r="A40" s="144"/>
      <c r="B40" s="160" t="s">
        <v>191</v>
      </c>
      <c r="C40" s="161"/>
      <c r="D40" s="162"/>
      <c r="E40" s="163"/>
      <c r="F40" s="160"/>
      <c r="G40" s="163"/>
      <c r="H40" s="164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workbookViewId="0" topLeftCell="Z1">
      <selection activeCell="A1" sqref="A1"/>
    </sheetView>
  </sheetViews>
  <sheetFormatPr defaultColWidth="9.00390625" defaultRowHeight="12.75"/>
  <cols>
    <col min="33" max="33" width="3.75390625" style="0" customWidth="1"/>
  </cols>
  <sheetData>
    <row r="1" spans="25:41" ht="15"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</row>
    <row r="2" spans="25:41" ht="15"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</row>
    <row r="3" spans="25:41" ht="15"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</row>
    <row r="4" spans="25:41" ht="15"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</row>
    <row r="5" spans="25:41" ht="15"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</row>
    <row r="6" spans="3:41" ht="12.75" customHeight="1">
      <c r="C6" s="170" t="s">
        <v>192</v>
      </c>
      <c r="D6" s="170" t="s">
        <v>193</v>
      </c>
      <c r="E6" s="170" t="s">
        <v>194</v>
      </c>
      <c r="F6" s="170" t="s">
        <v>153</v>
      </c>
      <c r="G6" s="170" t="s">
        <v>179</v>
      </c>
      <c r="H6" s="170" t="s">
        <v>117</v>
      </c>
      <c r="I6" s="170" t="s">
        <v>195</v>
      </c>
      <c r="J6" s="170" t="s">
        <v>151</v>
      </c>
      <c r="K6" s="170" t="s">
        <v>172</v>
      </c>
      <c r="L6" s="170" t="s">
        <v>188</v>
      </c>
      <c r="M6" s="170" t="s">
        <v>196</v>
      </c>
      <c r="N6" s="170" t="s">
        <v>197</v>
      </c>
      <c r="O6" s="170" t="s">
        <v>155</v>
      </c>
      <c r="P6" s="170" t="s">
        <v>186</v>
      </c>
      <c r="T6" s="142" t="s">
        <v>198</v>
      </c>
      <c r="U6" s="171">
        <v>0.71</v>
      </c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</row>
    <row r="7" spans="3:41" ht="15">
      <c r="C7">
        <v>11059</v>
      </c>
      <c r="D7">
        <v>6603</v>
      </c>
      <c r="E7">
        <v>7771</v>
      </c>
      <c r="F7">
        <v>6216</v>
      </c>
      <c r="G7">
        <v>11224</v>
      </c>
      <c r="H7">
        <v>5028</v>
      </c>
      <c r="I7">
        <v>6588</v>
      </c>
      <c r="J7">
        <v>3919</v>
      </c>
      <c r="K7">
        <v>4226</v>
      </c>
      <c r="L7">
        <v>3692</v>
      </c>
      <c r="M7">
        <v>8567</v>
      </c>
      <c r="N7">
        <v>8964</v>
      </c>
      <c r="O7">
        <v>10149</v>
      </c>
      <c r="P7">
        <v>11521</v>
      </c>
      <c r="T7" s="142" t="s">
        <v>199</v>
      </c>
      <c r="U7" s="171">
        <v>0.118</v>
      </c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</row>
    <row r="8" spans="20:41" ht="15">
      <c r="T8" s="142" t="s">
        <v>200</v>
      </c>
      <c r="U8" s="171">
        <v>0.134</v>
      </c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</row>
    <row r="9" spans="20:41" ht="15">
      <c r="T9" s="142" t="s">
        <v>201</v>
      </c>
      <c r="U9" s="172">
        <v>0.038</v>
      </c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</row>
    <row r="10" spans="25:41" ht="15"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</row>
    <row r="11" spans="25:41" ht="15"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</row>
    <row r="12" spans="25:41" ht="15"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</row>
    <row r="13" spans="25:41" ht="15"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</row>
    <row r="14" spans="25:41" ht="15"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</row>
    <row r="15" spans="3:41" ht="12.75" customHeight="1">
      <c r="C15" s="170" t="s">
        <v>192</v>
      </c>
      <c r="D15" s="170" t="s">
        <v>193</v>
      </c>
      <c r="E15" s="170" t="s">
        <v>194</v>
      </c>
      <c r="F15" s="170" t="s">
        <v>153</v>
      </c>
      <c r="G15" s="170" t="s">
        <v>179</v>
      </c>
      <c r="H15" s="170" t="s">
        <v>117</v>
      </c>
      <c r="I15" s="170" t="s">
        <v>195</v>
      </c>
      <c r="J15" s="170" t="s">
        <v>151</v>
      </c>
      <c r="K15" s="170" t="s">
        <v>172</v>
      </c>
      <c r="L15" s="170" t="s">
        <v>188</v>
      </c>
      <c r="M15" s="170" t="s">
        <v>196</v>
      </c>
      <c r="N15" s="170" t="s">
        <v>197</v>
      </c>
      <c r="O15" s="170" t="s">
        <v>155</v>
      </c>
      <c r="P15" s="170" t="s">
        <v>186</v>
      </c>
      <c r="U15" s="173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</row>
    <row r="16" spans="2:41" ht="15">
      <c r="B16" t="s">
        <v>202</v>
      </c>
      <c r="C16">
        <v>814</v>
      </c>
      <c r="D16">
        <v>417</v>
      </c>
      <c r="E16">
        <v>387</v>
      </c>
      <c r="F16">
        <v>402</v>
      </c>
      <c r="G16">
        <v>646</v>
      </c>
      <c r="H16">
        <v>356</v>
      </c>
      <c r="I16">
        <v>515</v>
      </c>
      <c r="J16">
        <v>195</v>
      </c>
      <c r="K16">
        <v>229</v>
      </c>
      <c r="L16">
        <v>186</v>
      </c>
      <c r="M16">
        <v>697</v>
      </c>
      <c r="N16">
        <v>603</v>
      </c>
      <c r="O16">
        <v>627</v>
      </c>
      <c r="P16">
        <v>749</v>
      </c>
      <c r="U16" s="174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</row>
    <row r="17" spans="2:41" ht="15">
      <c r="B17" t="s">
        <v>203</v>
      </c>
      <c r="C17">
        <v>798</v>
      </c>
      <c r="D17">
        <v>498</v>
      </c>
      <c r="E17">
        <v>637</v>
      </c>
      <c r="F17">
        <v>716</v>
      </c>
      <c r="G17">
        <v>1220</v>
      </c>
      <c r="H17">
        <v>401</v>
      </c>
      <c r="I17">
        <v>536</v>
      </c>
      <c r="J17">
        <v>271</v>
      </c>
      <c r="K17">
        <v>358</v>
      </c>
      <c r="L17">
        <v>399</v>
      </c>
      <c r="M17">
        <v>924</v>
      </c>
      <c r="N17">
        <v>784</v>
      </c>
      <c r="O17">
        <v>999</v>
      </c>
      <c r="P17">
        <v>1211</v>
      </c>
      <c r="U17" s="174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</row>
    <row r="18" spans="21:41" ht="15">
      <c r="U18" s="174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</row>
    <row r="19" spans="21:41" ht="15">
      <c r="U19" s="175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</row>
    <row r="20" spans="25:41" ht="15"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</row>
    <row r="21" spans="4:41" ht="15">
      <c r="D21" t="s">
        <v>204</v>
      </c>
      <c r="E21" t="s">
        <v>205</v>
      </c>
      <c r="F21" t="s">
        <v>206</v>
      </c>
      <c r="G21" t="s">
        <v>207</v>
      </c>
      <c r="H21" t="s">
        <v>208</v>
      </c>
      <c r="I21" t="s">
        <v>209</v>
      </c>
      <c r="J21" t="s">
        <v>210</v>
      </c>
      <c r="K21" t="s">
        <v>211</v>
      </c>
      <c r="L21" t="s">
        <v>212</v>
      </c>
      <c r="M21" t="s">
        <v>213</v>
      </c>
      <c r="N21" t="s">
        <v>124</v>
      </c>
      <c r="O21" t="s">
        <v>147</v>
      </c>
      <c r="P21" t="s">
        <v>214</v>
      </c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</row>
    <row r="22" spans="2:41" ht="15">
      <c r="B22" t="s">
        <v>215</v>
      </c>
      <c r="D22">
        <v>110612</v>
      </c>
      <c r="E22">
        <v>108031</v>
      </c>
      <c r="F22">
        <v>107774</v>
      </c>
      <c r="G22">
        <v>107306</v>
      </c>
      <c r="H22">
        <v>106528</v>
      </c>
      <c r="I22">
        <v>105998</v>
      </c>
      <c r="J22">
        <v>104763</v>
      </c>
      <c r="K22">
        <v>105162</v>
      </c>
      <c r="L22">
        <v>108026</v>
      </c>
      <c r="M22">
        <v>111803</v>
      </c>
      <c r="N22">
        <v>111121</v>
      </c>
      <c r="O22">
        <v>108456</v>
      </c>
      <c r="P22">
        <v>105527</v>
      </c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</row>
    <row r="23" spans="2:41" ht="15">
      <c r="B23" t="s">
        <v>216</v>
      </c>
      <c r="D23" s="176">
        <v>0.264</v>
      </c>
      <c r="E23" s="176">
        <v>0.259</v>
      </c>
      <c r="F23" s="176">
        <v>0.258</v>
      </c>
      <c r="G23" s="176">
        <v>0.258</v>
      </c>
      <c r="H23" s="176">
        <v>0.256</v>
      </c>
      <c r="I23" s="176">
        <v>0.255</v>
      </c>
      <c r="J23" s="176">
        <v>0.253</v>
      </c>
      <c r="K23" s="176">
        <v>0.254</v>
      </c>
      <c r="L23" s="176">
        <v>0.276</v>
      </c>
      <c r="M23" s="176">
        <v>0.282</v>
      </c>
      <c r="N23" s="176">
        <v>0.281</v>
      </c>
      <c r="O23" s="176">
        <v>0.277</v>
      </c>
      <c r="P23" s="176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</row>
    <row r="24" spans="25:41" ht="15"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</row>
    <row r="25" spans="25:41" ht="15"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</row>
    <row r="26" spans="25:41" ht="15"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</row>
    <row r="27" spans="25:41" ht="15"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</row>
    <row r="28" spans="25:41" ht="15"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</row>
    <row r="29" spans="25:41" ht="15"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</row>
    <row r="30" spans="25:41" ht="15"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</row>
    <row r="31" spans="25:41" ht="15"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</row>
    <row r="32" spans="25:41" ht="15"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</row>
    <row r="33" spans="25:41" ht="15"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</row>
    <row r="34" spans="25:41" ht="15"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</row>
    <row r="35" spans="25:41" ht="15"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</row>
    <row r="36" spans="25:41" ht="15"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</row>
    <row r="37" spans="25:41" ht="15"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</row>
    <row r="38" spans="25:41" ht="15"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</row>
    <row r="39" spans="25:41" ht="15"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</row>
    <row r="40" spans="25:41" ht="15"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</row>
    <row r="41" spans="25:41" ht="15"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</row>
    <row r="42" spans="25:41" ht="15"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</row>
    <row r="43" spans="25:41" ht="15"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</row>
    <row r="44" spans="25:41" ht="15"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</row>
    <row r="45" spans="25:41" ht="15"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wup</cp:lastModifiedBy>
  <dcterms:created xsi:type="dcterms:W3CDTF">2004-05-17T07:29:08Z</dcterms:created>
  <dcterms:modified xsi:type="dcterms:W3CDTF">2004-05-17T07:32:18Z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