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  <externalReference r:id="rId7"/>
  </externalReferences>
  <definedNames>
    <definedName name="_xlnm.Print_Area" localSheetId="0">'Stan i struktura'!$C$40:$T$72</definedName>
    <definedName name="_xlnm.Print_Area" localSheetId="2">'Wykresy'!$Y$1:$AO$45</definedName>
  </definedNames>
  <calcPr fullCalcOnLoad="1"/>
</workbook>
</file>

<file path=xl/sharedStrings.xml><?xml version="1.0" encoding="utf-8"?>
<sst xmlns="http://schemas.openxmlformats.org/spreadsheetml/2006/main" count="395" uniqueCount="224">
  <si>
    <t>Wojewódzki Urząd Pracy w Zielonej Górze</t>
  </si>
  <si>
    <t>ul. Wyspiańskiego 15</t>
  </si>
  <si>
    <t>strona 1</t>
  </si>
  <si>
    <t xml:space="preserve">INFORMACJA  O  STANIE  BEZROBOCIA  W  WOJ.  LUBUSKIM  W GRUDNIU 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</si>
  <si>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</si>
  <si>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</si>
  <si>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</si>
  <si>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</si>
  <si>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</si>
  <si>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</si>
  <si>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</si>
  <si>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</si>
  <si>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</si>
  <si>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</si>
  <si>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</si>
  <si>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</si>
  <si>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</si>
  <si>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</si>
  <si>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</si>
  <si>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</si>
  <si>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</si>
  <si>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</si>
  <si>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</si>
  <si>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</si>
  <si>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</si>
  <si>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</si>
  <si>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</si>
  <si>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</si>
  <si>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</si>
  <si>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</si>
  <si>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</si>
  <si>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</si>
  <si>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</si>
  <si>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</si>
  <si>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</si>
  <si>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</si>
  <si>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</si>
  <si>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</si>
  <si>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</si>
  <si>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</si>
  <si>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</si>
  <si>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</si>
  <si>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</si>
  <si>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</si>
  <si>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</si>
  <si>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</si>
  <si>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</si>
  <si>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</si>
  <si>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</si>
  <si>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</si>
  <si>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</si>
  <si>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</si>
  <si>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 Zgłoszenia zwolnień z przyczyn dotyczacych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</si>
  <si>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</si>
  <si>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</si>
  <si>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brak danych z GUS, dotyczących stopy bezrobocia za grudzień 2003 r.</t>
  </si>
  <si>
    <t>strona 2</t>
  </si>
  <si>
    <t xml:space="preserve">INFORMACJA  O  STANIE  BEZROBOCIA  W  WOJ.  LUBUSKIM  W GRUDNIU 2003 r.   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</si>
  <si>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</si>
  <si>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</si>
  <si>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</si>
  <si>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</si>
  <si>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</si>
  <si>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</si>
  <si>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</si>
  <si>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</si>
  <si>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</si>
  <si>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</si>
  <si>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</si>
  <si>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</si>
  <si>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</si>
  <si>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</si>
  <si>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</si>
  <si>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</si>
  <si>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</si>
  <si>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</si>
  <si>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</si>
  <si>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</si>
  <si>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Liczba osób które rozpoczęły pracę w ramach udzielonych pożyczek pracodawcom na stworzenie nowych miejsc pracy</t>
  </si>
  <si>
    <t>Liczba osób które rozpoczęły pracę w ramach udzielonych pożyczek pracodawcom na stworzenie nowych miejsc pracy-narastająco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</si>
  <si>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</si>
  <si>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</si>
  <si>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</si>
  <si>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</si>
  <si>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</si>
  <si>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</si>
  <si>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</si>
  <si>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</si>
  <si>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</si>
  <si>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</si>
  <si>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</si>
  <si>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</si>
  <si>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</si>
  <si>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</si>
  <si>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</si>
  <si>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</si>
  <si>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</si>
  <si>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</si>
  <si>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</si>
  <si>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</si>
  <si>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GRUDNIA 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</si>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</sst>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7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Black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sz val="16"/>
      <name val="Arial CE"/>
      <family val="0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4"/>
      <name val="Times New Roman CE"/>
      <family val="0"/>
    </font>
    <font>
      <sz val="18.75"/>
      <name val="Times New Roman CE"/>
      <family val="0"/>
    </font>
    <font>
      <b/>
      <sz val="16"/>
      <color indexed="12"/>
      <name val="Arial"/>
      <family val="2"/>
    </font>
    <font>
      <b/>
      <i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4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64" fontId="19" fillId="0" borderId="9" xfId="0" applyNumberFormat="1" applyFont="1" applyFill="1" applyBorder="1" applyAlignment="1">
      <alignment horizontal="center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4" fontId="20" fillId="0" borderId="9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2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 wrapText="1"/>
    </xf>
    <xf numFmtId="164" fontId="15" fillId="0" borderId="2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2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/>
    </xf>
    <xf numFmtId="0" fontId="27" fillId="0" borderId="3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26" fillId="0" borderId="3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32" xfId="0" applyBorder="1" applyAlignment="1">
      <alignment/>
    </xf>
    <xf numFmtId="0" fontId="3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0" fillId="0" borderId="38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1" fillId="0" borderId="30" xfId="0" applyFont="1" applyBorder="1" applyAlignment="1">
      <alignment horizontal="center"/>
    </xf>
    <xf numFmtId="0" fontId="31" fillId="2" borderId="13" xfId="0" applyFont="1" applyFill="1" applyBorder="1" applyAlignment="1" applyProtection="1">
      <alignment horizontal="left"/>
      <protection/>
    </xf>
    <xf numFmtId="0" fontId="31" fillId="2" borderId="13" xfId="0" applyFont="1" applyFill="1" applyBorder="1" applyAlignment="1" applyProtection="1">
      <alignment horizontal="center"/>
      <protection/>
    </xf>
    <xf numFmtId="167" fontId="31" fillId="2" borderId="39" xfId="0" applyNumberFormat="1" applyFont="1" applyFill="1" applyBorder="1" applyAlignment="1" applyProtection="1">
      <alignment horizontal="right"/>
      <protection/>
    </xf>
    <xf numFmtId="0" fontId="32" fillId="0" borderId="30" xfId="0" applyFont="1" applyBorder="1" applyAlignment="1">
      <alignment horizontal="center"/>
    </xf>
    <xf numFmtId="0" fontId="32" fillId="0" borderId="13" xfId="0" applyFont="1" applyBorder="1" applyAlignment="1" applyProtection="1">
      <alignment horizontal="left"/>
      <protection/>
    </xf>
    <xf numFmtId="167" fontId="32" fillId="0" borderId="13" xfId="0" applyNumberFormat="1" applyFont="1" applyBorder="1" applyAlignment="1" applyProtection="1">
      <alignment/>
      <protection/>
    </xf>
    <xf numFmtId="167" fontId="32" fillId="0" borderId="39" xfId="0" applyNumberFormat="1" applyFont="1" applyBorder="1" applyAlignment="1" applyProtection="1">
      <alignment/>
      <protection/>
    </xf>
    <xf numFmtId="167" fontId="31" fillId="2" borderId="13" xfId="0" applyNumberFormat="1" applyFont="1" applyFill="1" applyBorder="1" applyAlignment="1" applyProtection="1">
      <alignment/>
      <protection/>
    </xf>
    <xf numFmtId="167" fontId="31" fillId="2" borderId="3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/>
    </xf>
    <xf numFmtId="167" fontId="31" fillId="0" borderId="39" xfId="0" applyNumberFormat="1" applyFont="1" applyBorder="1" applyAlignment="1" applyProtection="1">
      <alignment/>
      <protection/>
    </xf>
    <xf numFmtId="0" fontId="31" fillId="0" borderId="13" xfId="0" applyFont="1" applyBorder="1" applyAlignment="1" applyProtection="1">
      <alignment horizontal="left"/>
      <protection/>
    </xf>
    <xf numFmtId="0" fontId="31" fillId="0" borderId="26" xfId="0" applyFont="1" applyBorder="1" applyAlignment="1">
      <alignment horizontal="center"/>
    </xf>
    <xf numFmtId="0" fontId="31" fillId="2" borderId="8" xfId="0" applyFont="1" applyFill="1" applyBorder="1" applyAlignment="1" applyProtection="1">
      <alignment horizontal="left"/>
      <protection/>
    </xf>
    <xf numFmtId="167" fontId="31" fillId="2" borderId="8" xfId="0" applyNumberFormat="1" applyFont="1" applyFill="1" applyBorder="1" applyAlignment="1" applyProtection="1">
      <alignment/>
      <protection/>
    </xf>
    <xf numFmtId="0" fontId="32" fillId="0" borderId="27" xfId="0" applyFont="1" applyBorder="1" applyAlignment="1">
      <alignment horizontal="center"/>
    </xf>
    <xf numFmtId="0" fontId="32" fillId="0" borderId="40" xfId="0" applyFont="1" applyBorder="1" applyAlignment="1" applyProtection="1">
      <alignment horizontal="left"/>
      <protection/>
    </xf>
    <xf numFmtId="167" fontId="32" fillId="0" borderId="40" xfId="0" applyNumberFormat="1" applyFont="1" applyBorder="1" applyAlignment="1" applyProtection="1">
      <alignment/>
      <protection/>
    </xf>
    <xf numFmtId="167" fontId="32" fillId="0" borderId="41" xfId="0" applyNumberFormat="1" applyFont="1" applyBorder="1" applyAlignment="1" applyProtection="1">
      <alignment/>
      <protection/>
    </xf>
    <xf numFmtId="167" fontId="32" fillId="0" borderId="12" xfId="0" applyNumberFormat="1" applyFont="1" applyBorder="1" applyAlignment="1" applyProtection="1">
      <alignment horizontal="center"/>
      <protection/>
    </xf>
    <xf numFmtId="167" fontId="32" fillId="0" borderId="37" xfId="0" applyNumberFormat="1" applyFont="1" applyBorder="1" applyAlignment="1" applyProtection="1">
      <alignment/>
      <protection/>
    </xf>
    <xf numFmtId="167" fontId="32" fillId="0" borderId="42" xfId="0" applyNumberFormat="1" applyFont="1" applyBorder="1" applyAlignment="1" applyProtection="1">
      <alignment/>
      <protection/>
    </xf>
    <xf numFmtId="167" fontId="32" fillId="0" borderId="43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167" fontId="32" fillId="0" borderId="0" xfId="0" applyNumberFormat="1" applyFont="1" applyBorder="1" applyAlignment="1" applyProtection="1">
      <alignment/>
      <protection/>
    </xf>
    <xf numFmtId="167" fontId="31" fillId="0" borderId="0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18" fillId="3" borderId="44" xfId="0" applyNumberFormat="1" applyFont="1" applyFill="1" applyBorder="1" applyAlignment="1" applyProtection="1">
      <alignment/>
      <protection/>
    </xf>
    <xf numFmtId="167" fontId="29" fillId="3" borderId="45" xfId="0" applyNumberFormat="1" applyFont="1" applyFill="1" applyBorder="1" applyAlignment="1" applyProtection="1">
      <alignment/>
      <protection/>
    </xf>
    <xf numFmtId="167" fontId="18" fillId="3" borderId="46" xfId="0" applyNumberFormat="1" applyFont="1" applyFill="1" applyBorder="1" applyAlignment="1" applyProtection="1">
      <alignment/>
      <protection/>
    </xf>
    <xf numFmtId="167" fontId="29" fillId="3" borderId="47" xfId="0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4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2" fillId="4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14" fillId="3" borderId="48" xfId="0" applyFont="1" applyFill="1" applyBorder="1" applyAlignment="1">
      <alignment horizontal="center" vertical="center" wrapText="1"/>
    </xf>
    <xf numFmtId="1" fontId="14" fillId="3" borderId="49" xfId="0" applyNumberFormat="1" applyFont="1" applyFill="1" applyBorder="1" applyAlignment="1">
      <alignment horizontal="center" vertical="center"/>
    </xf>
    <xf numFmtId="1" fontId="14" fillId="3" borderId="47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/>
    </xf>
    <xf numFmtId="0" fontId="7" fillId="5" borderId="51" xfId="0" applyFont="1" applyFill="1" applyBorder="1" applyAlignment="1">
      <alignment horizontal="right" vertical="top" wrapText="1"/>
    </xf>
    <xf numFmtId="0" fontId="8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45" fillId="4" borderId="52" xfId="0" applyNumberFormat="1" applyFont="1" applyFill="1" applyBorder="1" applyAlignment="1">
      <alignment horizontal="center" vertical="center"/>
    </xf>
    <xf numFmtId="164" fontId="46" fillId="4" borderId="52" xfId="0" applyNumberFormat="1" applyFont="1" applyFill="1" applyBorder="1" applyAlignment="1">
      <alignment horizontal="center" vertical="center"/>
    </xf>
    <xf numFmtId="164" fontId="46" fillId="4" borderId="53" xfId="0" applyNumberFormat="1" applyFont="1" applyFill="1" applyBorder="1" applyAlignment="1">
      <alignment horizontal="center" vertical="center"/>
    </xf>
    <xf numFmtId="164" fontId="46" fillId="4" borderId="23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13" fillId="4" borderId="56" xfId="0" applyFont="1" applyFill="1" applyBorder="1" applyAlignment="1">
      <alignment vertical="center" wrapText="1"/>
    </xf>
    <xf numFmtId="0" fontId="13" fillId="4" borderId="57" xfId="0" applyFont="1" applyFill="1" applyBorder="1" applyAlignment="1">
      <alignment vertical="center" wrapText="1"/>
    </xf>
    <xf numFmtId="0" fontId="16" fillId="3" borderId="58" xfId="0" applyFont="1" applyFill="1" applyBorder="1" applyAlignment="1">
      <alignment vertical="center" wrapText="1"/>
    </xf>
    <xf numFmtId="0" fontId="16" fillId="3" borderId="47" xfId="0" applyFont="1" applyFill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9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16" fillId="0" borderId="6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"/>
          <c:w val="0.990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56206343"/>
        <c:axId val="36095040"/>
      </c:bar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095040"/>
        <c:crosses val="autoZero"/>
        <c:auto val="1"/>
        <c:lblOffset val="100"/>
        <c:noMultiLvlLbl val="0"/>
      </c:catAx>
      <c:valAx>
        <c:axId val="360950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206343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4385"/>
          <c:w val="0.7355"/>
          <c:h val="0.3592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017098"/>
        <c:crosses val="autoZero"/>
        <c:auto val="1"/>
        <c:lblOffset val="100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419905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14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grudnia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25"/>
          <c:y val="0.352"/>
          <c:w val="0.82425"/>
          <c:h val="0.3887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CCCCFF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2</xdr:row>
      <xdr:rowOff>0</xdr:rowOff>
    </xdr:from>
    <xdr:to>
      <xdr:col>19</xdr:col>
      <xdr:colOff>876300</xdr:colOff>
      <xdr:row>3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361950"/>
          <a:ext cx="1038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0">
        <row r="46">
          <cell r="F46">
            <v>165</v>
          </cell>
          <cell r="G46">
            <v>80</v>
          </cell>
          <cell r="H46">
            <v>305</v>
          </cell>
          <cell r="I46">
            <v>402</v>
          </cell>
          <cell r="J46">
            <v>428</v>
          </cell>
          <cell r="K46">
            <v>159</v>
          </cell>
          <cell r="L46">
            <v>196</v>
          </cell>
          <cell r="M46">
            <v>149</v>
          </cell>
          <cell r="N46">
            <v>149</v>
          </cell>
          <cell r="O46">
            <v>110</v>
          </cell>
          <cell r="P46">
            <v>173</v>
          </cell>
          <cell r="Q46">
            <v>279</v>
          </cell>
          <cell r="R46">
            <v>110</v>
          </cell>
          <cell r="S46">
            <v>580</v>
          </cell>
        </row>
        <row r="48">
          <cell r="F48">
            <v>361</v>
          </cell>
          <cell r="G48">
            <v>329</v>
          </cell>
          <cell r="H48">
            <v>276</v>
          </cell>
          <cell r="I48">
            <v>319</v>
          </cell>
          <cell r="J48">
            <v>357</v>
          </cell>
          <cell r="K48">
            <v>225</v>
          </cell>
          <cell r="L48">
            <v>218</v>
          </cell>
          <cell r="M48">
            <v>284</v>
          </cell>
          <cell r="N48">
            <v>147</v>
          </cell>
          <cell r="O48">
            <v>218</v>
          </cell>
          <cell r="P48">
            <v>605</v>
          </cell>
          <cell r="Q48">
            <v>144</v>
          </cell>
          <cell r="R48">
            <v>464</v>
          </cell>
          <cell r="S48">
            <v>314</v>
          </cell>
        </row>
        <row r="50">
          <cell r="F50">
            <v>38</v>
          </cell>
          <cell r="G50">
            <v>67</v>
          </cell>
          <cell r="H50">
            <v>795</v>
          </cell>
          <cell r="I50">
            <v>310</v>
          </cell>
          <cell r="J50">
            <v>532</v>
          </cell>
          <cell r="K50">
            <v>218</v>
          </cell>
          <cell r="L50">
            <v>95</v>
          </cell>
          <cell r="M50">
            <v>281</v>
          </cell>
          <cell r="N50">
            <v>150</v>
          </cell>
          <cell r="O50">
            <v>50</v>
          </cell>
          <cell r="P50">
            <v>196</v>
          </cell>
          <cell r="Q50">
            <v>563</v>
          </cell>
          <cell r="R50">
            <v>1758</v>
          </cell>
          <cell r="S50">
            <v>1877</v>
          </cell>
        </row>
        <row r="52">
          <cell r="F52">
            <v>234</v>
          </cell>
          <cell r="G52">
            <v>88</v>
          </cell>
          <cell r="H52">
            <v>73</v>
          </cell>
          <cell r="I52">
            <v>79</v>
          </cell>
          <cell r="J52">
            <v>153</v>
          </cell>
          <cell r="K52">
            <v>17</v>
          </cell>
          <cell r="L52">
            <v>98</v>
          </cell>
          <cell r="M52">
            <v>30</v>
          </cell>
          <cell r="N52">
            <v>65</v>
          </cell>
          <cell r="O52">
            <v>56</v>
          </cell>
          <cell r="P52">
            <v>148</v>
          </cell>
          <cell r="Q52">
            <v>88</v>
          </cell>
          <cell r="R52">
            <v>44</v>
          </cell>
          <cell r="S52">
            <v>110</v>
          </cell>
        </row>
        <row r="54">
          <cell r="F54">
            <v>385</v>
          </cell>
          <cell r="G54">
            <v>135</v>
          </cell>
          <cell r="H54">
            <v>304</v>
          </cell>
          <cell r="I54">
            <v>460</v>
          </cell>
          <cell r="J54">
            <v>276</v>
          </cell>
          <cell r="K54">
            <v>225</v>
          </cell>
          <cell r="L54">
            <v>152</v>
          </cell>
          <cell r="M54">
            <v>135</v>
          </cell>
          <cell r="N54">
            <v>142</v>
          </cell>
          <cell r="O54">
            <v>111</v>
          </cell>
          <cell r="P54">
            <v>392</v>
          </cell>
          <cell r="Q54">
            <v>272</v>
          </cell>
          <cell r="R54">
            <v>366</v>
          </cell>
          <cell r="S54">
            <v>413</v>
          </cell>
        </row>
        <row r="56">
          <cell r="F56">
            <v>49</v>
          </cell>
          <cell r="G56">
            <v>19</v>
          </cell>
          <cell r="H56">
            <v>61</v>
          </cell>
          <cell r="I56">
            <v>74</v>
          </cell>
          <cell r="J56">
            <v>87</v>
          </cell>
          <cell r="K56">
            <v>33</v>
          </cell>
          <cell r="L56">
            <v>3</v>
          </cell>
          <cell r="M56">
            <v>41</v>
          </cell>
          <cell r="N56">
            <v>29</v>
          </cell>
          <cell r="O56">
            <v>44</v>
          </cell>
          <cell r="P56">
            <v>10</v>
          </cell>
          <cell r="Q56">
            <v>47</v>
          </cell>
          <cell r="R56">
            <v>21</v>
          </cell>
          <cell r="S56">
            <v>101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33</v>
          </cell>
        </row>
        <row r="60">
          <cell r="F60">
            <v>28</v>
          </cell>
          <cell r="G60">
            <v>6</v>
          </cell>
          <cell r="H60">
            <v>18</v>
          </cell>
          <cell r="I60">
            <v>18</v>
          </cell>
          <cell r="J60">
            <v>12</v>
          </cell>
          <cell r="K60">
            <v>6</v>
          </cell>
          <cell r="L60">
            <v>6</v>
          </cell>
          <cell r="M60">
            <v>4</v>
          </cell>
          <cell r="N60">
            <v>4</v>
          </cell>
          <cell r="O60">
            <v>10</v>
          </cell>
          <cell r="P60">
            <v>20</v>
          </cell>
          <cell r="Q60">
            <v>8</v>
          </cell>
          <cell r="R60">
            <v>9</v>
          </cell>
          <cell r="S60">
            <v>25</v>
          </cell>
        </row>
        <row r="62">
          <cell r="F62">
            <v>19</v>
          </cell>
          <cell r="G62">
            <v>7</v>
          </cell>
          <cell r="H62">
            <v>3</v>
          </cell>
          <cell r="I62">
            <v>2</v>
          </cell>
          <cell r="J62">
            <v>18</v>
          </cell>
          <cell r="K62">
            <v>13</v>
          </cell>
          <cell r="L62">
            <v>15</v>
          </cell>
          <cell r="M62">
            <v>0</v>
          </cell>
          <cell r="N62">
            <v>1</v>
          </cell>
          <cell r="O62">
            <v>1</v>
          </cell>
          <cell r="P62">
            <v>0</v>
          </cell>
          <cell r="Q62">
            <v>11</v>
          </cell>
          <cell r="R62">
            <v>5</v>
          </cell>
          <cell r="S62">
            <v>31</v>
          </cell>
        </row>
        <row r="64">
          <cell r="F64">
            <v>4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1</v>
          </cell>
          <cell r="Q64">
            <v>0</v>
          </cell>
          <cell r="R64">
            <v>5</v>
          </cell>
          <cell r="S64">
            <v>17</v>
          </cell>
        </row>
        <row r="66">
          <cell r="F66">
            <v>89</v>
          </cell>
          <cell r="G66">
            <v>60</v>
          </cell>
          <cell r="H66">
            <v>49</v>
          </cell>
          <cell r="I66">
            <v>0</v>
          </cell>
          <cell r="J66">
            <v>20</v>
          </cell>
          <cell r="K66">
            <v>0</v>
          </cell>
          <cell r="M66">
            <v>76</v>
          </cell>
          <cell r="N66">
            <v>0</v>
          </cell>
          <cell r="O66">
            <v>10</v>
          </cell>
          <cell r="P66">
            <v>0</v>
          </cell>
          <cell r="Q66">
            <v>24</v>
          </cell>
          <cell r="R66">
            <v>14</v>
          </cell>
          <cell r="S66">
            <v>37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5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10</v>
          </cell>
          <cell r="I70">
            <v>0</v>
          </cell>
          <cell r="J70">
            <v>11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  <cell r="S70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0">
        <row r="33">
          <cell r="F33">
            <v>188</v>
          </cell>
          <cell r="G33">
            <v>69</v>
          </cell>
          <cell r="H33">
            <v>255</v>
          </cell>
          <cell r="I33">
            <v>218</v>
          </cell>
          <cell r="J33">
            <v>200</v>
          </cell>
          <cell r="K33">
            <v>183</v>
          </cell>
          <cell r="L33">
            <v>82</v>
          </cell>
          <cell r="M33">
            <v>55</v>
          </cell>
          <cell r="N33">
            <v>197</v>
          </cell>
          <cell r="O33">
            <v>53</v>
          </cell>
          <cell r="P33">
            <v>97</v>
          </cell>
          <cell r="Q33">
            <v>254</v>
          </cell>
          <cell r="R33">
            <v>271</v>
          </cell>
          <cell r="S33">
            <v>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1" width="12.25390625" style="8" customWidth="1"/>
    <col min="12" max="12" width="10.625" style="70" customWidth="1"/>
    <col min="13" max="13" width="12.25390625" style="8" customWidth="1"/>
    <col min="14" max="14" width="12.25390625" style="70" customWidth="1"/>
    <col min="15" max="16" width="12.25390625" style="8" customWidth="1"/>
    <col min="17" max="17" width="12.25390625" style="70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 t="s">
        <v>0</v>
      </c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 t="s">
        <v>1</v>
      </c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 t="s">
        <v>2</v>
      </c>
    </row>
    <row r="4" spans="3:20" ht="32.25" customHeight="1" thickBot="1">
      <c r="C4" s="161" t="s">
        <v>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3:20" ht="34.5" customHeight="1" thickBot="1">
      <c r="C5" s="9" t="s">
        <v>4</v>
      </c>
      <c r="D5" s="10" t="s">
        <v>5</v>
      </c>
      <c r="E5" s="11" t="s">
        <v>6</v>
      </c>
      <c r="F5" s="12" t="s">
        <v>95</v>
      </c>
      <c r="G5" s="13" t="s">
        <v>96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5" t="s">
        <v>19</v>
      </c>
    </row>
    <row r="6" spans="3:20" ht="24" customHeight="1" thickBot="1">
      <c r="C6" s="163" t="s">
        <v>20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</row>
    <row r="7" spans="3:20" ht="24" customHeight="1" thickBot="1">
      <c r="C7" s="144" t="s">
        <v>21</v>
      </c>
      <c r="D7" s="179" t="s">
        <v>22</v>
      </c>
      <c r="E7" s="180"/>
      <c r="F7" s="157">
        <v>18.1</v>
      </c>
      <c r="G7" s="157">
        <v>25.8</v>
      </c>
      <c r="H7" s="158">
        <v>33.7</v>
      </c>
      <c r="I7" s="158">
        <v>27.1</v>
      </c>
      <c r="J7" s="158">
        <v>35.5</v>
      </c>
      <c r="K7" s="158">
        <v>24.6</v>
      </c>
      <c r="L7" s="158">
        <v>31.5</v>
      </c>
      <c r="M7" s="158">
        <v>27.8</v>
      </c>
      <c r="N7" s="158">
        <v>19.4</v>
      </c>
      <c r="O7" s="158">
        <v>23.8</v>
      </c>
      <c r="P7" s="158">
        <v>15</v>
      </c>
      <c r="Q7" s="158">
        <v>28</v>
      </c>
      <c r="R7" s="158">
        <v>33.3</v>
      </c>
      <c r="S7" s="159">
        <v>29.2</v>
      </c>
      <c r="T7" s="160">
        <v>25.4</v>
      </c>
    </row>
    <row r="8" spans="3:20" ht="24" customHeight="1" thickBot="1" thickTop="1">
      <c r="C8" s="145"/>
      <c r="D8" s="181" t="s">
        <v>23</v>
      </c>
      <c r="E8" s="182"/>
      <c r="F8" s="146">
        <v>10573</v>
      </c>
      <c r="G8" s="147">
        <v>6545</v>
      </c>
      <c r="H8" s="147">
        <v>7664</v>
      </c>
      <c r="I8" s="147">
        <v>6651</v>
      </c>
      <c r="J8" s="147">
        <v>11847</v>
      </c>
      <c r="K8" s="147">
        <v>4953</v>
      </c>
      <c r="L8" s="147">
        <v>6816</v>
      </c>
      <c r="M8" s="147">
        <v>4013</v>
      </c>
      <c r="N8" s="147">
        <v>4581</v>
      </c>
      <c r="O8" s="147">
        <v>3907</v>
      </c>
      <c r="P8" s="147">
        <v>8643</v>
      </c>
      <c r="Q8" s="147">
        <v>9182</v>
      </c>
      <c r="R8" s="147">
        <v>10838</v>
      </c>
      <c r="S8" s="148">
        <v>11813</v>
      </c>
      <c r="T8" s="149">
        <f>SUM(F8:S8)</f>
        <v>108026</v>
      </c>
    </row>
    <row r="9" spans="3:21" ht="24" customHeight="1" thickBot="1" thickTop="1">
      <c r="C9" s="17"/>
      <c r="D9" s="183" t="s">
        <v>24</v>
      </c>
      <c r="E9" s="184"/>
      <c r="F9" s="19">
        <v>10413</v>
      </c>
      <c r="G9" s="19">
        <v>6426</v>
      </c>
      <c r="H9" s="19">
        <v>7386</v>
      </c>
      <c r="I9" s="19">
        <v>6331</v>
      </c>
      <c r="J9" s="19">
        <v>11504</v>
      </c>
      <c r="K9" s="19">
        <v>4961</v>
      </c>
      <c r="L9" s="19">
        <v>6587</v>
      </c>
      <c r="M9" s="19">
        <v>3897</v>
      </c>
      <c r="N9" s="19">
        <v>4403</v>
      </c>
      <c r="O9" s="19">
        <v>3842</v>
      </c>
      <c r="P9" s="19">
        <v>8609</v>
      </c>
      <c r="Q9" s="19">
        <v>8959</v>
      </c>
      <c r="R9" s="19">
        <v>10288</v>
      </c>
      <c r="S9" s="19">
        <v>11556</v>
      </c>
      <c r="T9" s="18">
        <f>SUM(F9:S9)</f>
        <v>105162</v>
      </c>
      <c r="U9" s="20"/>
    </row>
    <row r="10" spans="3:21" ht="24" customHeight="1" thickBot="1" thickTop="1">
      <c r="C10" s="17"/>
      <c r="D10" s="185" t="s">
        <v>25</v>
      </c>
      <c r="E10" s="172"/>
      <c r="F10" s="21">
        <f aca="true" t="shared" si="0" ref="F10:S10">F8-F9</f>
        <v>160</v>
      </c>
      <c r="G10" s="21">
        <f t="shared" si="0"/>
        <v>119</v>
      </c>
      <c r="H10" s="21">
        <f t="shared" si="0"/>
        <v>278</v>
      </c>
      <c r="I10" s="21">
        <f t="shared" si="0"/>
        <v>320</v>
      </c>
      <c r="J10" s="21">
        <f t="shared" si="0"/>
        <v>343</v>
      </c>
      <c r="K10" s="21">
        <f t="shared" si="0"/>
        <v>-8</v>
      </c>
      <c r="L10" s="21">
        <f t="shared" si="0"/>
        <v>229</v>
      </c>
      <c r="M10" s="21">
        <f t="shared" si="0"/>
        <v>116</v>
      </c>
      <c r="N10" s="21">
        <f t="shared" si="0"/>
        <v>178</v>
      </c>
      <c r="O10" s="21">
        <f t="shared" si="0"/>
        <v>65</v>
      </c>
      <c r="P10" s="21">
        <f t="shared" si="0"/>
        <v>34</v>
      </c>
      <c r="Q10" s="21">
        <f t="shared" si="0"/>
        <v>223</v>
      </c>
      <c r="R10" s="21">
        <f t="shared" si="0"/>
        <v>550</v>
      </c>
      <c r="S10" s="21">
        <f t="shared" si="0"/>
        <v>257</v>
      </c>
      <c r="T10" s="18">
        <f>SUM(F10:S10)</f>
        <v>2864</v>
      </c>
      <c r="U10" s="20"/>
    </row>
    <row r="11" spans="3:21" ht="24" customHeight="1" thickBot="1" thickTop="1">
      <c r="C11" s="22"/>
      <c r="D11" s="185" t="s">
        <v>26</v>
      </c>
      <c r="E11" s="172"/>
      <c r="F11" s="23">
        <f aca="true" t="shared" si="1" ref="F11:T11">F8/F9*100</f>
        <v>101.53654086238355</v>
      </c>
      <c r="G11" s="23">
        <f t="shared" si="1"/>
        <v>101.85185185185186</v>
      </c>
      <c r="H11" s="23">
        <f t="shared" si="1"/>
        <v>103.76387760628216</v>
      </c>
      <c r="I11" s="23">
        <f t="shared" si="1"/>
        <v>105.05449376085927</v>
      </c>
      <c r="J11" s="23">
        <f t="shared" si="1"/>
        <v>102.9815716272601</v>
      </c>
      <c r="K11" s="23">
        <f t="shared" si="1"/>
        <v>99.83874218907478</v>
      </c>
      <c r="L11" s="23">
        <f t="shared" si="1"/>
        <v>103.47654470927586</v>
      </c>
      <c r="M11" s="23">
        <f t="shared" si="1"/>
        <v>102.97664870413139</v>
      </c>
      <c r="N11" s="23">
        <f t="shared" si="1"/>
        <v>104.04269816034521</v>
      </c>
      <c r="O11" s="23">
        <f t="shared" si="1"/>
        <v>101.69182717334722</v>
      </c>
      <c r="P11" s="23">
        <f t="shared" si="1"/>
        <v>100.39493553258218</v>
      </c>
      <c r="Q11" s="23">
        <f t="shared" si="1"/>
        <v>102.48911708896082</v>
      </c>
      <c r="R11" s="23">
        <f t="shared" si="1"/>
        <v>105.34603421461897</v>
      </c>
      <c r="S11" s="24">
        <f t="shared" si="1"/>
        <v>102.22395292488751</v>
      </c>
      <c r="T11" s="25">
        <f t="shared" si="1"/>
        <v>102.72341720393298</v>
      </c>
      <c r="U11" s="20"/>
    </row>
    <row r="12" spans="3:21" ht="24" customHeight="1" thickBot="1" thickTop="1">
      <c r="C12" s="26" t="s">
        <v>27</v>
      </c>
      <c r="D12" s="185" t="s">
        <v>28</v>
      </c>
      <c r="E12" s="172"/>
      <c r="F12" s="21">
        <v>956</v>
      </c>
      <c r="G12" s="27">
        <v>519</v>
      </c>
      <c r="H12" s="28">
        <v>762</v>
      </c>
      <c r="I12" s="28">
        <v>728</v>
      </c>
      <c r="J12" s="28">
        <v>963</v>
      </c>
      <c r="K12" s="28">
        <v>489</v>
      </c>
      <c r="L12" s="28">
        <v>599</v>
      </c>
      <c r="M12" s="28">
        <v>367</v>
      </c>
      <c r="N12" s="29">
        <v>399</v>
      </c>
      <c r="O12" s="29">
        <v>323</v>
      </c>
      <c r="P12" s="29">
        <v>730</v>
      </c>
      <c r="Q12" s="29">
        <v>861</v>
      </c>
      <c r="R12" s="29">
        <v>1119</v>
      </c>
      <c r="S12" s="29">
        <v>1093</v>
      </c>
      <c r="T12" s="18">
        <f>SUM(F12:S12)</f>
        <v>9908</v>
      </c>
      <c r="U12" s="20"/>
    </row>
    <row r="13" spans="3:21" ht="24" customHeight="1" thickBot="1" thickTop="1">
      <c r="C13" s="16"/>
      <c r="D13" s="185" t="s">
        <v>29</v>
      </c>
      <c r="E13" s="172"/>
      <c r="F13" s="21">
        <v>143</v>
      </c>
      <c r="G13" s="30">
        <v>76</v>
      </c>
      <c r="H13" s="28">
        <v>75</v>
      </c>
      <c r="I13" s="28">
        <v>95</v>
      </c>
      <c r="J13" s="28">
        <v>140</v>
      </c>
      <c r="K13" s="28">
        <v>67</v>
      </c>
      <c r="L13" s="28">
        <v>55</v>
      </c>
      <c r="M13" s="28">
        <v>62</v>
      </c>
      <c r="N13" s="29">
        <v>94</v>
      </c>
      <c r="O13" s="29">
        <v>68</v>
      </c>
      <c r="P13" s="29">
        <v>175</v>
      </c>
      <c r="Q13" s="29">
        <v>147</v>
      </c>
      <c r="R13" s="29">
        <v>123</v>
      </c>
      <c r="S13" s="29">
        <v>129</v>
      </c>
      <c r="T13" s="18">
        <f>SUM(F13:S13)</f>
        <v>1449</v>
      </c>
      <c r="U13" s="20"/>
    </row>
    <row r="14" spans="3:21" ht="24" customHeight="1" thickBot="1" thickTop="1">
      <c r="C14" s="31"/>
      <c r="D14" s="185" t="s">
        <v>30</v>
      </c>
      <c r="E14" s="172"/>
      <c r="F14" s="32">
        <f aca="true" t="shared" si="2" ref="F14:T14">F13/F12*100</f>
        <v>14.958158995815898</v>
      </c>
      <c r="G14" s="32">
        <f t="shared" si="2"/>
        <v>14.64354527938343</v>
      </c>
      <c r="H14" s="32">
        <f t="shared" si="2"/>
        <v>9.84251968503937</v>
      </c>
      <c r="I14" s="32">
        <f t="shared" si="2"/>
        <v>13.049450549450551</v>
      </c>
      <c r="J14" s="32">
        <f t="shared" si="2"/>
        <v>14.537902388369679</v>
      </c>
      <c r="K14" s="32">
        <f t="shared" si="2"/>
        <v>13.701431492842536</v>
      </c>
      <c r="L14" s="32">
        <f t="shared" si="2"/>
        <v>9.181969949916526</v>
      </c>
      <c r="M14" s="32">
        <f t="shared" si="2"/>
        <v>16.893732970027248</v>
      </c>
      <c r="N14" s="32">
        <f t="shared" si="2"/>
        <v>23.55889724310777</v>
      </c>
      <c r="O14" s="32">
        <f t="shared" si="2"/>
        <v>21.052631578947366</v>
      </c>
      <c r="P14" s="32">
        <f t="shared" si="2"/>
        <v>23.972602739726025</v>
      </c>
      <c r="Q14" s="32">
        <f t="shared" si="2"/>
        <v>17.073170731707318</v>
      </c>
      <c r="R14" s="32">
        <f t="shared" si="2"/>
        <v>10.991957104557642</v>
      </c>
      <c r="S14" s="33">
        <f t="shared" si="2"/>
        <v>11.802378774016468</v>
      </c>
      <c r="T14" s="34">
        <f t="shared" si="2"/>
        <v>14.624545821558337</v>
      </c>
      <c r="U14" s="20"/>
    </row>
    <row r="15" spans="3:21" ht="24" customHeight="1" thickBot="1" thickTop="1">
      <c r="C15" s="16" t="s">
        <v>31</v>
      </c>
      <c r="D15" s="203" t="s">
        <v>32</v>
      </c>
      <c r="E15" s="204"/>
      <c r="F15" s="21">
        <v>796</v>
      </c>
      <c r="G15" s="28">
        <v>400</v>
      </c>
      <c r="H15" s="28">
        <v>484</v>
      </c>
      <c r="I15" s="28">
        <v>408</v>
      </c>
      <c r="J15" s="28">
        <v>620</v>
      </c>
      <c r="K15" s="28">
        <v>497</v>
      </c>
      <c r="L15" s="28">
        <v>370</v>
      </c>
      <c r="M15" s="28">
        <v>251</v>
      </c>
      <c r="N15" s="29">
        <v>221</v>
      </c>
      <c r="O15" s="29">
        <v>258</v>
      </c>
      <c r="P15" s="29">
        <v>696</v>
      </c>
      <c r="Q15" s="29">
        <v>638</v>
      </c>
      <c r="R15" s="29">
        <v>569</v>
      </c>
      <c r="S15" s="29">
        <v>836</v>
      </c>
      <c r="T15" s="18">
        <f>SUM(F15:S15)</f>
        <v>7044</v>
      </c>
      <c r="U15" s="20"/>
    </row>
    <row r="16" spans="3:21" ht="24" customHeight="1" thickBot="1" thickTop="1">
      <c r="C16" s="16" t="s">
        <v>33</v>
      </c>
      <c r="D16" s="185" t="s">
        <v>34</v>
      </c>
      <c r="E16" s="172"/>
      <c r="F16" s="21">
        <v>309</v>
      </c>
      <c r="G16" s="28">
        <v>161</v>
      </c>
      <c r="H16" s="28">
        <v>268</v>
      </c>
      <c r="I16" s="28">
        <v>189</v>
      </c>
      <c r="J16" s="28">
        <v>296</v>
      </c>
      <c r="K16" s="28">
        <v>209</v>
      </c>
      <c r="L16" s="28">
        <v>135</v>
      </c>
      <c r="M16" s="28">
        <v>181</v>
      </c>
      <c r="N16" s="29">
        <v>85</v>
      </c>
      <c r="O16" s="29">
        <v>95</v>
      </c>
      <c r="P16" s="29">
        <v>247</v>
      </c>
      <c r="Q16" s="29">
        <v>293</v>
      </c>
      <c r="R16" s="29">
        <v>344</v>
      </c>
      <c r="S16" s="29">
        <v>568</v>
      </c>
      <c r="T16" s="18">
        <f>SUM(F16:S16)</f>
        <v>3380</v>
      </c>
      <c r="U16" s="20"/>
    </row>
    <row r="17" spans="3:21" s="8" customFormat="1" ht="24" customHeight="1" thickBot="1" thickTop="1">
      <c r="C17" s="35" t="s">
        <v>33</v>
      </c>
      <c r="D17" s="205" t="s">
        <v>35</v>
      </c>
      <c r="E17" s="170"/>
      <c r="F17" s="21">
        <v>269</v>
      </c>
      <c r="G17" s="28">
        <v>146</v>
      </c>
      <c r="H17" s="28">
        <v>217</v>
      </c>
      <c r="I17" s="28">
        <v>153</v>
      </c>
      <c r="J17" s="28">
        <v>264</v>
      </c>
      <c r="K17" s="28">
        <v>170</v>
      </c>
      <c r="L17" s="28">
        <v>124</v>
      </c>
      <c r="M17" s="28">
        <v>92</v>
      </c>
      <c r="N17" s="29">
        <v>61</v>
      </c>
      <c r="O17" s="29">
        <v>80</v>
      </c>
      <c r="P17" s="29">
        <v>233</v>
      </c>
      <c r="Q17" s="29">
        <v>213</v>
      </c>
      <c r="R17" s="29">
        <v>145</v>
      </c>
      <c r="S17" s="29">
        <v>352</v>
      </c>
      <c r="T17" s="18">
        <f>SUM(F17:S17)</f>
        <v>2519</v>
      </c>
      <c r="U17" s="36"/>
    </row>
    <row r="18" spans="3:21" s="8" customFormat="1" ht="24" customHeight="1" thickBot="1" thickTop="1">
      <c r="C18" s="37" t="s">
        <v>33</v>
      </c>
      <c r="D18" s="201" t="s">
        <v>36</v>
      </c>
      <c r="E18" s="202"/>
      <c r="F18" s="38">
        <v>406</v>
      </c>
      <c r="G18" s="39">
        <v>199</v>
      </c>
      <c r="H18" s="39">
        <v>158</v>
      </c>
      <c r="I18" s="39">
        <v>145</v>
      </c>
      <c r="J18" s="39">
        <v>245</v>
      </c>
      <c r="K18" s="39">
        <v>225</v>
      </c>
      <c r="L18" s="39">
        <v>159</v>
      </c>
      <c r="M18" s="39">
        <v>24</v>
      </c>
      <c r="N18" s="40">
        <v>111</v>
      </c>
      <c r="O18" s="40">
        <v>125</v>
      </c>
      <c r="P18" s="40">
        <v>350</v>
      </c>
      <c r="Q18" s="40">
        <v>239</v>
      </c>
      <c r="R18" s="40">
        <v>119</v>
      </c>
      <c r="S18" s="40">
        <v>142</v>
      </c>
      <c r="T18" s="18">
        <f>SUM(F18:S18)</f>
        <v>2647</v>
      </c>
      <c r="U18" s="36"/>
    </row>
    <row r="19" spans="3:20" ht="24" customHeight="1" thickBot="1">
      <c r="C19" s="165" t="s">
        <v>37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/>
    </row>
    <row r="20" spans="3:20" ht="24" customHeight="1" thickBot="1">
      <c r="C20" s="41" t="s">
        <v>21</v>
      </c>
      <c r="D20" s="199" t="s">
        <v>38</v>
      </c>
      <c r="E20" s="200"/>
      <c r="F20" s="42">
        <v>5021</v>
      </c>
      <c r="G20" s="43">
        <v>3271</v>
      </c>
      <c r="H20" s="43">
        <v>3989</v>
      </c>
      <c r="I20" s="43">
        <v>3474</v>
      </c>
      <c r="J20" s="43">
        <v>6055</v>
      </c>
      <c r="K20" s="43">
        <v>2498</v>
      </c>
      <c r="L20" s="43">
        <v>3311</v>
      </c>
      <c r="M20" s="43">
        <v>1858</v>
      </c>
      <c r="N20" s="44">
        <v>2245</v>
      </c>
      <c r="O20" s="44">
        <v>1971</v>
      </c>
      <c r="P20" s="44">
        <v>4494</v>
      </c>
      <c r="Q20" s="44">
        <v>4911</v>
      </c>
      <c r="R20" s="44">
        <v>5606</v>
      </c>
      <c r="S20" s="44">
        <v>5970</v>
      </c>
      <c r="T20" s="45">
        <f>SUM(F20:S20)</f>
        <v>54674</v>
      </c>
    </row>
    <row r="21" spans="3:20" ht="24" customHeight="1" thickBot="1" thickTop="1">
      <c r="C21" s="46"/>
      <c r="D21" s="171" t="s">
        <v>39</v>
      </c>
      <c r="E21" s="172"/>
      <c r="F21" s="32">
        <f aca="true" t="shared" si="3" ref="F21:T21">F20/F8*100</f>
        <v>47.48888678709922</v>
      </c>
      <c r="G21" s="32">
        <f t="shared" si="3"/>
        <v>49.97708174178763</v>
      </c>
      <c r="H21" s="32">
        <f t="shared" si="3"/>
        <v>52.048538622129435</v>
      </c>
      <c r="I21" s="32">
        <f t="shared" si="3"/>
        <v>52.232746955345064</v>
      </c>
      <c r="J21" s="32">
        <f t="shared" si="3"/>
        <v>51.10998565037562</v>
      </c>
      <c r="K21" s="32">
        <f t="shared" si="3"/>
        <v>50.43408035534019</v>
      </c>
      <c r="L21" s="32">
        <f t="shared" si="3"/>
        <v>48.576877934272304</v>
      </c>
      <c r="M21" s="32">
        <f t="shared" si="3"/>
        <v>46.29952653874906</v>
      </c>
      <c r="N21" s="32">
        <f t="shared" si="3"/>
        <v>49.00676708142327</v>
      </c>
      <c r="O21" s="32">
        <f t="shared" si="3"/>
        <v>50.44791400051191</v>
      </c>
      <c r="P21" s="32">
        <f t="shared" si="3"/>
        <v>51.995834779590425</v>
      </c>
      <c r="Q21" s="32">
        <f t="shared" si="3"/>
        <v>53.48507950337618</v>
      </c>
      <c r="R21" s="32">
        <f t="shared" si="3"/>
        <v>51.72541059236021</v>
      </c>
      <c r="S21" s="33">
        <f t="shared" si="3"/>
        <v>50.537543384407016</v>
      </c>
      <c r="T21" s="34">
        <f t="shared" si="3"/>
        <v>50.61188973025013</v>
      </c>
    </row>
    <row r="22" spans="3:20" ht="24" customHeight="1" thickBot="1" thickTop="1">
      <c r="C22" s="47" t="s">
        <v>27</v>
      </c>
      <c r="D22" s="171" t="s">
        <v>40</v>
      </c>
      <c r="E22" s="172"/>
      <c r="F22" s="21">
        <v>419</v>
      </c>
      <c r="G22" s="28">
        <v>219</v>
      </c>
      <c r="H22" s="28">
        <v>297</v>
      </c>
      <c r="I22" s="28">
        <v>355</v>
      </c>
      <c r="J22" s="28">
        <v>416</v>
      </c>
      <c r="K22" s="28">
        <v>156</v>
      </c>
      <c r="L22" s="28">
        <v>318</v>
      </c>
      <c r="M22" s="28">
        <v>98</v>
      </c>
      <c r="N22" s="29">
        <v>197</v>
      </c>
      <c r="O22" s="29">
        <v>201</v>
      </c>
      <c r="P22" s="29">
        <v>350</v>
      </c>
      <c r="Q22" s="29">
        <v>348</v>
      </c>
      <c r="R22" s="29">
        <v>509</v>
      </c>
      <c r="S22" s="29">
        <v>384</v>
      </c>
      <c r="T22" s="18">
        <f>SUM(F22:S22)</f>
        <v>4267</v>
      </c>
    </row>
    <row r="23" spans="3:20" ht="24" customHeight="1" thickBot="1" thickTop="1">
      <c r="C23" s="48"/>
      <c r="D23" s="171" t="s">
        <v>39</v>
      </c>
      <c r="E23" s="172"/>
      <c r="F23" s="32">
        <f aca="true" t="shared" si="4" ref="F23:T23">F22/F8*100</f>
        <v>3.9629244301522744</v>
      </c>
      <c r="G23" s="32">
        <f t="shared" si="4"/>
        <v>3.3460656990068753</v>
      </c>
      <c r="H23" s="32">
        <f t="shared" si="4"/>
        <v>3.8752609603340296</v>
      </c>
      <c r="I23" s="32">
        <f t="shared" si="4"/>
        <v>5.3375432265824685</v>
      </c>
      <c r="J23" s="32">
        <f t="shared" si="4"/>
        <v>3.511437494724403</v>
      </c>
      <c r="K23" s="32">
        <f t="shared" si="4"/>
        <v>3.149606299212598</v>
      </c>
      <c r="L23" s="32">
        <f t="shared" si="4"/>
        <v>4.665492957746479</v>
      </c>
      <c r="M23" s="32">
        <f t="shared" si="4"/>
        <v>2.442063294293546</v>
      </c>
      <c r="N23" s="32">
        <f t="shared" si="4"/>
        <v>4.300371098013534</v>
      </c>
      <c r="O23" s="32">
        <f t="shared" si="4"/>
        <v>5.144612234450985</v>
      </c>
      <c r="P23" s="32">
        <f t="shared" si="4"/>
        <v>4.049519842647229</v>
      </c>
      <c r="Q23" s="32">
        <f t="shared" si="4"/>
        <v>3.790023959921586</v>
      </c>
      <c r="R23" s="32">
        <f t="shared" si="4"/>
        <v>4.696438457279941</v>
      </c>
      <c r="S23" s="33">
        <f t="shared" si="4"/>
        <v>3.2506560568864815</v>
      </c>
      <c r="T23" s="34">
        <f t="shared" si="4"/>
        <v>3.94997500601707</v>
      </c>
    </row>
    <row r="24" spans="3:20" s="8" customFormat="1" ht="24" customHeight="1" thickBot="1" thickTop="1">
      <c r="C24" s="49" t="s">
        <v>31</v>
      </c>
      <c r="D24" s="175" t="s">
        <v>41</v>
      </c>
      <c r="E24" s="176"/>
      <c r="F24" s="21">
        <v>678</v>
      </c>
      <c r="G24" s="28">
        <v>330</v>
      </c>
      <c r="H24" s="28">
        <v>293</v>
      </c>
      <c r="I24" s="28">
        <v>147</v>
      </c>
      <c r="J24" s="28">
        <v>481</v>
      </c>
      <c r="K24" s="28">
        <v>221</v>
      </c>
      <c r="L24" s="28">
        <v>213</v>
      </c>
      <c r="M24" s="28">
        <v>98</v>
      </c>
      <c r="N24" s="29">
        <v>114</v>
      </c>
      <c r="O24" s="29">
        <v>119</v>
      </c>
      <c r="P24" s="29">
        <v>678</v>
      </c>
      <c r="Q24" s="29">
        <v>233</v>
      </c>
      <c r="R24" s="29">
        <v>781</v>
      </c>
      <c r="S24" s="29">
        <v>531</v>
      </c>
      <c r="T24" s="50">
        <f>SUM(F24:S24)</f>
        <v>4917</v>
      </c>
    </row>
    <row r="25" spans="3:20" ht="24" customHeight="1" thickBot="1" thickTop="1">
      <c r="C25" s="51"/>
      <c r="D25" s="171" t="s">
        <v>39</v>
      </c>
      <c r="E25" s="172"/>
      <c r="F25" s="32">
        <f aca="true" t="shared" si="5" ref="F25:T25">F24/F8*100</f>
        <v>6.41256029509127</v>
      </c>
      <c r="G25" s="32">
        <f t="shared" si="5"/>
        <v>5.042016806722689</v>
      </c>
      <c r="H25" s="32">
        <f t="shared" si="5"/>
        <v>3.8230688935281836</v>
      </c>
      <c r="I25" s="32">
        <f t="shared" si="5"/>
        <v>2.2101939557961208</v>
      </c>
      <c r="J25" s="32">
        <f t="shared" si="5"/>
        <v>4.0600996032750905</v>
      </c>
      <c r="K25" s="32">
        <f t="shared" si="5"/>
        <v>4.4619422572178475</v>
      </c>
      <c r="L25" s="32">
        <f t="shared" si="5"/>
        <v>3.125</v>
      </c>
      <c r="M25" s="32">
        <f t="shared" si="5"/>
        <v>2.442063294293546</v>
      </c>
      <c r="N25" s="32">
        <f t="shared" si="5"/>
        <v>2.4885396201702688</v>
      </c>
      <c r="O25" s="32">
        <f t="shared" si="5"/>
        <v>3.045815203480932</v>
      </c>
      <c r="P25" s="32">
        <f t="shared" si="5"/>
        <v>7.844498438042347</v>
      </c>
      <c r="Q25" s="32">
        <f t="shared" si="5"/>
        <v>2.5375735133957744</v>
      </c>
      <c r="R25" s="32">
        <f t="shared" si="5"/>
        <v>7.206126591622071</v>
      </c>
      <c r="S25" s="33">
        <f t="shared" si="5"/>
        <v>4.4950478286633375</v>
      </c>
      <c r="T25" s="34">
        <f t="shared" si="5"/>
        <v>4.551682002480884</v>
      </c>
    </row>
    <row r="26" spans="3:20" s="8" customFormat="1" ht="24" customHeight="1" thickBot="1" thickTop="1">
      <c r="C26" s="52" t="s">
        <v>42</v>
      </c>
      <c r="D26" s="169" t="s">
        <v>43</v>
      </c>
      <c r="E26" s="170"/>
      <c r="F26" s="21">
        <v>2521</v>
      </c>
      <c r="G26" s="28">
        <v>1404</v>
      </c>
      <c r="H26" s="28">
        <v>1320</v>
      </c>
      <c r="I26" s="28">
        <v>1379</v>
      </c>
      <c r="J26" s="28">
        <v>2193</v>
      </c>
      <c r="K26" s="28">
        <v>958</v>
      </c>
      <c r="L26" s="28">
        <v>1392</v>
      </c>
      <c r="M26" s="28">
        <v>871</v>
      </c>
      <c r="N26" s="29">
        <v>1034</v>
      </c>
      <c r="O26" s="29">
        <v>781</v>
      </c>
      <c r="P26" s="29">
        <v>2152</v>
      </c>
      <c r="Q26" s="29">
        <v>1828</v>
      </c>
      <c r="R26" s="29">
        <v>1676</v>
      </c>
      <c r="S26" s="29">
        <v>2091</v>
      </c>
      <c r="T26" s="18">
        <f>SUM(F26:S26)</f>
        <v>21600</v>
      </c>
    </row>
    <row r="27" spans="3:20" ht="24" customHeight="1" thickBot="1" thickTop="1">
      <c r="C27" s="53"/>
      <c r="D27" s="171" t="s">
        <v>39</v>
      </c>
      <c r="E27" s="172"/>
      <c r="F27" s="32">
        <f aca="true" t="shared" si="6" ref="F27:T27">F26/F8*100</f>
        <v>23.84375295564173</v>
      </c>
      <c r="G27" s="32">
        <f t="shared" si="6"/>
        <v>21.451489686783802</v>
      </c>
      <c r="H27" s="32">
        <f t="shared" si="6"/>
        <v>17.22338204592902</v>
      </c>
      <c r="I27" s="32">
        <f t="shared" si="6"/>
        <v>20.73372425199218</v>
      </c>
      <c r="J27" s="32">
        <f t="shared" si="6"/>
        <v>18.511015446948594</v>
      </c>
      <c r="K27" s="32">
        <f t="shared" si="6"/>
        <v>19.341813042600446</v>
      </c>
      <c r="L27" s="32">
        <f t="shared" si="6"/>
        <v>20.422535211267608</v>
      </c>
      <c r="M27" s="32">
        <f t="shared" si="6"/>
        <v>21.704460503364068</v>
      </c>
      <c r="N27" s="32">
        <f t="shared" si="6"/>
        <v>22.57149094084261</v>
      </c>
      <c r="O27" s="32">
        <f t="shared" si="6"/>
        <v>19.989761965702584</v>
      </c>
      <c r="P27" s="32">
        <f t="shared" si="6"/>
        <v>24.898762003933818</v>
      </c>
      <c r="Q27" s="32">
        <f t="shared" si="6"/>
        <v>19.908516663036377</v>
      </c>
      <c r="R27" s="32">
        <f t="shared" si="6"/>
        <v>15.464107768961064</v>
      </c>
      <c r="S27" s="33">
        <f t="shared" si="6"/>
        <v>17.700838059764664</v>
      </c>
      <c r="T27" s="34">
        <f t="shared" si="6"/>
        <v>19.99518634402829</v>
      </c>
    </row>
    <row r="28" spans="3:20" s="8" customFormat="1" ht="24" customHeight="1" thickBot="1" thickTop="1">
      <c r="C28" s="35" t="s">
        <v>44</v>
      </c>
      <c r="D28" s="169" t="s">
        <v>45</v>
      </c>
      <c r="E28" s="170"/>
      <c r="F28" s="54">
        <v>835</v>
      </c>
      <c r="G28" s="29">
        <v>221</v>
      </c>
      <c r="H28" s="29">
        <v>32</v>
      </c>
      <c r="I28" s="29">
        <v>95</v>
      </c>
      <c r="J28" s="29">
        <v>128</v>
      </c>
      <c r="K28" s="29">
        <v>64</v>
      </c>
      <c r="L28" s="29">
        <v>91</v>
      </c>
      <c r="M28" s="29">
        <v>64</v>
      </c>
      <c r="N28" s="29">
        <v>191</v>
      </c>
      <c r="O28" s="29">
        <v>106</v>
      </c>
      <c r="P28" s="29">
        <v>215</v>
      </c>
      <c r="Q28" s="29">
        <v>157</v>
      </c>
      <c r="R28" s="29">
        <v>114</v>
      </c>
      <c r="S28" s="29">
        <v>250</v>
      </c>
      <c r="T28" s="18">
        <f>SUM(F28:S28)</f>
        <v>2563</v>
      </c>
    </row>
    <row r="29" spans="3:20" ht="24" customHeight="1" thickBot="1" thickTop="1">
      <c r="C29" s="48"/>
      <c r="D29" s="171" t="s">
        <v>39</v>
      </c>
      <c r="E29" s="172"/>
      <c r="F29" s="55">
        <f aca="true" t="shared" si="7" ref="F29:T29">F28/F8*100</f>
        <v>7.897474699706801</v>
      </c>
      <c r="G29" s="55">
        <f t="shared" si="7"/>
        <v>3.3766233766233764</v>
      </c>
      <c r="H29" s="55">
        <f t="shared" si="7"/>
        <v>0.41753653444676403</v>
      </c>
      <c r="I29" s="55">
        <f t="shared" si="7"/>
        <v>1.4283566380995338</v>
      </c>
      <c r="J29" s="55">
        <f t="shared" si="7"/>
        <v>1.0804423060690471</v>
      </c>
      <c r="K29" s="55">
        <f t="shared" si="7"/>
        <v>1.292146174035938</v>
      </c>
      <c r="L29" s="55">
        <f t="shared" si="7"/>
        <v>1.335093896713615</v>
      </c>
      <c r="M29" s="55">
        <f t="shared" si="7"/>
        <v>1.594816845252928</v>
      </c>
      <c r="N29" s="55">
        <f t="shared" si="7"/>
        <v>4.1693953285308885</v>
      </c>
      <c r="O29" s="55">
        <f t="shared" si="7"/>
        <v>2.7130790888149474</v>
      </c>
      <c r="P29" s="55">
        <f t="shared" si="7"/>
        <v>2.4875621890547266</v>
      </c>
      <c r="Q29" s="55">
        <f t="shared" si="7"/>
        <v>1.7098671313439335</v>
      </c>
      <c r="R29" s="55">
        <f t="shared" si="7"/>
        <v>1.051854585716922</v>
      </c>
      <c r="S29" s="56">
        <f t="shared" si="7"/>
        <v>2.116312537035469</v>
      </c>
      <c r="T29" s="34">
        <f t="shared" si="7"/>
        <v>2.3725769722103935</v>
      </c>
    </row>
    <row r="30" spans="3:20" s="8" customFormat="1" ht="24" customHeight="1" thickBot="1" thickTop="1">
      <c r="C30" s="52" t="s">
        <v>46</v>
      </c>
      <c r="D30" s="169" t="s">
        <v>47</v>
      </c>
      <c r="E30" s="170"/>
      <c r="F30" s="54">
        <v>0</v>
      </c>
      <c r="G30" s="29">
        <v>4411</v>
      </c>
      <c r="H30" s="29">
        <v>3789</v>
      </c>
      <c r="I30" s="29">
        <v>3599</v>
      </c>
      <c r="J30" s="29">
        <v>4347</v>
      </c>
      <c r="K30" s="29">
        <v>1930</v>
      </c>
      <c r="L30" s="29">
        <v>3563</v>
      </c>
      <c r="M30" s="29">
        <v>2404</v>
      </c>
      <c r="N30" s="29">
        <v>2893</v>
      </c>
      <c r="O30" s="29">
        <v>1768</v>
      </c>
      <c r="P30" s="29">
        <v>0</v>
      </c>
      <c r="Q30" s="29">
        <v>5650</v>
      </c>
      <c r="R30" s="29">
        <v>4243</v>
      </c>
      <c r="S30" s="29">
        <v>4931</v>
      </c>
      <c r="T30" s="18">
        <f>SUM(F30:S30)</f>
        <v>43528</v>
      </c>
    </row>
    <row r="31" spans="3:20" ht="24" customHeight="1" thickBot="1" thickTop="1">
      <c r="C31" s="57"/>
      <c r="D31" s="173" t="s">
        <v>39</v>
      </c>
      <c r="E31" s="174"/>
      <c r="F31" s="58">
        <f aca="true" t="shared" si="8" ref="F31:T31">F30/F8*100</f>
        <v>0</v>
      </c>
      <c r="G31" s="59">
        <f t="shared" si="8"/>
        <v>67.39495798319328</v>
      </c>
      <c r="H31" s="59">
        <f t="shared" si="8"/>
        <v>49.43893528183716</v>
      </c>
      <c r="I31" s="59">
        <f t="shared" si="8"/>
        <v>54.11216358442339</v>
      </c>
      <c r="J31" s="59">
        <f t="shared" si="8"/>
        <v>36.69283362876678</v>
      </c>
      <c r="K31" s="59">
        <f t="shared" si="8"/>
        <v>38.966283060771254</v>
      </c>
      <c r="L31" s="59">
        <f t="shared" si="8"/>
        <v>52.27406103286385</v>
      </c>
      <c r="M31" s="59">
        <f t="shared" si="8"/>
        <v>59.905307749813105</v>
      </c>
      <c r="N31" s="59">
        <f t="shared" si="8"/>
        <v>63.152150185549004</v>
      </c>
      <c r="O31" s="59">
        <f t="shared" si="8"/>
        <v>45.25211159457384</v>
      </c>
      <c r="P31" s="58">
        <f t="shared" si="8"/>
        <v>0</v>
      </c>
      <c r="Q31" s="59">
        <f t="shared" si="8"/>
        <v>61.53343498148551</v>
      </c>
      <c r="R31" s="59">
        <f t="shared" si="8"/>
        <v>39.14928953681491</v>
      </c>
      <c r="S31" s="60">
        <f t="shared" si="8"/>
        <v>41.7421484804876</v>
      </c>
      <c r="T31" s="61">
        <f t="shared" si="8"/>
        <v>40.29400329550293</v>
      </c>
    </row>
    <row r="32" spans="3:20" s="8" customFormat="1" ht="24" customHeight="1" thickBot="1">
      <c r="C32" s="165" t="s">
        <v>48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8"/>
    </row>
    <row r="33" spans="3:20" ht="24" customHeight="1" thickBot="1">
      <c r="C33" s="62" t="s">
        <v>21</v>
      </c>
      <c r="D33" s="199" t="s">
        <v>49</v>
      </c>
      <c r="E33" s="200"/>
      <c r="F33" s="42">
        <v>254</v>
      </c>
      <c r="G33" s="42">
        <v>32</v>
      </c>
      <c r="H33" s="42">
        <v>161</v>
      </c>
      <c r="I33" s="42">
        <v>85</v>
      </c>
      <c r="J33" s="42">
        <v>190</v>
      </c>
      <c r="K33" s="42">
        <v>117</v>
      </c>
      <c r="L33" s="42">
        <v>111</v>
      </c>
      <c r="M33" s="42">
        <v>77</v>
      </c>
      <c r="N33" s="42">
        <v>52</v>
      </c>
      <c r="O33" s="42">
        <v>45</v>
      </c>
      <c r="P33" s="42">
        <v>85</v>
      </c>
      <c r="Q33" s="42">
        <v>140</v>
      </c>
      <c r="R33" s="42">
        <v>224</v>
      </c>
      <c r="S33" s="42">
        <v>463</v>
      </c>
      <c r="T33" s="45">
        <f>SUM(F33:S33)</f>
        <v>2036</v>
      </c>
    </row>
    <row r="34" spans="3:20" s="8" customFormat="1" ht="24" customHeight="1" thickBot="1" thickTop="1">
      <c r="C34" s="63" t="s">
        <v>27</v>
      </c>
      <c r="D34" s="186" t="s">
        <v>50</v>
      </c>
      <c r="E34" s="187"/>
      <c r="F34" s="64">
        <v>38</v>
      </c>
      <c r="G34" s="28">
        <v>15</v>
      </c>
      <c r="H34" s="28">
        <v>51</v>
      </c>
      <c r="I34" s="28">
        <v>36</v>
      </c>
      <c r="J34" s="28">
        <v>32</v>
      </c>
      <c r="K34" s="28">
        <v>61</v>
      </c>
      <c r="L34" s="28">
        <v>3</v>
      </c>
      <c r="M34" s="28">
        <v>68</v>
      </c>
      <c r="N34" s="29">
        <v>23</v>
      </c>
      <c r="O34" s="29">
        <v>17</v>
      </c>
      <c r="P34" s="29">
        <v>7</v>
      </c>
      <c r="Q34" s="29">
        <v>78</v>
      </c>
      <c r="R34" s="29">
        <v>197</v>
      </c>
      <c r="S34" s="29">
        <v>223</v>
      </c>
      <c r="T34" s="45">
        <f>SUM(F34:S34)</f>
        <v>849</v>
      </c>
    </row>
    <row r="35" spans="3:20" ht="24" customHeight="1" thickBot="1" thickTop="1">
      <c r="C35" s="65" t="s">
        <v>31</v>
      </c>
      <c r="D35" s="190" t="s">
        <v>51</v>
      </c>
      <c r="E35" s="191"/>
      <c r="F35" s="38">
        <f>F33-'[2]XI'!F33</f>
        <v>66</v>
      </c>
      <c r="G35" s="38">
        <f>G33-'[2]XI'!G33</f>
        <v>-37</v>
      </c>
      <c r="H35" s="38">
        <f>H33-'[2]XI'!H33</f>
        <v>-94</v>
      </c>
      <c r="I35" s="38">
        <f>I33-'[2]XI'!I33</f>
        <v>-133</v>
      </c>
      <c r="J35" s="38">
        <f>J33-'[2]XI'!J33</f>
        <v>-10</v>
      </c>
      <c r="K35" s="38">
        <f>K33-'[2]XI'!K33</f>
        <v>-66</v>
      </c>
      <c r="L35" s="38">
        <f>L33-'[2]XI'!L33</f>
        <v>29</v>
      </c>
      <c r="M35" s="38">
        <f>M33-'[2]XI'!M33</f>
        <v>22</v>
      </c>
      <c r="N35" s="38">
        <f>N33-'[2]XI'!N33</f>
        <v>-145</v>
      </c>
      <c r="O35" s="38">
        <f>O33-'[2]XI'!O33</f>
        <v>-8</v>
      </c>
      <c r="P35" s="38">
        <f>P33-'[2]XI'!P33</f>
        <v>-12</v>
      </c>
      <c r="Q35" s="38">
        <f>Q33-'[2]XI'!Q33</f>
        <v>-114</v>
      </c>
      <c r="R35" s="38">
        <f>R33-'[2]XI'!R33</f>
        <v>-47</v>
      </c>
      <c r="S35" s="38">
        <f>S33-'[2]XI'!S33</f>
        <v>0</v>
      </c>
      <c r="T35" s="45">
        <f>SUM(F35:S35)</f>
        <v>-549</v>
      </c>
    </row>
    <row r="36" spans="3:20" s="8" customFormat="1" ht="24" customHeight="1" thickBot="1">
      <c r="C36" s="165" t="s">
        <v>52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3:20" ht="24" customHeight="1" thickBot="1">
      <c r="C37" s="66" t="s">
        <v>21</v>
      </c>
      <c r="D37" s="195" t="s">
        <v>53</v>
      </c>
      <c r="E37" s="196"/>
      <c r="F37" s="42">
        <v>2</v>
      </c>
      <c r="G37" s="43">
        <v>3</v>
      </c>
      <c r="H37" s="43">
        <v>0</v>
      </c>
      <c r="I37" s="43">
        <v>1</v>
      </c>
      <c r="J37" s="43">
        <v>1</v>
      </c>
      <c r="K37" s="43">
        <v>7</v>
      </c>
      <c r="L37" s="43">
        <v>0</v>
      </c>
      <c r="M37" s="43">
        <v>1</v>
      </c>
      <c r="N37" s="44">
        <v>0</v>
      </c>
      <c r="O37" s="44">
        <v>0</v>
      </c>
      <c r="P37" s="44">
        <v>1</v>
      </c>
      <c r="Q37" s="44">
        <v>1</v>
      </c>
      <c r="R37" s="44">
        <v>0</v>
      </c>
      <c r="S37" s="44">
        <v>3</v>
      </c>
      <c r="T37" s="45">
        <f>SUM(F37:S37)</f>
        <v>20</v>
      </c>
    </row>
    <row r="38" spans="3:20" s="8" customFormat="1" ht="24" customHeight="1" thickBot="1" thickTop="1">
      <c r="C38" s="67" t="s">
        <v>27</v>
      </c>
      <c r="D38" s="197" t="s">
        <v>54</v>
      </c>
      <c r="E38" s="198"/>
      <c r="F38" s="38">
        <v>9</v>
      </c>
      <c r="G38" s="39">
        <v>16</v>
      </c>
      <c r="H38" s="39">
        <v>0</v>
      </c>
      <c r="I38" s="39">
        <v>32</v>
      </c>
      <c r="J38" s="39">
        <v>101</v>
      </c>
      <c r="K38" s="39">
        <v>73</v>
      </c>
      <c r="L38" s="39">
        <v>0</v>
      </c>
      <c r="M38" s="39">
        <v>3</v>
      </c>
      <c r="N38" s="40">
        <v>0</v>
      </c>
      <c r="O38" s="40">
        <v>0</v>
      </c>
      <c r="P38" s="40">
        <v>4</v>
      </c>
      <c r="Q38" s="40">
        <v>12</v>
      </c>
      <c r="R38" s="40">
        <v>0</v>
      </c>
      <c r="S38" s="40">
        <v>14</v>
      </c>
      <c r="T38" s="45">
        <f>SUM(F38:S38)</f>
        <v>264</v>
      </c>
    </row>
    <row r="39" spans="3:20" ht="14.25">
      <c r="C39" s="68" t="s">
        <v>55</v>
      </c>
      <c r="I39" s="69"/>
      <c r="O39" s="71"/>
      <c r="P39" s="71"/>
      <c r="Q39" s="71"/>
      <c r="R39" s="71"/>
      <c r="S39" s="71"/>
      <c r="T39" s="72"/>
    </row>
    <row r="40" spans="2:20" ht="15.75">
      <c r="B40" t="s">
        <v>33</v>
      </c>
      <c r="C40" s="1"/>
      <c r="D40" s="2" t="s">
        <v>0</v>
      </c>
      <c r="E40" s="3"/>
      <c r="F40" s="7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ht="15.75">
      <c r="C41" s="1"/>
      <c r="D41" s="5" t="s">
        <v>1</v>
      </c>
      <c r="E41" s="6"/>
      <c r="F41" s="7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5" t="s">
        <v>56</v>
      </c>
    </row>
    <row r="42" spans="3:20" ht="32.25" thickBot="1">
      <c r="C42" s="161" t="s">
        <v>57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</row>
    <row r="43" spans="3:20" ht="34.5" customHeight="1" thickBot="1">
      <c r="C43" s="150" t="s">
        <v>4</v>
      </c>
      <c r="D43" s="151" t="s">
        <v>5</v>
      </c>
      <c r="E43" s="152" t="s">
        <v>6</v>
      </c>
      <c r="F43" s="153" t="s">
        <v>97</v>
      </c>
      <c r="G43" s="154" t="s">
        <v>98</v>
      </c>
      <c r="H43" s="155" t="s">
        <v>7</v>
      </c>
      <c r="I43" s="155" t="s">
        <v>8</v>
      </c>
      <c r="J43" s="155" t="s">
        <v>9</v>
      </c>
      <c r="K43" s="155" t="s">
        <v>10</v>
      </c>
      <c r="L43" s="155" t="s">
        <v>11</v>
      </c>
      <c r="M43" s="155" t="s">
        <v>12</v>
      </c>
      <c r="N43" s="155" t="s">
        <v>13</v>
      </c>
      <c r="O43" s="155" t="s">
        <v>14</v>
      </c>
      <c r="P43" s="155" t="s">
        <v>15</v>
      </c>
      <c r="Q43" s="155" t="s">
        <v>16</v>
      </c>
      <c r="R43" s="155" t="s">
        <v>17</v>
      </c>
      <c r="S43" s="155" t="s">
        <v>18</v>
      </c>
      <c r="T43" s="156" t="s">
        <v>19</v>
      </c>
    </row>
    <row r="44" spans="3:20" ht="26.25" customHeight="1" thickBot="1">
      <c r="C44" s="163" t="s">
        <v>58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</row>
    <row r="45" spans="3:20" s="8" customFormat="1" ht="25.5" customHeight="1" thickBot="1">
      <c r="C45" s="76" t="s">
        <v>21</v>
      </c>
      <c r="D45" s="193" t="s">
        <v>59</v>
      </c>
      <c r="E45" s="194"/>
      <c r="F45" s="77">
        <v>13</v>
      </c>
      <c r="G45" s="78">
        <v>5</v>
      </c>
      <c r="H45" s="78">
        <v>7</v>
      </c>
      <c r="I45" s="78">
        <v>22</v>
      </c>
      <c r="J45" s="79">
        <v>2</v>
      </c>
      <c r="K45" s="78">
        <v>1</v>
      </c>
      <c r="L45" s="79">
        <v>2</v>
      </c>
      <c r="M45" s="78">
        <v>25</v>
      </c>
      <c r="N45" s="79">
        <v>2</v>
      </c>
      <c r="O45" s="79">
        <v>0</v>
      </c>
      <c r="P45" s="79">
        <v>31</v>
      </c>
      <c r="Q45" s="78">
        <v>43</v>
      </c>
      <c r="R45" s="80">
        <v>5</v>
      </c>
      <c r="S45" s="79">
        <v>36</v>
      </c>
      <c r="T45" s="81">
        <f aca="true" t="shared" si="9" ref="T45:T72">SUM(F45:S45)</f>
        <v>194</v>
      </c>
    </row>
    <row r="46" spans="3:20" ht="25.5" customHeight="1" thickBot="1" thickTop="1">
      <c r="C46" s="48"/>
      <c r="D46" s="188" t="s">
        <v>60</v>
      </c>
      <c r="E46" s="189"/>
      <c r="F46" s="82">
        <f>F45+'[1]XI'!F46</f>
        <v>178</v>
      </c>
      <c r="G46" s="82">
        <f>G45+'[1]XI'!G46</f>
        <v>85</v>
      </c>
      <c r="H46" s="82">
        <f>H45+'[1]XI'!H46</f>
        <v>312</v>
      </c>
      <c r="I46" s="82">
        <f>I45+'[1]XI'!I46</f>
        <v>424</v>
      </c>
      <c r="J46" s="82">
        <f>J45+'[1]XI'!J46</f>
        <v>430</v>
      </c>
      <c r="K46" s="82">
        <f>K45+'[1]XI'!K46</f>
        <v>160</v>
      </c>
      <c r="L46" s="82">
        <f>L45+'[1]XI'!L46</f>
        <v>198</v>
      </c>
      <c r="M46" s="82">
        <f>M45+'[1]XI'!M46</f>
        <v>174</v>
      </c>
      <c r="N46" s="82">
        <f>N45+'[1]XI'!N46</f>
        <v>151</v>
      </c>
      <c r="O46" s="82">
        <f>O45+'[1]XI'!O46</f>
        <v>110</v>
      </c>
      <c r="P46" s="82">
        <f>P45+'[1]XI'!P46</f>
        <v>204</v>
      </c>
      <c r="Q46" s="82">
        <f>Q45+'[1]XI'!Q46</f>
        <v>322</v>
      </c>
      <c r="R46" s="82">
        <f>R45+'[1]XI'!R46</f>
        <v>115</v>
      </c>
      <c r="S46" s="82">
        <f>S45+'[1]XI'!S46</f>
        <v>616</v>
      </c>
      <c r="T46" s="81">
        <f t="shared" si="9"/>
        <v>3479</v>
      </c>
    </row>
    <row r="47" spans="3:20" s="8" customFormat="1" ht="25.5" customHeight="1" thickBot="1" thickTop="1">
      <c r="C47" s="52" t="s">
        <v>27</v>
      </c>
      <c r="D47" s="186" t="s">
        <v>61</v>
      </c>
      <c r="E47" s="187"/>
      <c r="F47" s="83">
        <v>21</v>
      </c>
      <c r="G47" s="84">
        <v>7</v>
      </c>
      <c r="H47" s="84">
        <v>0</v>
      </c>
      <c r="I47" s="84">
        <v>8</v>
      </c>
      <c r="J47" s="85">
        <v>8</v>
      </c>
      <c r="K47" s="84">
        <v>7</v>
      </c>
      <c r="L47" s="85">
        <v>1</v>
      </c>
      <c r="M47" s="84">
        <v>10</v>
      </c>
      <c r="N47" s="85">
        <v>4</v>
      </c>
      <c r="O47" s="85">
        <v>7</v>
      </c>
      <c r="P47" s="85">
        <v>2</v>
      </c>
      <c r="Q47" s="84">
        <v>0</v>
      </c>
      <c r="R47" s="86">
        <v>2</v>
      </c>
      <c r="S47" s="85">
        <v>7</v>
      </c>
      <c r="T47" s="81">
        <f t="shared" si="9"/>
        <v>84</v>
      </c>
    </row>
    <row r="48" spans="3:20" ht="25.5" customHeight="1" thickBot="1" thickTop="1">
      <c r="C48" s="48"/>
      <c r="D48" s="188" t="s">
        <v>62</v>
      </c>
      <c r="E48" s="189"/>
      <c r="F48" s="83">
        <f>F47+'[1]XI'!F48</f>
        <v>382</v>
      </c>
      <c r="G48" s="83">
        <f>G47+'[1]XI'!G48</f>
        <v>336</v>
      </c>
      <c r="H48" s="83">
        <f>H47+'[1]XI'!H48</f>
        <v>276</v>
      </c>
      <c r="I48" s="83">
        <f>I47+'[1]XI'!I48</f>
        <v>327</v>
      </c>
      <c r="J48" s="83">
        <f>J47+'[1]XI'!J48</f>
        <v>365</v>
      </c>
      <c r="K48" s="83">
        <f>K47+'[1]XI'!K48</f>
        <v>232</v>
      </c>
      <c r="L48" s="83">
        <f>L47+'[1]XI'!L48</f>
        <v>219</v>
      </c>
      <c r="M48" s="83">
        <f>M47+'[1]XI'!M48</f>
        <v>294</v>
      </c>
      <c r="N48" s="83">
        <f>N47+'[1]XI'!N48</f>
        <v>151</v>
      </c>
      <c r="O48" s="83">
        <f>O47+'[1]XI'!O48</f>
        <v>225</v>
      </c>
      <c r="P48" s="83">
        <f>P47+'[1]XI'!P48</f>
        <v>607</v>
      </c>
      <c r="Q48" s="83">
        <f>Q47+'[1]XI'!Q48</f>
        <v>144</v>
      </c>
      <c r="R48" s="83">
        <f>R47+'[1]XI'!R48</f>
        <v>466</v>
      </c>
      <c r="S48" s="83">
        <f>S47+'[1]XI'!S48</f>
        <v>321</v>
      </c>
      <c r="T48" s="81">
        <f t="shared" si="9"/>
        <v>4345</v>
      </c>
    </row>
    <row r="49" spans="3:20" s="8" customFormat="1" ht="25.5" customHeight="1" thickBot="1" thickTop="1">
      <c r="C49" s="52" t="s">
        <v>31</v>
      </c>
      <c r="D49" s="186" t="s">
        <v>63</v>
      </c>
      <c r="E49" s="187"/>
      <c r="F49" s="83">
        <v>0</v>
      </c>
      <c r="G49" s="84">
        <v>3</v>
      </c>
      <c r="H49" s="84">
        <v>46</v>
      </c>
      <c r="I49" s="84">
        <v>13</v>
      </c>
      <c r="J49" s="85">
        <v>4</v>
      </c>
      <c r="K49" s="84">
        <v>30</v>
      </c>
      <c r="L49" s="85">
        <v>4</v>
      </c>
      <c r="M49" s="84">
        <v>75</v>
      </c>
      <c r="N49" s="85">
        <v>10</v>
      </c>
      <c r="O49" s="85">
        <v>1</v>
      </c>
      <c r="P49" s="85">
        <v>2</v>
      </c>
      <c r="Q49" s="84">
        <v>51</v>
      </c>
      <c r="R49" s="86">
        <v>183</v>
      </c>
      <c r="S49" s="85">
        <v>203</v>
      </c>
      <c r="T49" s="81">
        <f t="shared" si="9"/>
        <v>625</v>
      </c>
    </row>
    <row r="50" spans="3:20" s="8" customFormat="1" ht="25.5" customHeight="1" thickBot="1" thickTop="1">
      <c r="C50" s="87"/>
      <c r="D50" s="186" t="s">
        <v>64</v>
      </c>
      <c r="E50" s="187"/>
      <c r="F50" s="83">
        <f>F49+'[1]XI'!F50</f>
        <v>38</v>
      </c>
      <c r="G50" s="83">
        <f>G49+'[1]XI'!G50</f>
        <v>70</v>
      </c>
      <c r="H50" s="83">
        <f>H49+'[1]XI'!H50</f>
        <v>841</v>
      </c>
      <c r="I50" s="83">
        <f>I49+'[1]XI'!I50</f>
        <v>323</v>
      </c>
      <c r="J50" s="83">
        <f>J49+'[1]XI'!J50</f>
        <v>536</v>
      </c>
      <c r="K50" s="83">
        <f>K49+'[1]XI'!K50</f>
        <v>248</v>
      </c>
      <c r="L50" s="83">
        <f>L49+'[1]XI'!L50</f>
        <v>99</v>
      </c>
      <c r="M50" s="83">
        <f>M49+'[1]XI'!M50</f>
        <v>356</v>
      </c>
      <c r="N50" s="83">
        <f>N49+'[1]XI'!N50</f>
        <v>160</v>
      </c>
      <c r="O50" s="83">
        <f>O49+'[1]XI'!O50</f>
        <v>51</v>
      </c>
      <c r="P50" s="83">
        <f>P49+'[1]XI'!P50</f>
        <v>198</v>
      </c>
      <c r="Q50" s="83">
        <f>Q49+'[1]XI'!Q50</f>
        <v>614</v>
      </c>
      <c r="R50" s="83">
        <f>R49+'[1]XI'!R50</f>
        <v>1941</v>
      </c>
      <c r="S50" s="83">
        <f>S49+'[1]XI'!S50</f>
        <v>2080</v>
      </c>
      <c r="T50" s="81">
        <f t="shared" si="9"/>
        <v>7555</v>
      </c>
    </row>
    <row r="51" spans="3:20" s="8" customFormat="1" ht="25.5" customHeight="1" thickBot="1" thickTop="1">
      <c r="C51" s="35" t="s">
        <v>42</v>
      </c>
      <c r="D51" s="186" t="s">
        <v>65</v>
      </c>
      <c r="E51" s="187"/>
      <c r="F51" s="88">
        <v>5</v>
      </c>
      <c r="G51" s="85">
        <v>0</v>
      </c>
      <c r="H51" s="85">
        <v>2</v>
      </c>
      <c r="I51" s="85">
        <v>13</v>
      </c>
      <c r="J51" s="85">
        <v>6</v>
      </c>
      <c r="K51" s="84">
        <v>1</v>
      </c>
      <c r="L51" s="85">
        <v>2</v>
      </c>
      <c r="M51" s="84">
        <v>0</v>
      </c>
      <c r="N51" s="85">
        <v>1</v>
      </c>
      <c r="O51" s="85">
        <v>5</v>
      </c>
      <c r="P51" s="85">
        <v>0</v>
      </c>
      <c r="Q51" s="84">
        <v>1</v>
      </c>
      <c r="R51" s="86">
        <v>1</v>
      </c>
      <c r="S51" s="85">
        <v>0</v>
      </c>
      <c r="T51" s="81">
        <f t="shared" si="9"/>
        <v>37</v>
      </c>
    </row>
    <row r="52" spans="3:20" s="8" customFormat="1" ht="25.5" customHeight="1" thickBot="1" thickTop="1">
      <c r="C52" s="87"/>
      <c r="D52" s="186" t="s">
        <v>66</v>
      </c>
      <c r="E52" s="187"/>
      <c r="F52" s="89">
        <f>F51+'[1]XI'!F52</f>
        <v>239</v>
      </c>
      <c r="G52" s="89">
        <f>G51+'[1]XI'!G52</f>
        <v>88</v>
      </c>
      <c r="H52" s="89">
        <f>H51+'[1]XI'!H52</f>
        <v>75</v>
      </c>
      <c r="I52" s="89">
        <f>I51+'[1]XI'!I52</f>
        <v>92</v>
      </c>
      <c r="J52" s="89">
        <f>J51+'[1]XI'!J52</f>
        <v>159</v>
      </c>
      <c r="K52" s="89">
        <f>K51+'[1]XI'!K52</f>
        <v>18</v>
      </c>
      <c r="L52" s="89">
        <f>L51+'[1]XI'!L52</f>
        <v>100</v>
      </c>
      <c r="M52" s="89">
        <f>M51+'[1]XI'!M52</f>
        <v>30</v>
      </c>
      <c r="N52" s="89">
        <f>N51+'[1]XI'!N52</f>
        <v>66</v>
      </c>
      <c r="O52" s="89">
        <f>O51+'[1]XI'!O52</f>
        <v>61</v>
      </c>
      <c r="P52" s="89">
        <f>P51+'[1]XI'!P52</f>
        <v>148</v>
      </c>
      <c r="Q52" s="89">
        <f>Q51+'[1]XI'!Q52</f>
        <v>89</v>
      </c>
      <c r="R52" s="89">
        <f>R51+'[1]XI'!R52</f>
        <v>45</v>
      </c>
      <c r="S52" s="89">
        <f>S51+'[1]XI'!S52</f>
        <v>110</v>
      </c>
      <c r="T52" s="81">
        <f t="shared" si="9"/>
        <v>1320</v>
      </c>
    </row>
    <row r="53" spans="3:20" s="8" customFormat="1" ht="25.5" customHeight="1" thickBot="1" thickTop="1">
      <c r="C53" s="52" t="s">
        <v>44</v>
      </c>
      <c r="D53" s="186" t="s">
        <v>67</v>
      </c>
      <c r="E53" s="187"/>
      <c r="F53" s="89">
        <v>6</v>
      </c>
      <c r="G53" s="84">
        <v>1</v>
      </c>
      <c r="H53" s="84">
        <v>3</v>
      </c>
      <c r="I53" s="84">
        <v>3</v>
      </c>
      <c r="J53" s="84">
        <v>0</v>
      </c>
      <c r="K53" s="84">
        <v>24</v>
      </c>
      <c r="L53" s="84">
        <v>2</v>
      </c>
      <c r="M53" s="84">
        <v>5</v>
      </c>
      <c r="N53" s="84">
        <v>1</v>
      </c>
      <c r="O53" s="84">
        <v>4</v>
      </c>
      <c r="P53" s="84">
        <v>0</v>
      </c>
      <c r="Q53" s="84">
        <v>2</v>
      </c>
      <c r="R53" s="84">
        <v>0</v>
      </c>
      <c r="S53" s="86">
        <v>8</v>
      </c>
      <c r="T53" s="81">
        <f t="shared" si="9"/>
        <v>59</v>
      </c>
    </row>
    <row r="54" spans="3:20" ht="25.5" customHeight="1" thickBot="1" thickTop="1">
      <c r="C54" s="53"/>
      <c r="D54" s="188" t="s">
        <v>68</v>
      </c>
      <c r="E54" s="189"/>
      <c r="F54" s="89">
        <f>F53+'[1]XI'!F54</f>
        <v>391</v>
      </c>
      <c r="G54" s="89">
        <f>G53+'[1]XI'!G54</f>
        <v>136</v>
      </c>
      <c r="H54" s="89">
        <f>H53+'[1]XI'!H54</f>
        <v>307</v>
      </c>
      <c r="I54" s="89">
        <f>I53+'[1]XI'!I54</f>
        <v>463</v>
      </c>
      <c r="J54" s="89">
        <f>J53+'[1]XI'!J54</f>
        <v>276</v>
      </c>
      <c r="K54" s="89">
        <f>K53+'[1]XI'!K54</f>
        <v>249</v>
      </c>
      <c r="L54" s="89">
        <f>L53+'[1]XI'!L54</f>
        <v>154</v>
      </c>
      <c r="M54" s="89">
        <f>M53+'[1]XI'!M54</f>
        <v>140</v>
      </c>
      <c r="N54" s="89">
        <f>N53+'[1]XI'!N54</f>
        <v>143</v>
      </c>
      <c r="O54" s="89">
        <f>O53+'[1]XI'!O54</f>
        <v>115</v>
      </c>
      <c r="P54" s="89">
        <f>P53+'[1]XI'!P54</f>
        <v>392</v>
      </c>
      <c r="Q54" s="89">
        <f>Q53+'[1]XI'!Q54</f>
        <v>274</v>
      </c>
      <c r="R54" s="89">
        <f>R53+'[1]XI'!R54</f>
        <v>366</v>
      </c>
      <c r="S54" s="89">
        <f>S53+'[1]XI'!S54</f>
        <v>421</v>
      </c>
      <c r="T54" s="81">
        <f t="shared" si="9"/>
        <v>3827</v>
      </c>
    </row>
    <row r="55" spans="3:20" s="8" customFormat="1" ht="25.5" customHeight="1" thickBot="1" thickTop="1">
      <c r="C55" s="52" t="s">
        <v>46</v>
      </c>
      <c r="D55" s="186" t="s">
        <v>69</v>
      </c>
      <c r="E55" s="187"/>
      <c r="F55" s="89">
        <v>2</v>
      </c>
      <c r="G55" s="84">
        <v>0</v>
      </c>
      <c r="H55" s="84">
        <v>5</v>
      </c>
      <c r="I55" s="84">
        <v>2</v>
      </c>
      <c r="J55" s="84">
        <v>0</v>
      </c>
      <c r="K55" s="84">
        <v>0</v>
      </c>
      <c r="L55" s="84">
        <v>0</v>
      </c>
      <c r="M55" s="84">
        <v>12</v>
      </c>
      <c r="N55" s="84">
        <v>1</v>
      </c>
      <c r="O55" s="84">
        <v>0</v>
      </c>
      <c r="P55" s="84">
        <v>7</v>
      </c>
      <c r="Q55" s="84">
        <v>10</v>
      </c>
      <c r="R55" s="84">
        <v>0</v>
      </c>
      <c r="S55" s="86">
        <v>2</v>
      </c>
      <c r="T55" s="81">
        <f t="shared" si="9"/>
        <v>41</v>
      </c>
    </row>
    <row r="56" spans="3:20" ht="25.5" customHeight="1" thickBot="1" thickTop="1">
      <c r="C56" s="53"/>
      <c r="D56" s="188" t="s">
        <v>70</v>
      </c>
      <c r="E56" s="189"/>
      <c r="F56" s="89">
        <f>F55+'[1]XI'!F56</f>
        <v>51</v>
      </c>
      <c r="G56" s="89">
        <f>G55+'[1]XI'!G56</f>
        <v>19</v>
      </c>
      <c r="H56" s="89">
        <f>H55+'[1]XI'!H56</f>
        <v>66</v>
      </c>
      <c r="I56" s="89">
        <f>I55+'[1]XI'!I56</f>
        <v>76</v>
      </c>
      <c r="J56" s="89">
        <f>J55+'[1]XI'!J56</f>
        <v>87</v>
      </c>
      <c r="K56" s="89">
        <f>K55+'[1]XI'!K56</f>
        <v>33</v>
      </c>
      <c r="L56" s="89">
        <f>L55+'[1]XI'!L56</f>
        <v>3</v>
      </c>
      <c r="M56" s="89">
        <f>M55+'[1]XI'!M56</f>
        <v>53</v>
      </c>
      <c r="N56" s="89">
        <f>N55+'[1]XI'!N56</f>
        <v>30</v>
      </c>
      <c r="O56" s="89">
        <f>O55+'[1]XI'!O56</f>
        <v>44</v>
      </c>
      <c r="P56" s="89">
        <f>P55+'[1]XI'!P56</f>
        <v>17</v>
      </c>
      <c r="Q56" s="89">
        <f>Q55+'[1]XI'!Q56</f>
        <v>57</v>
      </c>
      <c r="R56" s="89">
        <f>R55+'[1]XI'!R56</f>
        <v>21</v>
      </c>
      <c r="S56" s="89">
        <f>S55+'[1]XI'!S56</f>
        <v>103</v>
      </c>
      <c r="T56" s="81">
        <f t="shared" si="9"/>
        <v>660</v>
      </c>
    </row>
    <row r="57" spans="3:20" s="8" customFormat="1" ht="25.5" customHeight="1" thickBot="1" thickTop="1">
      <c r="C57" s="35" t="s">
        <v>71</v>
      </c>
      <c r="D57" s="186" t="s">
        <v>72</v>
      </c>
      <c r="E57" s="187"/>
      <c r="F57" s="89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6">
        <v>1</v>
      </c>
      <c r="T57" s="90">
        <f t="shared" si="9"/>
        <v>1</v>
      </c>
    </row>
    <row r="58" spans="3:20" ht="25.5" customHeight="1" thickBot="1" thickTop="1">
      <c r="C58" s="48"/>
      <c r="D58" s="188" t="s">
        <v>73</v>
      </c>
      <c r="E58" s="189"/>
      <c r="F58" s="89">
        <f>F57+'[1]XI'!F58</f>
        <v>0</v>
      </c>
      <c r="G58" s="89">
        <f>G57+'[1]XI'!G58</f>
        <v>0</v>
      </c>
      <c r="H58" s="89">
        <f>H57+'[1]XI'!H58</f>
        <v>0</v>
      </c>
      <c r="I58" s="89">
        <f>I57+'[1]XI'!I58</f>
        <v>0</v>
      </c>
      <c r="J58" s="89">
        <f>J57+'[1]XI'!J58</f>
        <v>4</v>
      </c>
      <c r="K58" s="89">
        <f>K57+'[1]XI'!K58</f>
        <v>0</v>
      </c>
      <c r="L58" s="89">
        <f>L57+'[1]XI'!L58</f>
        <v>0</v>
      </c>
      <c r="M58" s="89">
        <f>M57+'[1]XI'!M58</f>
        <v>0</v>
      </c>
      <c r="N58" s="89">
        <f>N57+'[1]XI'!N58</f>
        <v>0</v>
      </c>
      <c r="O58" s="89">
        <f>O57+'[1]XI'!O58</f>
        <v>0</v>
      </c>
      <c r="P58" s="89">
        <f>P57+'[1]XI'!P58</f>
        <v>0</v>
      </c>
      <c r="Q58" s="89">
        <f>Q57+'[1]XI'!Q58</f>
        <v>0</v>
      </c>
      <c r="R58" s="89">
        <f>R57+'[1]XI'!R58</f>
        <v>0</v>
      </c>
      <c r="S58" s="89">
        <f>S57+'[1]XI'!S58</f>
        <v>34</v>
      </c>
      <c r="T58" s="81">
        <f t="shared" si="9"/>
        <v>38</v>
      </c>
    </row>
    <row r="59" spans="3:20" s="8" customFormat="1" ht="25.5" customHeight="1" thickBot="1" thickTop="1">
      <c r="C59" s="52" t="s">
        <v>74</v>
      </c>
      <c r="D59" s="186" t="s">
        <v>75</v>
      </c>
      <c r="E59" s="187"/>
      <c r="F59" s="89">
        <v>5</v>
      </c>
      <c r="G59" s="84">
        <v>1</v>
      </c>
      <c r="H59" s="84">
        <v>3</v>
      </c>
      <c r="I59" s="84">
        <v>2</v>
      </c>
      <c r="J59" s="84">
        <v>3</v>
      </c>
      <c r="K59" s="84">
        <v>1</v>
      </c>
      <c r="L59" s="84">
        <v>3</v>
      </c>
      <c r="M59" s="84">
        <v>2</v>
      </c>
      <c r="N59" s="84">
        <v>0</v>
      </c>
      <c r="O59" s="84">
        <v>2</v>
      </c>
      <c r="P59" s="84">
        <v>7</v>
      </c>
      <c r="Q59" s="84">
        <v>2</v>
      </c>
      <c r="R59" s="84">
        <v>2</v>
      </c>
      <c r="S59" s="86">
        <v>3</v>
      </c>
      <c r="T59" s="81">
        <f t="shared" si="9"/>
        <v>36</v>
      </c>
    </row>
    <row r="60" spans="3:20" ht="25.5" customHeight="1" thickBot="1" thickTop="1">
      <c r="C60" s="53"/>
      <c r="D60" s="188" t="s">
        <v>76</v>
      </c>
      <c r="E60" s="189"/>
      <c r="F60" s="89">
        <f>F59+'[1]XI'!F60</f>
        <v>33</v>
      </c>
      <c r="G60" s="89">
        <f>G59+'[1]XI'!G60</f>
        <v>7</v>
      </c>
      <c r="H60" s="89">
        <f>H59+'[1]XI'!H60</f>
        <v>21</v>
      </c>
      <c r="I60" s="89">
        <f>I59+'[1]XI'!I60</f>
        <v>20</v>
      </c>
      <c r="J60" s="89">
        <f>J59+'[1]XI'!J60</f>
        <v>15</v>
      </c>
      <c r="K60" s="89">
        <f>K59+'[1]XI'!K60</f>
        <v>7</v>
      </c>
      <c r="L60" s="89">
        <f>L59+'[1]XI'!L60</f>
        <v>9</v>
      </c>
      <c r="M60" s="89">
        <f>M59+'[1]XI'!M60</f>
        <v>6</v>
      </c>
      <c r="N60" s="89">
        <f>N59+'[1]XI'!N60</f>
        <v>4</v>
      </c>
      <c r="O60" s="89">
        <f>O59+'[1]XI'!O60</f>
        <v>12</v>
      </c>
      <c r="P60" s="89">
        <f>P59+'[1]XI'!P60</f>
        <v>27</v>
      </c>
      <c r="Q60" s="89">
        <f>Q59+'[1]XI'!Q60</f>
        <v>10</v>
      </c>
      <c r="R60" s="89">
        <f>R59+'[1]XI'!R60</f>
        <v>11</v>
      </c>
      <c r="S60" s="89">
        <f>S59+'[1]XI'!S60</f>
        <v>28</v>
      </c>
      <c r="T60" s="81">
        <f t="shared" si="9"/>
        <v>210</v>
      </c>
    </row>
    <row r="61" spans="3:20" s="8" customFormat="1" ht="25.5" customHeight="1" thickBot="1" thickTop="1">
      <c r="C61" s="52" t="s">
        <v>77</v>
      </c>
      <c r="D61" s="186" t="s">
        <v>78</v>
      </c>
      <c r="E61" s="187"/>
      <c r="F61" s="89">
        <v>2</v>
      </c>
      <c r="G61" s="84">
        <v>1</v>
      </c>
      <c r="H61" s="84">
        <v>0</v>
      </c>
      <c r="I61" s="84">
        <v>0</v>
      </c>
      <c r="J61" s="84">
        <v>8</v>
      </c>
      <c r="K61" s="84">
        <v>0</v>
      </c>
      <c r="L61" s="84">
        <v>2</v>
      </c>
      <c r="M61" s="84">
        <v>0</v>
      </c>
      <c r="N61" s="84">
        <v>1</v>
      </c>
      <c r="O61" s="84">
        <v>0</v>
      </c>
      <c r="P61" s="84">
        <v>3</v>
      </c>
      <c r="Q61" s="84">
        <v>9</v>
      </c>
      <c r="R61" s="84">
        <v>8</v>
      </c>
      <c r="S61" s="86">
        <v>0</v>
      </c>
      <c r="T61" s="81">
        <f t="shared" si="9"/>
        <v>34</v>
      </c>
    </row>
    <row r="62" spans="3:20" s="70" customFormat="1" ht="25.5" customHeight="1" thickBot="1" thickTop="1">
      <c r="C62" s="91"/>
      <c r="D62" s="186" t="s">
        <v>79</v>
      </c>
      <c r="E62" s="187"/>
      <c r="F62" s="89">
        <f>F61+'[1]XI'!F62</f>
        <v>21</v>
      </c>
      <c r="G62" s="89">
        <f>G61+'[1]XI'!G62</f>
        <v>8</v>
      </c>
      <c r="H62" s="89">
        <f>H61+'[1]XI'!H62</f>
        <v>3</v>
      </c>
      <c r="I62" s="89">
        <f>I61+'[1]XI'!I62</f>
        <v>2</v>
      </c>
      <c r="J62" s="89">
        <f>J61+'[1]XI'!J62</f>
        <v>26</v>
      </c>
      <c r="K62" s="89">
        <f>K61+'[1]XI'!K62</f>
        <v>13</v>
      </c>
      <c r="L62" s="89">
        <f>L61+'[1]XI'!L62</f>
        <v>17</v>
      </c>
      <c r="M62" s="89">
        <f>M61+'[1]XI'!M62</f>
        <v>0</v>
      </c>
      <c r="N62" s="89">
        <f>N61+'[1]XI'!N62</f>
        <v>2</v>
      </c>
      <c r="O62" s="89">
        <f>O61+'[1]XI'!O62</f>
        <v>1</v>
      </c>
      <c r="P62" s="89">
        <f>P61+'[1]XI'!P62</f>
        <v>3</v>
      </c>
      <c r="Q62" s="89">
        <f>Q61+'[1]XI'!Q62</f>
        <v>20</v>
      </c>
      <c r="R62" s="89">
        <f>R61+'[1]XI'!R62</f>
        <v>13</v>
      </c>
      <c r="S62" s="89">
        <f>S61+'[1]XI'!S62</f>
        <v>31</v>
      </c>
      <c r="T62" s="81">
        <f t="shared" si="9"/>
        <v>160</v>
      </c>
    </row>
    <row r="63" spans="3:20" s="8" customFormat="1" ht="25.5" customHeight="1" thickBot="1" thickTop="1">
      <c r="C63" s="35" t="s">
        <v>80</v>
      </c>
      <c r="D63" s="186" t="s">
        <v>81</v>
      </c>
      <c r="E63" s="192"/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1</v>
      </c>
      <c r="S63" s="86">
        <v>0</v>
      </c>
      <c r="T63" s="81">
        <f t="shared" si="9"/>
        <v>1</v>
      </c>
    </row>
    <row r="64" spans="3:20" ht="25.5" customHeight="1" thickBot="1" thickTop="1">
      <c r="C64" s="48"/>
      <c r="D64" s="188" t="s">
        <v>82</v>
      </c>
      <c r="E64" s="189"/>
      <c r="F64" s="89">
        <f>F63+'[1]XI'!F64</f>
        <v>4</v>
      </c>
      <c r="G64" s="89">
        <f>G63+'[1]XI'!G64</f>
        <v>0</v>
      </c>
      <c r="H64" s="89">
        <f>H63+'[1]XI'!H64</f>
        <v>1</v>
      </c>
      <c r="I64" s="89">
        <f>I63+'[1]XI'!I64</f>
        <v>0</v>
      </c>
      <c r="J64" s="89">
        <f>J63+'[1]XI'!J64</f>
        <v>0</v>
      </c>
      <c r="K64" s="89">
        <f>K63+'[1]XI'!K64</f>
        <v>0</v>
      </c>
      <c r="L64" s="89">
        <f>L63+'[1]XI'!L64</f>
        <v>2</v>
      </c>
      <c r="M64" s="89">
        <f>M63+'[1]XI'!M64</f>
        <v>0</v>
      </c>
      <c r="N64" s="89">
        <f>N63+'[1]XI'!N64</f>
        <v>0</v>
      </c>
      <c r="O64" s="89">
        <f>O63+'[1]XI'!O64</f>
        <v>0</v>
      </c>
      <c r="P64" s="89">
        <f>P63+'[1]XI'!P64</f>
        <v>1</v>
      </c>
      <c r="Q64" s="89">
        <f>Q63+'[1]XI'!Q64</f>
        <v>0</v>
      </c>
      <c r="R64" s="89">
        <f>R63+'[1]XI'!R64</f>
        <v>6</v>
      </c>
      <c r="S64" s="89">
        <f>S63+'[1]XI'!S64</f>
        <v>17</v>
      </c>
      <c r="T64" s="81">
        <f t="shared" si="9"/>
        <v>31</v>
      </c>
    </row>
    <row r="65" spans="3:20" s="8" customFormat="1" ht="25.5" customHeight="1" thickBot="1" thickTop="1">
      <c r="C65" s="52" t="s">
        <v>83</v>
      </c>
      <c r="D65" s="186" t="s">
        <v>84</v>
      </c>
      <c r="E65" s="187"/>
      <c r="F65" s="89">
        <v>0</v>
      </c>
      <c r="G65" s="84">
        <v>2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3</v>
      </c>
      <c r="P65" s="84">
        <v>0</v>
      </c>
      <c r="Q65" s="84">
        <v>0</v>
      </c>
      <c r="R65" s="84">
        <v>0</v>
      </c>
      <c r="S65" s="86">
        <v>0</v>
      </c>
      <c r="T65" s="81">
        <f t="shared" si="9"/>
        <v>5</v>
      </c>
    </row>
    <row r="66" spans="3:20" ht="25.5" customHeight="1" thickBot="1" thickTop="1">
      <c r="C66" s="53"/>
      <c r="D66" s="188" t="s">
        <v>85</v>
      </c>
      <c r="E66" s="189"/>
      <c r="F66" s="89">
        <f>F65+'[1]XI'!F66</f>
        <v>89</v>
      </c>
      <c r="G66" s="89">
        <f>G65+'[1]XI'!G66</f>
        <v>62</v>
      </c>
      <c r="H66" s="89">
        <f>H65+'[1]XI'!H66</f>
        <v>49</v>
      </c>
      <c r="I66" s="89">
        <f>I65+'[1]XI'!I66</f>
        <v>0</v>
      </c>
      <c r="J66" s="89">
        <f>J65+'[1]XI'!J66</f>
        <v>20</v>
      </c>
      <c r="K66" s="89">
        <f>K65+'[1]XI'!K66</f>
        <v>0</v>
      </c>
      <c r="L66" s="89">
        <v>34</v>
      </c>
      <c r="M66" s="89">
        <f>M65+'[1]XI'!M66</f>
        <v>76</v>
      </c>
      <c r="N66" s="89">
        <f>N65+'[1]XI'!N66</f>
        <v>0</v>
      </c>
      <c r="O66" s="89">
        <f>O65+'[1]XI'!O66</f>
        <v>13</v>
      </c>
      <c r="P66" s="89">
        <f>P65+'[1]XI'!P66</f>
        <v>0</v>
      </c>
      <c r="Q66" s="89">
        <f>Q65+'[1]XI'!Q66</f>
        <v>24</v>
      </c>
      <c r="R66" s="89">
        <f>R65+'[1]XI'!R66</f>
        <v>14</v>
      </c>
      <c r="S66" s="89">
        <f>S65+'[1]XI'!S66</f>
        <v>37</v>
      </c>
      <c r="T66" s="81">
        <f t="shared" si="9"/>
        <v>418</v>
      </c>
    </row>
    <row r="67" spans="3:20" s="8" customFormat="1" ht="25.5" customHeight="1" thickBot="1" thickTop="1">
      <c r="C67" s="52" t="s">
        <v>86</v>
      </c>
      <c r="D67" s="186" t="s">
        <v>87</v>
      </c>
      <c r="E67" s="187"/>
      <c r="F67" s="89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1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6">
        <v>1</v>
      </c>
      <c r="T67" s="92">
        <f t="shared" si="9"/>
        <v>2</v>
      </c>
    </row>
    <row r="68" spans="3:20" ht="25.5" customHeight="1" thickBot="1">
      <c r="C68" s="53"/>
      <c r="D68" s="188" t="s">
        <v>88</v>
      </c>
      <c r="E68" s="189"/>
      <c r="F68" s="89">
        <f>F67+'[1]XI'!F68</f>
        <v>0</v>
      </c>
      <c r="G68" s="89">
        <f>G67+'[1]XI'!G68</f>
        <v>0</v>
      </c>
      <c r="H68" s="89">
        <f>H67+'[1]XI'!H68</f>
        <v>0</v>
      </c>
      <c r="I68" s="89">
        <f>I67+'[1]XI'!I68</f>
        <v>0</v>
      </c>
      <c r="J68" s="89">
        <f>J67+'[1]XI'!J68</f>
        <v>0</v>
      </c>
      <c r="K68" s="89">
        <f>K67+'[1]XI'!K68</f>
        <v>0</v>
      </c>
      <c r="L68" s="89">
        <f>L67+'[1]XI'!L68</f>
        <v>6</v>
      </c>
      <c r="M68" s="89">
        <f>M67+'[1]XI'!M68</f>
        <v>0</v>
      </c>
      <c r="N68" s="89">
        <f>N67+'[1]XI'!N68</f>
        <v>0</v>
      </c>
      <c r="O68" s="89">
        <f>O67+'[1]XI'!O68</f>
        <v>0</v>
      </c>
      <c r="P68" s="89">
        <f>P67+'[1]XI'!P68</f>
        <v>0</v>
      </c>
      <c r="Q68" s="89">
        <f>Q67+'[1]XI'!Q68</f>
        <v>1</v>
      </c>
      <c r="R68" s="89">
        <f>R67+'[1]XI'!R68</f>
        <v>0</v>
      </c>
      <c r="S68" s="89">
        <f>S67+'[1]XI'!S68</f>
        <v>1</v>
      </c>
      <c r="T68" s="92">
        <f t="shared" si="9"/>
        <v>8</v>
      </c>
    </row>
    <row r="69" spans="3:20" ht="25.5" customHeight="1" thickBot="1" thickTop="1">
      <c r="C69" s="47" t="s">
        <v>89</v>
      </c>
      <c r="D69" s="188" t="s">
        <v>90</v>
      </c>
      <c r="E69" s="189"/>
      <c r="F69" s="89">
        <v>0</v>
      </c>
      <c r="G69" s="84">
        <v>0</v>
      </c>
      <c r="H69" s="84">
        <v>0</v>
      </c>
      <c r="I69" s="84">
        <v>0</v>
      </c>
      <c r="J69" s="84">
        <v>1</v>
      </c>
      <c r="K69" s="84">
        <v>0</v>
      </c>
      <c r="L69" s="84">
        <v>1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10</v>
      </c>
      <c r="S69" s="86">
        <v>1</v>
      </c>
      <c r="T69" s="93">
        <f t="shared" si="9"/>
        <v>13</v>
      </c>
    </row>
    <row r="70" spans="3:21" ht="25.5" customHeight="1" thickBot="1" thickTop="1">
      <c r="C70" s="94"/>
      <c r="D70" s="190" t="s">
        <v>91</v>
      </c>
      <c r="E70" s="191"/>
      <c r="F70" s="95">
        <f>F69+'[1]XI'!F70</f>
        <v>0</v>
      </c>
      <c r="G70" s="95">
        <f>G69+'[1]XI'!G70</f>
        <v>0</v>
      </c>
      <c r="H70" s="95">
        <f>H69+'[1]XI'!H70</f>
        <v>10</v>
      </c>
      <c r="I70" s="95">
        <f>I69+'[1]XI'!I70</f>
        <v>0</v>
      </c>
      <c r="J70" s="95">
        <f>J69+'[1]XI'!J70</f>
        <v>12</v>
      </c>
      <c r="K70" s="95">
        <f>K69+'[1]XI'!K70</f>
        <v>0</v>
      </c>
      <c r="L70" s="95">
        <f>L69+'[1]XI'!L70</f>
        <v>1</v>
      </c>
      <c r="M70" s="95">
        <f>M69+'[1]XI'!M70</f>
        <v>0</v>
      </c>
      <c r="N70" s="95">
        <f>N69+'[1]XI'!N70</f>
        <v>0</v>
      </c>
      <c r="O70" s="95">
        <f>O69+'[1]XI'!O70</f>
        <v>0</v>
      </c>
      <c r="P70" s="95">
        <f>P69+'[1]XI'!P70</f>
        <v>0</v>
      </c>
      <c r="Q70" s="95">
        <f>Q69+'[1]XI'!Q70</f>
        <v>0</v>
      </c>
      <c r="R70" s="95">
        <f>R69+'[1]XI'!R70</f>
        <v>11</v>
      </c>
      <c r="S70" s="95">
        <f>S69+'[1]XI'!S70</f>
        <v>3</v>
      </c>
      <c r="T70" s="81">
        <f t="shared" si="9"/>
        <v>37</v>
      </c>
      <c r="U70" s="8"/>
    </row>
    <row r="71" spans="3:20" ht="30" customHeight="1" thickBot="1">
      <c r="C71" s="41" t="s">
        <v>92</v>
      </c>
      <c r="D71" s="177" t="s">
        <v>93</v>
      </c>
      <c r="E71" s="178"/>
      <c r="F71" s="96">
        <f aca="true" t="shared" si="10" ref="F71:S71">F45+F47+F49+F51+F53+F59+F61+F63+F65+F67+F69</f>
        <v>52</v>
      </c>
      <c r="G71" s="96">
        <f t="shared" si="10"/>
        <v>20</v>
      </c>
      <c r="H71" s="96">
        <f t="shared" si="10"/>
        <v>61</v>
      </c>
      <c r="I71" s="96">
        <f t="shared" si="10"/>
        <v>61</v>
      </c>
      <c r="J71" s="96">
        <f t="shared" si="10"/>
        <v>32</v>
      </c>
      <c r="K71" s="96">
        <f t="shared" si="10"/>
        <v>64</v>
      </c>
      <c r="L71" s="96">
        <f t="shared" si="10"/>
        <v>18</v>
      </c>
      <c r="M71" s="96">
        <f t="shared" si="10"/>
        <v>117</v>
      </c>
      <c r="N71" s="96">
        <f t="shared" si="10"/>
        <v>19</v>
      </c>
      <c r="O71" s="96">
        <f t="shared" si="10"/>
        <v>22</v>
      </c>
      <c r="P71" s="96">
        <f t="shared" si="10"/>
        <v>45</v>
      </c>
      <c r="Q71" s="96">
        <f t="shared" si="10"/>
        <v>108</v>
      </c>
      <c r="R71" s="96">
        <f t="shared" si="10"/>
        <v>212</v>
      </c>
      <c r="S71" s="96">
        <f t="shared" si="10"/>
        <v>259</v>
      </c>
      <c r="T71" s="81">
        <f t="shared" si="9"/>
        <v>1090</v>
      </c>
    </row>
    <row r="72" spans="3:20" ht="30" customHeight="1" thickBot="1">
      <c r="C72" s="94"/>
      <c r="D72" s="177" t="s">
        <v>94</v>
      </c>
      <c r="E72" s="178"/>
      <c r="F72" s="96">
        <f aca="true" t="shared" si="11" ref="F72:S72">F46+F48+F50+F52+F54+F60+F62+F64+F66+F68+F70</f>
        <v>1375</v>
      </c>
      <c r="G72" s="96">
        <f t="shared" si="11"/>
        <v>792</v>
      </c>
      <c r="H72" s="96">
        <f t="shared" si="11"/>
        <v>1895</v>
      </c>
      <c r="I72" s="96">
        <f t="shared" si="11"/>
        <v>1651</v>
      </c>
      <c r="J72" s="96">
        <f t="shared" si="11"/>
        <v>1839</v>
      </c>
      <c r="K72" s="96">
        <f t="shared" si="11"/>
        <v>927</v>
      </c>
      <c r="L72" s="96">
        <f t="shared" si="11"/>
        <v>839</v>
      </c>
      <c r="M72" s="96">
        <f t="shared" si="11"/>
        <v>1076</v>
      </c>
      <c r="N72" s="96">
        <f t="shared" si="11"/>
        <v>677</v>
      </c>
      <c r="O72" s="96">
        <f t="shared" si="11"/>
        <v>588</v>
      </c>
      <c r="P72" s="96">
        <f t="shared" si="11"/>
        <v>1580</v>
      </c>
      <c r="Q72" s="96">
        <f t="shared" si="11"/>
        <v>1498</v>
      </c>
      <c r="R72" s="96">
        <f t="shared" si="11"/>
        <v>2988</v>
      </c>
      <c r="S72" s="96">
        <f t="shared" si="11"/>
        <v>3665</v>
      </c>
      <c r="T72" s="81">
        <f t="shared" si="9"/>
        <v>21390</v>
      </c>
    </row>
    <row r="73" ht="12.75">
      <c r="C73" s="97"/>
    </row>
  </sheetData>
  <sheetProtection password="CAAD" sheet="1" objects="1" scenarios="1"/>
  <mergeCells count="64"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4"/>
  <drawing r:id="rId3"/>
  <legacyDrawing r:id="rId2"/>
  <oleObjects>
    <oleObject progId="Word.Document.8" shapeId="2743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8" t="s">
        <v>99</v>
      </c>
      <c r="C1" s="98"/>
      <c r="D1" s="98"/>
      <c r="E1" s="98"/>
      <c r="F1" s="98"/>
      <c r="G1" s="98"/>
      <c r="H1" s="20"/>
      <c r="I1" s="20"/>
      <c r="J1" s="20"/>
      <c r="K1" s="20"/>
      <c r="L1" s="20"/>
    </row>
    <row r="2" spans="2:12" ht="18.75" thickBot="1">
      <c r="B2" s="98" t="s">
        <v>100</v>
      </c>
      <c r="C2" s="98"/>
      <c r="D2" s="98"/>
      <c r="E2" s="98"/>
      <c r="F2" s="98"/>
      <c r="G2" s="20"/>
      <c r="H2" s="20"/>
      <c r="I2" s="20"/>
      <c r="J2" s="20"/>
      <c r="K2" s="20"/>
      <c r="L2" s="20"/>
    </row>
    <row r="3" spans="1:14" ht="25.5">
      <c r="A3" s="99"/>
      <c r="B3" s="100" t="s">
        <v>101</v>
      </c>
      <c r="C3" s="101"/>
      <c r="D3" s="102" t="s">
        <v>102</v>
      </c>
      <c r="F3" s="99"/>
      <c r="G3" s="100" t="s">
        <v>103</v>
      </c>
      <c r="H3" s="103"/>
      <c r="I3" s="102" t="s">
        <v>102</v>
      </c>
      <c r="K3" s="99"/>
      <c r="L3" s="100" t="s">
        <v>101</v>
      </c>
      <c r="M3" s="101"/>
      <c r="N3" s="102" t="s">
        <v>102</v>
      </c>
    </row>
    <row r="4" spans="1:14" ht="15.75">
      <c r="A4" s="104" t="s">
        <v>104</v>
      </c>
      <c r="B4" s="105" t="s">
        <v>105</v>
      </c>
      <c r="C4" s="106" t="s">
        <v>106</v>
      </c>
      <c r="D4" s="107">
        <f>SUM(D5:D12)</f>
        <v>17118</v>
      </c>
      <c r="F4" s="108">
        <v>8</v>
      </c>
      <c r="G4" s="109" t="s">
        <v>107</v>
      </c>
      <c r="H4" s="110" t="s">
        <v>108</v>
      </c>
      <c r="I4" s="111">
        <v>613</v>
      </c>
      <c r="K4" s="104" t="s">
        <v>109</v>
      </c>
      <c r="L4" s="105" t="s">
        <v>110</v>
      </c>
      <c r="M4" s="105" t="s">
        <v>106</v>
      </c>
      <c r="N4" s="107">
        <f>SUM(N5:N15)</f>
        <v>17825</v>
      </c>
    </row>
    <row r="5" spans="1:14" ht="15">
      <c r="A5" s="108">
        <v>1</v>
      </c>
      <c r="B5" s="109" t="s">
        <v>111</v>
      </c>
      <c r="C5" s="110" t="s">
        <v>108</v>
      </c>
      <c r="D5" s="111">
        <v>713</v>
      </c>
      <c r="F5" s="108"/>
      <c r="G5" s="109"/>
      <c r="H5" s="110"/>
      <c r="I5" s="111"/>
      <c r="K5" s="108">
        <v>1</v>
      </c>
      <c r="L5" s="109" t="s">
        <v>112</v>
      </c>
      <c r="M5" s="110" t="s">
        <v>113</v>
      </c>
      <c r="N5" s="111">
        <v>375</v>
      </c>
    </row>
    <row r="6" spans="1:14" ht="15.75">
      <c r="A6" s="108">
        <v>2</v>
      </c>
      <c r="B6" s="109" t="s">
        <v>114</v>
      </c>
      <c r="C6" s="110" t="s">
        <v>108</v>
      </c>
      <c r="D6" s="111">
        <v>766</v>
      </c>
      <c r="F6" s="104" t="s">
        <v>115</v>
      </c>
      <c r="G6" s="105" t="s">
        <v>10</v>
      </c>
      <c r="H6" s="112" t="s">
        <v>106</v>
      </c>
      <c r="I6" s="113">
        <f>SUM(I7:I11)</f>
        <v>4953</v>
      </c>
      <c r="K6" s="108">
        <v>2</v>
      </c>
      <c r="L6" s="109" t="s">
        <v>116</v>
      </c>
      <c r="M6" s="110" t="s">
        <v>108</v>
      </c>
      <c r="N6" s="111">
        <v>356</v>
      </c>
    </row>
    <row r="7" spans="1:14" ht="15">
      <c r="A7" s="108">
        <v>3</v>
      </c>
      <c r="B7" s="109" t="s">
        <v>117</v>
      </c>
      <c r="C7" s="110" t="s">
        <v>118</v>
      </c>
      <c r="D7" s="111">
        <v>10573</v>
      </c>
      <c r="F7" s="108">
        <v>1</v>
      </c>
      <c r="G7" s="109" t="s">
        <v>119</v>
      </c>
      <c r="H7" s="110" t="s">
        <v>113</v>
      </c>
      <c r="I7" s="111">
        <v>751</v>
      </c>
      <c r="K7" s="108">
        <v>3</v>
      </c>
      <c r="L7" s="109" t="s">
        <v>120</v>
      </c>
      <c r="M7" s="110" t="s">
        <v>113</v>
      </c>
      <c r="N7" s="111">
        <v>1055</v>
      </c>
    </row>
    <row r="8" spans="1:14" ht="15">
      <c r="A8" s="108">
        <v>4</v>
      </c>
      <c r="B8" s="109" t="s">
        <v>121</v>
      </c>
      <c r="C8" s="110" t="s">
        <v>108</v>
      </c>
      <c r="D8" s="111">
        <v>580</v>
      </c>
      <c r="F8" s="108">
        <v>2</v>
      </c>
      <c r="G8" s="109" t="s">
        <v>122</v>
      </c>
      <c r="H8" s="110" t="s">
        <v>108</v>
      </c>
      <c r="I8" s="111">
        <v>478</v>
      </c>
      <c r="K8" s="108">
        <v>4</v>
      </c>
      <c r="L8" s="109" t="s">
        <v>123</v>
      </c>
      <c r="M8" s="110" t="s">
        <v>113</v>
      </c>
      <c r="N8" s="111">
        <v>576</v>
      </c>
    </row>
    <row r="9" spans="1:14" ht="15">
      <c r="A9" s="108">
        <v>5</v>
      </c>
      <c r="B9" s="109" t="s">
        <v>124</v>
      </c>
      <c r="C9" s="110" t="s">
        <v>118</v>
      </c>
      <c r="D9" s="111">
        <v>1256</v>
      </c>
      <c r="E9" s="114"/>
      <c r="F9" s="108">
        <v>3</v>
      </c>
      <c r="G9" s="109" t="s">
        <v>125</v>
      </c>
      <c r="H9" s="110" t="s">
        <v>113</v>
      </c>
      <c r="I9" s="111">
        <v>749</v>
      </c>
      <c r="K9" s="108">
        <v>5</v>
      </c>
      <c r="L9" s="109" t="s">
        <v>126</v>
      </c>
      <c r="M9" s="110" t="s">
        <v>113</v>
      </c>
      <c r="N9" s="111">
        <v>1129</v>
      </c>
    </row>
    <row r="10" spans="1:14" ht="15.75">
      <c r="A10" s="108" t="s">
        <v>46</v>
      </c>
      <c r="B10" s="109" t="s">
        <v>127</v>
      </c>
      <c r="C10" s="110" t="s">
        <v>108</v>
      </c>
      <c r="D10" s="111">
        <v>782</v>
      </c>
      <c r="E10" s="115"/>
      <c r="F10" s="108">
        <v>4</v>
      </c>
      <c r="G10" s="109" t="s">
        <v>128</v>
      </c>
      <c r="H10" s="110" t="s">
        <v>113</v>
      </c>
      <c r="I10" s="111">
        <v>923</v>
      </c>
      <c r="K10" s="108" t="s">
        <v>46</v>
      </c>
      <c r="L10" s="109" t="s">
        <v>129</v>
      </c>
      <c r="M10" s="110" t="s">
        <v>113</v>
      </c>
      <c r="N10" s="111">
        <v>3001</v>
      </c>
    </row>
    <row r="11" spans="1:14" ht="15">
      <c r="A11" s="108">
        <v>7</v>
      </c>
      <c r="B11" s="109" t="s">
        <v>130</v>
      </c>
      <c r="C11" s="110" t="s">
        <v>108</v>
      </c>
      <c r="D11" s="111">
        <v>861</v>
      </c>
      <c r="E11" s="116"/>
      <c r="F11" s="108">
        <v>5</v>
      </c>
      <c r="G11" s="109" t="s">
        <v>131</v>
      </c>
      <c r="H11" s="110" t="s">
        <v>113</v>
      </c>
      <c r="I11" s="111">
        <v>2052</v>
      </c>
      <c r="K11" s="108">
        <v>7</v>
      </c>
      <c r="L11" s="109" t="s">
        <v>132</v>
      </c>
      <c r="M11" s="110" t="s">
        <v>108</v>
      </c>
      <c r="N11" s="111">
        <v>556</v>
      </c>
    </row>
    <row r="12" spans="1:14" ht="15">
      <c r="A12" s="108">
        <v>8</v>
      </c>
      <c r="B12" s="109" t="s">
        <v>133</v>
      </c>
      <c r="C12" s="110" t="s">
        <v>113</v>
      </c>
      <c r="D12" s="111">
        <v>1587</v>
      </c>
      <c r="E12" s="116"/>
      <c r="F12" s="108"/>
      <c r="G12" s="109"/>
      <c r="H12" s="110"/>
      <c r="I12" s="111"/>
      <c r="K12" s="108">
        <v>8</v>
      </c>
      <c r="L12" s="109" t="s">
        <v>134</v>
      </c>
      <c r="M12" s="110" t="s">
        <v>108</v>
      </c>
      <c r="N12" s="111">
        <v>393</v>
      </c>
    </row>
    <row r="13" spans="1:14" ht="15.75">
      <c r="A13" s="108"/>
      <c r="B13" s="109"/>
      <c r="C13" s="110"/>
      <c r="D13" s="111"/>
      <c r="E13" s="116"/>
      <c r="F13" s="104" t="s">
        <v>135</v>
      </c>
      <c r="G13" s="105" t="s">
        <v>136</v>
      </c>
      <c r="H13" s="112" t="s">
        <v>106</v>
      </c>
      <c r="I13" s="113">
        <f>SUM(I14:I18)</f>
        <v>6816</v>
      </c>
      <c r="K13" s="108">
        <v>9</v>
      </c>
      <c r="L13" s="109" t="s">
        <v>137</v>
      </c>
      <c r="M13" s="110" t="s">
        <v>108</v>
      </c>
      <c r="N13" s="111">
        <v>377</v>
      </c>
    </row>
    <row r="14" spans="1:14" ht="15.75">
      <c r="A14" s="104" t="s">
        <v>138</v>
      </c>
      <c r="B14" s="105" t="s">
        <v>139</v>
      </c>
      <c r="C14" s="112" t="s">
        <v>106</v>
      </c>
      <c r="D14" s="113">
        <f>SUM(D15:D21)</f>
        <v>7664</v>
      </c>
      <c r="E14" s="117"/>
      <c r="F14" s="108">
        <v>1</v>
      </c>
      <c r="G14" s="109" t="s">
        <v>140</v>
      </c>
      <c r="H14" s="110" t="s">
        <v>113</v>
      </c>
      <c r="I14" s="111">
        <v>1155</v>
      </c>
      <c r="K14" s="108">
        <v>10</v>
      </c>
      <c r="L14" s="109" t="s">
        <v>141</v>
      </c>
      <c r="M14" s="110" t="s">
        <v>108</v>
      </c>
      <c r="N14" s="111">
        <v>1364</v>
      </c>
    </row>
    <row r="15" spans="1:14" ht="15">
      <c r="A15" s="108">
        <v>1</v>
      </c>
      <c r="B15" s="109" t="s">
        <v>142</v>
      </c>
      <c r="C15" s="110" t="s">
        <v>108</v>
      </c>
      <c r="D15" s="111">
        <v>367</v>
      </c>
      <c r="E15" s="116"/>
      <c r="F15" s="108">
        <v>2</v>
      </c>
      <c r="G15" s="109" t="s">
        <v>143</v>
      </c>
      <c r="H15" s="110" t="s">
        <v>113</v>
      </c>
      <c r="I15" s="111">
        <v>2292</v>
      </c>
      <c r="K15" s="108">
        <v>11</v>
      </c>
      <c r="L15" s="109" t="s">
        <v>141</v>
      </c>
      <c r="M15" s="110" t="s">
        <v>118</v>
      </c>
      <c r="N15" s="111">
        <v>8643</v>
      </c>
    </row>
    <row r="16" spans="1:14" ht="15.75">
      <c r="A16" s="108">
        <v>2</v>
      </c>
      <c r="B16" s="109" t="s">
        <v>144</v>
      </c>
      <c r="C16" s="110" t="s">
        <v>108</v>
      </c>
      <c r="D16" s="111">
        <v>323</v>
      </c>
      <c r="E16" s="116"/>
      <c r="F16" s="108">
        <v>3</v>
      </c>
      <c r="G16" s="109" t="s">
        <v>145</v>
      </c>
      <c r="H16" s="110" t="s">
        <v>108</v>
      </c>
      <c r="I16" s="111">
        <v>450</v>
      </c>
      <c r="K16" s="108"/>
      <c r="L16" s="109"/>
      <c r="M16" s="110"/>
      <c r="N16" s="118"/>
    </row>
    <row r="17" spans="1:14" ht="15.75">
      <c r="A17" s="108">
        <v>3</v>
      </c>
      <c r="B17" s="109" t="s">
        <v>146</v>
      </c>
      <c r="C17" s="110" t="s">
        <v>108</v>
      </c>
      <c r="D17" s="111">
        <v>713</v>
      </c>
      <c r="E17" s="116"/>
      <c r="F17" s="108">
        <v>4</v>
      </c>
      <c r="G17" s="109" t="s">
        <v>147</v>
      </c>
      <c r="H17" s="110" t="s">
        <v>113</v>
      </c>
      <c r="I17" s="111">
        <v>2363</v>
      </c>
      <c r="K17" s="104" t="s">
        <v>148</v>
      </c>
      <c r="L17" s="105" t="s">
        <v>17</v>
      </c>
      <c r="M17" s="112" t="s">
        <v>106</v>
      </c>
      <c r="N17" s="113">
        <f>SUM(N18:N26)</f>
        <v>10838</v>
      </c>
    </row>
    <row r="18" spans="1:14" ht="15">
      <c r="A18" s="108">
        <v>4</v>
      </c>
      <c r="B18" s="109" t="s">
        <v>149</v>
      </c>
      <c r="C18" s="110" t="s">
        <v>108</v>
      </c>
      <c r="D18" s="111">
        <v>1141</v>
      </c>
      <c r="E18" s="116"/>
      <c r="F18" s="108">
        <v>5</v>
      </c>
      <c r="G18" s="109" t="s">
        <v>150</v>
      </c>
      <c r="H18" s="110" t="s">
        <v>108</v>
      </c>
      <c r="I18" s="111">
        <v>556</v>
      </c>
      <c r="K18" s="108">
        <v>1</v>
      </c>
      <c r="L18" s="109" t="s">
        <v>151</v>
      </c>
      <c r="M18" s="110" t="s">
        <v>108</v>
      </c>
      <c r="N18" s="111">
        <v>493</v>
      </c>
    </row>
    <row r="19" spans="1:14" ht="15">
      <c r="A19" s="108">
        <v>5</v>
      </c>
      <c r="B19" s="109" t="s">
        <v>149</v>
      </c>
      <c r="C19" s="110" t="s">
        <v>118</v>
      </c>
      <c r="D19" s="111">
        <v>2607</v>
      </c>
      <c r="E19" s="116"/>
      <c r="F19" s="108"/>
      <c r="G19" s="109"/>
      <c r="H19" s="110"/>
      <c r="I19" s="111"/>
      <c r="K19" s="108">
        <v>2</v>
      </c>
      <c r="L19" s="109" t="s">
        <v>152</v>
      </c>
      <c r="M19" s="110" t="s">
        <v>118</v>
      </c>
      <c r="N19" s="111">
        <v>680</v>
      </c>
    </row>
    <row r="20" spans="1:14" ht="15.75">
      <c r="A20" s="108">
        <v>6</v>
      </c>
      <c r="B20" s="109" t="s">
        <v>153</v>
      </c>
      <c r="C20" s="110" t="s">
        <v>113</v>
      </c>
      <c r="D20" s="111">
        <v>2091</v>
      </c>
      <c r="E20" s="116"/>
      <c r="F20" s="104" t="s">
        <v>154</v>
      </c>
      <c r="G20" s="105" t="s">
        <v>12</v>
      </c>
      <c r="H20" s="112" t="s">
        <v>106</v>
      </c>
      <c r="I20" s="113">
        <f>SUM(I21:I25)</f>
        <v>4013</v>
      </c>
      <c r="K20" s="108">
        <v>3</v>
      </c>
      <c r="L20" s="109" t="s">
        <v>155</v>
      </c>
      <c r="M20" s="110" t="s">
        <v>113</v>
      </c>
      <c r="N20" s="111">
        <v>940</v>
      </c>
    </row>
    <row r="21" spans="1:14" ht="15">
      <c r="A21" s="108">
        <v>7</v>
      </c>
      <c r="B21" s="109" t="s">
        <v>156</v>
      </c>
      <c r="C21" s="110" t="s">
        <v>108</v>
      </c>
      <c r="D21" s="111">
        <v>422</v>
      </c>
      <c r="E21" s="116"/>
      <c r="F21" s="108">
        <v>1</v>
      </c>
      <c r="G21" s="109" t="s">
        <v>157</v>
      </c>
      <c r="H21" s="110" t="s">
        <v>108</v>
      </c>
      <c r="I21" s="111">
        <v>464</v>
      </c>
      <c r="K21" s="108">
        <v>4</v>
      </c>
      <c r="L21" s="109" t="s">
        <v>158</v>
      </c>
      <c r="M21" s="110" t="s">
        <v>113</v>
      </c>
      <c r="N21" s="111">
        <v>858</v>
      </c>
    </row>
    <row r="22" spans="1:14" ht="15.75">
      <c r="A22" s="104"/>
      <c r="B22" s="119"/>
      <c r="C22" s="110"/>
      <c r="D22" s="118"/>
      <c r="E22" s="117"/>
      <c r="F22" s="108">
        <v>2</v>
      </c>
      <c r="G22" s="109" t="s">
        <v>159</v>
      </c>
      <c r="H22" s="110" t="s">
        <v>113</v>
      </c>
      <c r="I22" s="111">
        <v>474</v>
      </c>
      <c r="K22" s="108">
        <v>5</v>
      </c>
      <c r="L22" s="109" t="s">
        <v>160</v>
      </c>
      <c r="M22" s="110" t="s">
        <v>108</v>
      </c>
      <c r="N22" s="111">
        <v>699</v>
      </c>
    </row>
    <row r="23" spans="1:14" ht="15.75">
      <c r="A23" s="104" t="s">
        <v>161</v>
      </c>
      <c r="B23" s="105" t="s">
        <v>8</v>
      </c>
      <c r="C23" s="112" t="s">
        <v>106</v>
      </c>
      <c r="D23" s="113">
        <f>SUM(D24:D29)</f>
        <v>6651</v>
      </c>
      <c r="E23" s="116"/>
      <c r="F23" s="108">
        <v>3</v>
      </c>
      <c r="G23" s="109" t="s">
        <v>162</v>
      </c>
      <c r="H23" s="110" t="s">
        <v>108</v>
      </c>
      <c r="I23" s="111">
        <v>583</v>
      </c>
      <c r="K23" s="108">
        <v>6</v>
      </c>
      <c r="L23" s="109" t="s">
        <v>163</v>
      </c>
      <c r="M23" s="110" t="s">
        <v>113</v>
      </c>
      <c r="N23" s="111">
        <v>2942</v>
      </c>
    </row>
    <row r="24" spans="1:14" ht="15">
      <c r="A24" s="108">
        <v>1</v>
      </c>
      <c r="B24" s="109" t="s">
        <v>164</v>
      </c>
      <c r="C24" s="110" t="s">
        <v>108</v>
      </c>
      <c r="D24" s="111">
        <v>663</v>
      </c>
      <c r="E24" s="116"/>
      <c r="F24" s="108">
        <v>4</v>
      </c>
      <c r="G24" s="109" t="s">
        <v>165</v>
      </c>
      <c r="H24" s="110" t="s">
        <v>113</v>
      </c>
      <c r="I24" s="111">
        <v>1831</v>
      </c>
      <c r="K24" s="108">
        <v>7</v>
      </c>
      <c r="L24" s="109" t="s">
        <v>166</v>
      </c>
      <c r="M24" s="110" t="s">
        <v>108</v>
      </c>
      <c r="N24" s="111">
        <v>296</v>
      </c>
    </row>
    <row r="25" spans="1:14" ht="15">
      <c r="A25" s="108">
        <v>2</v>
      </c>
      <c r="B25" s="109" t="s">
        <v>167</v>
      </c>
      <c r="C25" s="110" t="s">
        <v>113</v>
      </c>
      <c r="D25" s="111">
        <v>2717</v>
      </c>
      <c r="E25" s="116"/>
      <c r="F25" s="108">
        <v>5</v>
      </c>
      <c r="G25" s="109" t="s">
        <v>168</v>
      </c>
      <c r="H25" s="110" t="s">
        <v>113</v>
      </c>
      <c r="I25" s="111">
        <v>661</v>
      </c>
      <c r="K25" s="108">
        <v>8</v>
      </c>
      <c r="L25" s="109" t="s">
        <v>169</v>
      </c>
      <c r="M25" s="110" t="s">
        <v>108</v>
      </c>
      <c r="N25" s="111">
        <v>869</v>
      </c>
    </row>
    <row r="26" spans="1:14" ht="15">
      <c r="A26" s="108">
        <v>3</v>
      </c>
      <c r="B26" s="109" t="s">
        <v>170</v>
      </c>
      <c r="C26" s="110" t="s">
        <v>108</v>
      </c>
      <c r="D26" s="111">
        <v>711</v>
      </c>
      <c r="E26" s="116"/>
      <c r="F26" s="108"/>
      <c r="G26" s="109"/>
      <c r="H26" s="110"/>
      <c r="I26" s="111"/>
      <c r="K26" s="108">
        <v>9</v>
      </c>
      <c r="L26" s="109" t="s">
        <v>169</v>
      </c>
      <c r="M26" s="110" t="s">
        <v>118</v>
      </c>
      <c r="N26" s="111">
        <v>3061</v>
      </c>
    </row>
    <row r="27" spans="1:14" ht="15.75">
      <c r="A27" s="108">
        <v>4</v>
      </c>
      <c r="B27" s="109" t="s">
        <v>171</v>
      </c>
      <c r="C27" s="110" t="s">
        <v>108</v>
      </c>
      <c r="D27" s="111">
        <v>419</v>
      </c>
      <c r="E27" s="116"/>
      <c r="F27" s="104" t="s">
        <v>172</v>
      </c>
      <c r="G27" s="105" t="s">
        <v>13</v>
      </c>
      <c r="H27" s="112" t="s">
        <v>106</v>
      </c>
      <c r="I27" s="113">
        <f>SUM(I28:I33)</f>
        <v>4581</v>
      </c>
      <c r="K27" s="108"/>
      <c r="L27" s="109"/>
      <c r="M27" s="110"/>
      <c r="N27" s="111"/>
    </row>
    <row r="28" spans="1:14" ht="15.75">
      <c r="A28" s="108">
        <v>5</v>
      </c>
      <c r="B28" s="109" t="s">
        <v>173</v>
      </c>
      <c r="C28" s="110" t="s">
        <v>113</v>
      </c>
      <c r="D28" s="111">
        <v>1421</v>
      </c>
      <c r="E28" s="117"/>
      <c r="F28" s="108">
        <v>1</v>
      </c>
      <c r="G28" s="109" t="s">
        <v>174</v>
      </c>
      <c r="H28" s="110" t="s">
        <v>108</v>
      </c>
      <c r="I28" s="111">
        <v>339</v>
      </c>
      <c r="K28" s="104" t="s">
        <v>175</v>
      </c>
      <c r="L28" s="105" t="s">
        <v>18</v>
      </c>
      <c r="M28" s="112" t="s">
        <v>106</v>
      </c>
      <c r="N28" s="113">
        <f>SUM(N29:N38)</f>
        <v>11813</v>
      </c>
    </row>
    <row r="29" spans="1:14" ht="15">
      <c r="A29" s="108">
        <v>6</v>
      </c>
      <c r="B29" s="109" t="s">
        <v>176</v>
      </c>
      <c r="C29" s="110" t="s">
        <v>113</v>
      </c>
      <c r="D29" s="111">
        <v>720</v>
      </c>
      <c r="E29" s="116"/>
      <c r="F29" s="108">
        <v>2</v>
      </c>
      <c r="G29" s="109" t="s">
        <v>177</v>
      </c>
      <c r="H29" s="110" t="s">
        <v>108</v>
      </c>
      <c r="I29" s="111">
        <v>612</v>
      </c>
      <c r="K29" s="108">
        <v>1</v>
      </c>
      <c r="L29" s="109" t="s">
        <v>178</v>
      </c>
      <c r="M29" s="110" t="s">
        <v>108</v>
      </c>
      <c r="N29" s="111">
        <v>572</v>
      </c>
    </row>
    <row r="30" spans="1:14" ht="15">
      <c r="A30" s="108"/>
      <c r="B30" s="109"/>
      <c r="C30" s="110"/>
      <c r="D30" s="111"/>
      <c r="E30" s="116"/>
      <c r="F30" s="108">
        <v>3</v>
      </c>
      <c r="G30" s="109" t="s">
        <v>179</v>
      </c>
      <c r="H30" s="110" t="s">
        <v>108</v>
      </c>
      <c r="I30" s="111">
        <v>407</v>
      </c>
      <c r="K30" s="108">
        <v>2</v>
      </c>
      <c r="L30" s="109" t="s">
        <v>180</v>
      </c>
      <c r="M30" s="110" t="s">
        <v>113</v>
      </c>
      <c r="N30" s="111">
        <v>1113</v>
      </c>
    </row>
    <row r="31" spans="1:14" ht="15.75">
      <c r="A31" s="104" t="s">
        <v>181</v>
      </c>
      <c r="B31" s="105" t="s">
        <v>182</v>
      </c>
      <c r="C31" s="112" t="s">
        <v>106</v>
      </c>
      <c r="D31" s="113">
        <f>SUM(D32+D33+D34+D35+D36+D37+D38+I4)</f>
        <v>11847</v>
      </c>
      <c r="E31" s="116"/>
      <c r="F31" s="108">
        <v>4</v>
      </c>
      <c r="G31" s="109" t="s">
        <v>183</v>
      </c>
      <c r="H31" s="110" t="s">
        <v>108</v>
      </c>
      <c r="I31" s="111">
        <v>414</v>
      </c>
      <c r="K31" s="108">
        <v>3</v>
      </c>
      <c r="L31" s="109" t="s">
        <v>184</v>
      </c>
      <c r="M31" s="110" t="s">
        <v>108</v>
      </c>
      <c r="N31" s="111">
        <v>377</v>
      </c>
    </row>
    <row r="32" spans="1:14" ht="15">
      <c r="A32" s="108">
        <v>1</v>
      </c>
      <c r="B32" s="109" t="s">
        <v>185</v>
      </c>
      <c r="C32" s="110" t="s">
        <v>113</v>
      </c>
      <c r="D32" s="111">
        <v>667</v>
      </c>
      <c r="E32" s="116"/>
      <c r="F32" s="108">
        <v>5</v>
      </c>
      <c r="G32" s="109" t="s">
        <v>186</v>
      </c>
      <c r="H32" s="110" t="s">
        <v>113</v>
      </c>
      <c r="I32" s="111">
        <v>2314</v>
      </c>
      <c r="K32" s="108">
        <v>4</v>
      </c>
      <c r="L32" s="109" t="s">
        <v>187</v>
      </c>
      <c r="M32" s="110" t="s">
        <v>113</v>
      </c>
      <c r="N32" s="111">
        <v>2957</v>
      </c>
    </row>
    <row r="33" spans="1:14" ht="15">
      <c r="A33" s="108">
        <v>2</v>
      </c>
      <c r="B33" s="109" t="s">
        <v>188</v>
      </c>
      <c r="C33" s="110" t="s">
        <v>108</v>
      </c>
      <c r="D33" s="111">
        <v>487</v>
      </c>
      <c r="E33" s="116"/>
      <c r="F33" s="108">
        <v>6</v>
      </c>
      <c r="G33" s="109" t="s">
        <v>189</v>
      </c>
      <c r="H33" s="110" t="s">
        <v>113</v>
      </c>
      <c r="I33" s="111">
        <v>495</v>
      </c>
      <c r="K33" s="108">
        <v>5</v>
      </c>
      <c r="L33" s="109" t="s">
        <v>190</v>
      </c>
      <c r="M33" s="110" t="s">
        <v>118</v>
      </c>
      <c r="N33" s="111">
        <v>341</v>
      </c>
    </row>
    <row r="34" spans="1:14" ht="15">
      <c r="A34" s="108" t="s">
        <v>31</v>
      </c>
      <c r="B34" s="109" t="s">
        <v>191</v>
      </c>
      <c r="C34" s="110" t="s">
        <v>113</v>
      </c>
      <c r="D34" s="111">
        <v>2302</v>
      </c>
      <c r="E34" s="116"/>
      <c r="F34" s="108"/>
      <c r="G34" s="109"/>
      <c r="H34" s="110"/>
      <c r="I34" s="111"/>
      <c r="K34" s="108">
        <v>6</v>
      </c>
      <c r="L34" s="109" t="s">
        <v>192</v>
      </c>
      <c r="M34" s="110" t="s">
        <v>108</v>
      </c>
      <c r="N34" s="111">
        <v>402</v>
      </c>
    </row>
    <row r="35" spans="1:14" ht="15.75">
      <c r="A35" s="108">
        <v>4</v>
      </c>
      <c r="B35" s="109" t="s">
        <v>193</v>
      </c>
      <c r="C35" s="110" t="s">
        <v>108</v>
      </c>
      <c r="D35" s="111">
        <v>924</v>
      </c>
      <c r="E35" s="116"/>
      <c r="F35" s="120" t="s">
        <v>194</v>
      </c>
      <c r="G35" s="121" t="s">
        <v>14</v>
      </c>
      <c r="H35" s="122" t="s">
        <v>106</v>
      </c>
      <c r="I35" s="113">
        <f>SUM(I36:I38)</f>
        <v>3907</v>
      </c>
      <c r="K35" s="108">
        <v>7</v>
      </c>
      <c r="L35" s="109" t="s">
        <v>195</v>
      </c>
      <c r="M35" s="110" t="s">
        <v>108</v>
      </c>
      <c r="N35" s="111">
        <v>756</v>
      </c>
    </row>
    <row r="36" spans="1:14" ht="15">
      <c r="A36" s="108">
        <v>5</v>
      </c>
      <c r="B36" s="109" t="s">
        <v>193</v>
      </c>
      <c r="C36" s="110" t="s">
        <v>118</v>
      </c>
      <c r="D36" s="111">
        <v>5244</v>
      </c>
      <c r="E36" s="116"/>
      <c r="F36" s="108">
        <v>1</v>
      </c>
      <c r="G36" s="109" t="s">
        <v>196</v>
      </c>
      <c r="H36" s="110" t="s">
        <v>113</v>
      </c>
      <c r="I36" s="111">
        <v>1029</v>
      </c>
      <c r="K36" s="108">
        <v>8</v>
      </c>
      <c r="L36" s="109" t="s">
        <v>197</v>
      </c>
      <c r="M36" s="110" t="s">
        <v>108</v>
      </c>
      <c r="N36" s="111">
        <v>439</v>
      </c>
    </row>
    <row r="37" spans="1:14" ht="15">
      <c r="A37" s="108">
        <v>6</v>
      </c>
      <c r="B37" s="109" t="s">
        <v>198</v>
      </c>
      <c r="C37" s="110" t="s">
        <v>113</v>
      </c>
      <c r="D37" s="111">
        <v>774</v>
      </c>
      <c r="E37" s="116"/>
      <c r="F37" s="108">
        <v>2</v>
      </c>
      <c r="G37" s="109" t="s">
        <v>199</v>
      </c>
      <c r="H37" s="110" t="s">
        <v>113</v>
      </c>
      <c r="I37" s="111">
        <v>527</v>
      </c>
      <c r="K37" s="108">
        <v>9</v>
      </c>
      <c r="L37" s="109" t="s">
        <v>200</v>
      </c>
      <c r="M37" s="110" t="s">
        <v>108</v>
      </c>
      <c r="N37" s="111">
        <v>1236</v>
      </c>
    </row>
    <row r="38" spans="1:14" ht="15.75" thickBot="1">
      <c r="A38" s="108">
        <v>7</v>
      </c>
      <c r="B38" s="109" t="s">
        <v>201</v>
      </c>
      <c r="C38" s="110" t="s">
        <v>108</v>
      </c>
      <c r="D38" s="111">
        <v>836</v>
      </c>
      <c r="E38" s="116"/>
      <c r="F38" s="123">
        <v>3</v>
      </c>
      <c r="G38" s="124" t="s">
        <v>202</v>
      </c>
      <c r="H38" s="125" t="s">
        <v>113</v>
      </c>
      <c r="I38" s="126">
        <v>2351</v>
      </c>
      <c r="K38" s="127">
        <v>10</v>
      </c>
      <c r="L38" s="128" t="s">
        <v>200</v>
      </c>
      <c r="M38" s="129" t="s">
        <v>118</v>
      </c>
      <c r="N38" s="130">
        <v>3620</v>
      </c>
    </row>
    <row r="39" spans="1:14" ht="19.5" thickBot="1" thickTop="1">
      <c r="A39" s="116"/>
      <c r="B39" s="131"/>
      <c r="C39" s="132"/>
      <c r="D39" s="133"/>
      <c r="E39" s="134"/>
      <c r="F39" s="131"/>
      <c r="G39" s="134"/>
      <c r="H39" s="135"/>
      <c r="K39" s="136"/>
      <c r="L39" s="137" t="s">
        <v>203</v>
      </c>
      <c r="M39" s="138" t="s">
        <v>204</v>
      </c>
      <c r="N39" s="139">
        <f>SUM(D4+D14+D23+D31+I6+I13+I20+I27+I35+N4+N17+N28)</f>
        <v>108026</v>
      </c>
    </row>
    <row r="40" spans="1:8" ht="16.5" thickTop="1">
      <c r="A40" s="116"/>
      <c r="B40" s="131" t="s">
        <v>205</v>
      </c>
      <c r="C40" s="132"/>
      <c r="D40" s="133"/>
      <c r="E40" s="134"/>
      <c r="F40" s="131"/>
      <c r="G40" s="134"/>
      <c r="H40" s="135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A1">
      <selection activeCell="C4" sqref="C4"/>
    </sheetView>
  </sheetViews>
  <sheetFormatPr defaultColWidth="9.00390625" defaultRowHeight="12.75"/>
  <cols>
    <col min="33" max="33" width="3.75390625" style="0" customWidth="1"/>
  </cols>
  <sheetData>
    <row r="1" spans="25:41" ht="15"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</row>
    <row r="2" spans="25:41" ht="15"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</row>
    <row r="3" spans="25:41" ht="15"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</row>
    <row r="4" spans="25:41" ht="15"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</row>
    <row r="5" spans="25:41" ht="15"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</row>
    <row r="6" spans="3:41" ht="12.75" customHeight="1">
      <c r="C6" s="141" t="s">
        <v>206</v>
      </c>
      <c r="D6" s="141" t="s">
        <v>207</v>
      </c>
      <c r="E6" s="141" t="s">
        <v>208</v>
      </c>
      <c r="F6" s="141" t="s">
        <v>167</v>
      </c>
      <c r="G6" s="141" t="s">
        <v>193</v>
      </c>
      <c r="H6" s="141" t="s">
        <v>131</v>
      </c>
      <c r="I6" s="141" t="s">
        <v>209</v>
      </c>
      <c r="J6" s="141" t="s">
        <v>165</v>
      </c>
      <c r="K6" s="141" t="s">
        <v>186</v>
      </c>
      <c r="L6" s="141" t="s">
        <v>202</v>
      </c>
      <c r="M6" s="141" t="s">
        <v>210</v>
      </c>
      <c r="N6" s="141" t="s">
        <v>211</v>
      </c>
      <c r="O6" s="141" t="s">
        <v>169</v>
      </c>
      <c r="P6" s="141" t="s">
        <v>200</v>
      </c>
      <c r="T6" t="s">
        <v>212</v>
      </c>
      <c r="U6" s="142">
        <v>0.75</v>
      </c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3:41" ht="15">
      <c r="C7">
        <v>10573</v>
      </c>
      <c r="D7">
        <v>6545</v>
      </c>
      <c r="E7">
        <v>7664</v>
      </c>
      <c r="F7">
        <v>6651</v>
      </c>
      <c r="G7">
        <v>11847</v>
      </c>
      <c r="H7">
        <v>4953</v>
      </c>
      <c r="I7">
        <v>6816</v>
      </c>
      <c r="J7">
        <v>4013</v>
      </c>
      <c r="K7">
        <v>4581</v>
      </c>
      <c r="L7">
        <v>3907</v>
      </c>
      <c r="M7">
        <v>8643</v>
      </c>
      <c r="N7">
        <v>9182</v>
      </c>
      <c r="O7">
        <v>10838</v>
      </c>
      <c r="P7">
        <v>11813</v>
      </c>
      <c r="T7" t="s">
        <v>213</v>
      </c>
      <c r="U7" s="142">
        <v>0.02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</row>
    <row r="8" spans="20:41" ht="15">
      <c r="T8" t="s">
        <v>214</v>
      </c>
      <c r="U8" s="142">
        <v>0.18</v>
      </c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</row>
    <row r="9" spans="20:41" ht="15">
      <c r="T9" t="s">
        <v>215</v>
      </c>
      <c r="U9" s="142">
        <v>0.05</v>
      </c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</row>
    <row r="10" spans="25:41" ht="15"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</row>
    <row r="11" spans="25:41" ht="15"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</row>
    <row r="12" spans="25:41" ht="15"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</row>
    <row r="13" spans="20:41" ht="15">
      <c r="T13" t="s">
        <v>216</v>
      </c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</row>
    <row r="14" spans="25:41" ht="15"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</row>
    <row r="15" spans="3:41" ht="12.75" customHeight="1">
      <c r="C15" s="141" t="s">
        <v>206</v>
      </c>
      <c r="D15" s="141" t="s">
        <v>207</v>
      </c>
      <c r="E15" s="141" t="s">
        <v>208</v>
      </c>
      <c r="F15" s="141" t="s">
        <v>167</v>
      </c>
      <c r="G15" s="141" t="s">
        <v>193</v>
      </c>
      <c r="H15" s="141" t="s">
        <v>131</v>
      </c>
      <c r="I15" s="141" t="s">
        <v>209</v>
      </c>
      <c r="J15" s="141" t="s">
        <v>165</v>
      </c>
      <c r="K15" s="141" t="s">
        <v>186</v>
      </c>
      <c r="L15" s="141" t="s">
        <v>202</v>
      </c>
      <c r="M15" s="141" t="s">
        <v>210</v>
      </c>
      <c r="N15" s="141" t="s">
        <v>211</v>
      </c>
      <c r="O15" s="141" t="s">
        <v>169</v>
      </c>
      <c r="P15" s="141" t="s">
        <v>200</v>
      </c>
      <c r="T15" t="s">
        <v>217</v>
      </c>
      <c r="U15" s="143">
        <v>0.19</v>
      </c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</row>
    <row r="16" spans="2:41" ht="15">
      <c r="B16" t="s">
        <v>218</v>
      </c>
      <c r="C16">
        <v>956</v>
      </c>
      <c r="D16">
        <v>519</v>
      </c>
      <c r="E16">
        <v>762</v>
      </c>
      <c r="F16">
        <v>728</v>
      </c>
      <c r="G16">
        <v>963</v>
      </c>
      <c r="H16">
        <v>489</v>
      </c>
      <c r="I16">
        <v>599</v>
      </c>
      <c r="J16">
        <v>367</v>
      </c>
      <c r="K16">
        <v>399</v>
      </c>
      <c r="L16">
        <v>323</v>
      </c>
      <c r="M16">
        <v>730</v>
      </c>
      <c r="N16">
        <v>861</v>
      </c>
      <c r="O16">
        <v>1119</v>
      </c>
      <c r="P16">
        <v>1093</v>
      </c>
      <c r="T16" t="s">
        <v>219</v>
      </c>
      <c r="U16" s="142">
        <v>0.38</v>
      </c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</row>
    <row r="17" spans="2:41" ht="15">
      <c r="B17" t="s">
        <v>220</v>
      </c>
      <c r="C17">
        <v>796</v>
      </c>
      <c r="D17">
        <v>400</v>
      </c>
      <c r="E17">
        <v>484</v>
      </c>
      <c r="F17">
        <v>408</v>
      </c>
      <c r="G17">
        <v>620</v>
      </c>
      <c r="H17">
        <v>497</v>
      </c>
      <c r="I17">
        <v>370</v>
      </c>
      <c r="J17">
        <v>251</v>
      </c>
      <c r="K17">
        <v>221</v>
      </c>
      <c r="L17">
        <v>258</v>
      </c>
      <c r="M17">
        <v>696</v>
      </c>
      <c r="N17">
        <v>638</v>
      </c>
      <c r="O17">
        <v>569</v>
      </c>
      <c r="P17">
        <v>836</v>
      </c>
      <c r="T17" t="s">
        <v>221</v>
      </c>
      <c r="U17" s="142">
        <v>0.14</v>
      </c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</row>
    <row r="18" spans="20:41" ht="15">
      <c r="T18" t="s">
        <v>222</v>
      </c>
      <c r="U18" s="142">
        <v>0.26</v>
      </c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</row>
    <row r="19" spans="20:41" ht="15">
      <c r="T19" t="s">
        <v>223</v>
      </c>
      <c r="U19" s="142">
        <v>0.03</v>
      </c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</row>
    <row r="20" spans="25:41" ht="15"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</row>
    <row r="21" spans="25:41" ht="15"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</row>
    <row r="22" spans="25:41" ht="15"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</row>
    <row r="23" spans="25:41" ht="15"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</row>
    <row r="24" spans="25:41" ht="15"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</row>
    <row r="25" spans="25:41" ht="15"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  <row r="26" spans="25:41" ht="15"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</row>
    <row r="27" spans="25:41" ht="15"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</row>
    <row r="28" spans="25:41" ht="15"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</row>
    <row r="29" spans="25:41" ht="15"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</row>
    <row r="30" spans="25:41" ht="15"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</row>
    <row r="31" spans="25:41" ht="15"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</row>
    <row r="32" spans="25:41" ht="15"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</row>
    <row r="33" spans="25:41" ht="15"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</row>
    <row r="34" spans="25:41" ht="15"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</row>
    <row r="35" spans="25:41" ht="15"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</row>
    <row r="36" spans="25:41" ht="15"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</row>
    <row r="37" spans="25:41" ht="15"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</row>
    <row r="38" spans="25:41" ht="15"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</row>
    <row r="39" spans="25:41" ht="15"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</row>
    <row r="40" spans="25:41" ht="15"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</row>
    <row r="41" spans="25:41" ht="15"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</row>
    <row r="42" spans="25:41" ht="15"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</row>
    <row r="43" spans="25:41" ht="15"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</row>
    <row r="44" spans="25:41" ht="15"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</row>
    <row r="45" spans="25:41" ht="15"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wup</cp:lastModifiedBy>
  <dcterms:created xsi:type="dcterms:W3CDTF">2004-01-23T08:03:48Z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