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struktura'!$C$40:$T$72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<sst xmlns="http://schemas.openxmlformats.org/spreadsheetml/2006/main" count="395" uniqueCount="223">
  <si>
    <t>Wojewódzki Urząd Pracy w Zielonej Górze</t>
  </si>
  <si>
    <t>ul. Wyspiańskiego 15</t>
  </si>
  <si>
    <t>strona 1</t>
  </si>
  <si>
    <t xml:space="preserve">INFORMACJA  O  STANIE  BEZROBOCIA  W  WOJ.  LUBUSKIM  W LISTOPADZIE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</si>
  <si>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</si>
  <si>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</si>
  <si>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</si>
  <si>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</si>
  <si>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</si>
  <si>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</si>
  <si>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</si>
  <si>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</si>
  <si>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</si>
  <si>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</si>
  <si>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</si>
  <si>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</si>
  <si>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</si>
  <si>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</si>
  <si>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</si>
  <si>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</si>
  <si>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</si>
  <si>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</si>
  <si>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</si>
  <si>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</si>
  <si>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</si>
  <si>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</si>
  <si>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</si>
  <si>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</si>
  <si>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</si>
  <si>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</si>
  <si>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</si>
  <si>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</si>
  <si>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</si>
  <si>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</si>
  <si>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</si>
  <si>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</si>
  <si>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</si>
  <si>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</si>
  <si>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</si>
  <si>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</si>
  <si>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</si>
  <si>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</si>
  <si>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</si>
  <si>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</si>
  <si>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</si>
  <si>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</si>
  <si>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</si>
  <si>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</si>
  <si>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</si>
  <si>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</si>
  <si>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</si>
  <si>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</si>
  <si>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</si>
  <si>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</si>
  <si>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</si>
  <si>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lipiec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</si>
  <si>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</si>
  <si>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</si>
  <si>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</si>
  <si>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</si>
  <si>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</si>
  <si>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</si>
  <si>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</si>
  <si>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</si>
  <si>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</si>
  <si>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</si>
  <si>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</si>
  <si>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</si>
  <si>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</si>
  <si>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</si>
  <si>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</si>
  <si>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</si>
  <si>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</si>
  <si>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</si>
  <si>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</si>
  <si>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</si>
  <si>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</si>
  <si>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Liczba osób które rozpoczęły pracę w ramach udzielonych pożyczek pracodawcom na stworzenie nowych miejsc pracy</t>
  </si>
  <si>
    <t>Liczba osób które rozpoczęły pracę w ramach udzielonych pożyczek pracodawcom na stworzenie nowych miejsc pracy-narastająco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</si>
  <si>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</si>
  <si>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</si>
  <si>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</si>
  <si>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</si>
  <si>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</si>
  <si>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</si>
  <si>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</si>
  <si>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</si>
  <si>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</si>
  <si>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</si>
  <si>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</si>
  <si>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</si>
  <si>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</si>
  <si>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</si>
  <si>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</si>
  <si>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</si>
  <si>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</si>
  <si>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</si>
  <si>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</si>
  <si>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</si>
  <si>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LISTOPADA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</si>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</sst>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6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sz val="16"/>
      <name val="Arial CE"/>
      <family val="0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18.75"/>
      <name val="Times New Roman CE"/>
      <family val="0"/>
    </font>
    <font>
      <sz val="14"/>
      <color indexed="12"/>
      <name val="Arial Black"/>
      <family val="2"/>
    </font>
    <font>
      <b/>
      <sz val="16"/>
      <color indexed="12"/>
      <name val="Arial"/>
      <family val="2"/>
    </font>
    <font>
      <b/>
      <i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3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4" fontId="18" fillId="0" borderId="9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" fontId="18" fillId="0" borderId="9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2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4" fillId="0" borderId="2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right" vertical="top" wrapText="1"/>
    </xf>
    <xf numFmtId="0" fontId="12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/>
    </xf>
    <xf numFmtId="0" fontId="26" fillId="0" borderId="3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25" fillId="0" borderId="39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2" xfId="0" applyBorder="1" applyAlignment="1">
      <alignment/>
    </xf>
    <xf numFmtId="0" fontId="29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9" fillId="0" borderId="4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0" fillId="2" borderId="30" xfId="0" applyFont="1" applyFill="1" applyBorder="1" applyAlignment="1">
      <alignment horizontal="center"/>
    </xf>
    <xf numFmtId="0" fontId="30" fillId="2" borderId="13" xfId="0" applyFont="1" applyFill="1" applyBorder="1" applyAlignment="1" applyProtection="1">
      <alignment horizontal="left"/>
      <protection/>
    </xf>
    <xf numFmtId="0" fontId="30" fillId="2" borderId="13" xfId="0" applyFont="1" applyFill="1" applyBorder="1" applyAlignment="1" applyProtection="1">
      <alignment horizontal="center"/>
      <protection/>
    </xf>
    <xf numFmtId="167" fontId="30" fillId="2" borderId="41" xfId="0" applyNumberFormat="1" applyFont="1" applyFill="1" applyBorder="1" applyAlignment="1" applyProtection="1">
      <alignment horizontal="right"/>
      <protection/>
    </xf>
    <xf numFmtId="0" fontId="31" fillId="0" borderId="30" xfId="0" applyFont="1" applyBorder="1" applyAlignment="1">
      <alignment horizontal="center"/>
    </xf>
    <xf numFmtId="0" fontId="31" fillId="0" borderId="13" xfId="0" applyFont="1" applyBorder="1" applyAlignment="1" applyProtection="1">
      <alignment horizontal="left"/>
      <protection/>
    </xf>
    <xf numFmtId="167" fontId="31" fillId="0" borderId="13" xfId="0" applyNumberFormat="1" applyFont="1" applyBorder="1" applyAlignment="1" applyProtection="1">
      <alignment/>
      <protection/>
    </xf>
    <xf numFmtId="167" fontId="31" fillId="0" borderId="41" xfId="0" applyNumberFormat="1" applyFont="1" applyBorder="1" applyAlignment="1" applyProtection="1">
      <alignment/>
      <protection/>
    </xf>
    <xf numFmtId="167" fontId="30" fillId="2" borderId="13" xfId="0" applyNumberFormat="1" applyFont="1" applyFill="1" applyBorder="1" applyAlignment="1" applyProtection="1">
      <alignment/>
      <protection/>
    </xf>
    <xf numFmtId="167" fontId="30" fillId="2" borderId="4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167" fontId="30" fillId="0" borderId="41" xfId="0" applyNumberFormat="1" applyFont="1" applyBorder="1" applyAlignment="1" applyProtection="1">
      <alignment/>
      <protection/>
    </xf>
    <xf numFmtId="0" fontId="30" fillId="0" borderId="30" xfId="0" applyFont="1" applyBorder="1" applyAlignment="1">
      <alignment horizontal="center"/>
    </xf>
    <xf numFmtId="0" fontId="30" fillId="0" borderId="13" xfId="0" applyFont="1" applyBorder="1" applyAlignment="1" applyProtection="1">
      <alignment horizontal="left"/>
      <protection/>
    </xf>
    <xf numFmtId="0" fontId="30" fillId="0" borderId="26" xfId="0" applyFont="1" applyBorder="1" applyAlignment="1">
      <alignment horizontal="center"/>
    </xf>
    <xf numFmtId="0" fontId="30" fillId="0" borderId="8" xfId="0" applyFont="1" applyBorder="1" applyAlignment="1" applyProtection="1">
      <alignment horizontal="left"/>
      <protection/>
    </xf>
    <xf numFmtId="167" fontId="30" fillId="0" borderId="8" xfId="0" applyNumberFormat="1" applyFont="1" applyBorder="1" applyAlignment="1" applyProtection="1">
      <alignment/>
      <protection/>
    </xf>
    <xf numFmtId="0" fontId="31" fillId="0" borderId="27" xfId="0" applyFont="1" applyBorder="1" applyAlignment="1">
      <alignment horizontal="center"/>
    </xf>
    <xf numFmtId="0" fontId="31" fillId="0" borderId="42" xfId="0" applyFont="1" applyBorder="1" applyAlignment="1" applyProtection="1">
      <alignment horizontal="left"/>
      <protection/>
    </xf>
    <xf numFmtId="167" fontId="31" fillId="0" borderId="42" xfId="0" applyNumberFormat="1" applyFont="1" applyBorder="1" applyAlignment="1" applyProtection="1">
      <alignment/>
      <protection/>
    </xf>
    <xf numFmtId="167" fontId="31" fillId="0" borderId="43" xfId="0" applyNumberFormat="1" applyFont="1" applyBorder="1" applyAlignment="1" applyProtection="1">
      <alignment/>
      <protection/>
    </xf>
    <xf numFmtId="167" fontId="31" fillId="0" borderId="12" xfId="0" applyNumberFormat="1" applyFont="1" applyBorder="1" applyAlignment="1" applyProtection="1">
      <alignment horizontal="center"/>
      <protection/>
    </xf>
    <xf numFmtId="167" fontId="31" fillId="0" borderId="39" xfId="0" applyNumberFormat="1" applyFont="1" applyBorder="1" applyAlignment="1" applyProtection="1">
      <alignment/>
      <protection/>
    </xf>
    <xf numFmtId="167" fontId="31" fillId="0" borderId="44" xfId="0" applyNumberFormat="1" applyFont="1" applyBorder="1" applyAlignment="1" applyProtection="1">
      <alignment/>
      <protection/>
    </xf>
    <xf numFmtId="167" fontId="31" fillId="0" borderId="45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167" fontId="31" fillId="0" borderId="0" xfId="0" applyNumberFormat="1" applyFont="1" applyBorder="1" applyAlignment="1" applyProtection="1">
      <alignment/>
      <protection/>
    </xf>
    <xf numFmtId="167" fontId="30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17" fillId="3" borderId="46" xfId="0" applyNumberFormat="1" applyFont="1" applyFill="1" applyBorder="1" applyAlignment="1" applyProtection="1">
      <alignment/>
      <protection/>
    </xf>
    <xf numFmtId="167" fontId="28" fillId="3" borderId="47" xfId="0" applyNumberFormat="1" applyFont="1" applyFill="1" applyBorder="1" applyAlignment="1" applyProtection="1">
      <alignment/>
      <protection/>
    </xf>
    <xf numFmtId="167" fontId="17" fillId="3" borderId="48" xfId="0" applyNumberFormat="1" applyFont="1" applyFill="1" applyBorder="1" applyAlignment="1" applyProtection="1">
      <alignment/>
      <protection/>
    </xf>
    <xf numFmtId="167" fontId="28" fillId="3" borderId="49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4" borderId="19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/>
    </xf>
    <xf numFmtId="0" fontId="13" fillId="4" borderId="50" xfId="0" applyFont="1" applyFill="1" applyBorder="1" applyAlignment="1">
      <alignment horizontal="center" vertical="center" wrapText="1"/>
    </xf>
    <xf numFmtId="1" fontId="13" fillId="4" borderId="51" xfId="0" applyNumberFormat="1" applyFont="1" applyFill="1" applyBorder="1" applyAlignment="1">
      <alignment horizontal="center" vertical="center"/>
    </xf>
    <xf numFmtId="1" fontId="13" fillId="4" borderId="49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2" fontId="44" fillId="0" borderId="52" xfId="0" applyNumberFormat="1" applyFont="1" applyFill="1" applyBorder="1" applyAlignment="1">
      <alignment horizontal="center" vertical="center"/>
    </xf>
    <xf numFmtId="2" fontId="45" fillId="0" borderId="52" xfId="0" applyNumberFormat="1" applyFont="1" applyFill="1" applyBorder="1" applyAlignment="1">
      <alignment horizontal="center" vertical="center"/>
    </xf>
    <xf numFmtId="2" fontId="45" fillId="0" borderId="53" xfId="0" applyNumberFormat="1" applyFont="1" applyFill="1" applyBorder="1" applyAlignment="1">
      <alignment horizontal="center" vertical="center"/>
    </xf>
    <xf numFmtId="2" fontId="45" fillId="0" borderId="23" xfId="0" applyNumberFormat="1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27" fillId="4" borderId="34" xfId="0" applyFont="1" applyFill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57" xfId="0" applyFont="1" applyBorder="1" applyAlignment="1">
      <alignment vertical="center" wrapText="1"/>
    </xf>
    <xf numFmtId="0" fontId="15" fillId="4" borderId="58" xfId="0" applyFont="1" applyFill="1" applyBorder="1" applyAlignment="1">
      <alignment vertical="center" wrapText="1"/>
    </xf>
    <xf numFmtId="0" fontId="15" fillId="4" borderId="49" xfId="0" applyFont="1" applyFill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15" fillId="0" borderId="61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/>
    </xf>
    <xf numFmtId="0" fontId="4" fillId="5" borderId="54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5" fillId="0" borderId="6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25"/>
          <c:w val="0.990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wykresy!$C$7:$P$7</c:f>
              <c:numCache>
                <c:ptCount val="14"/>
                <c:pt idx="0">
                  <c:v>10413</c:v>
                </c:pt>
                <c:pt idx="1">
                  <c:v>6426</c:v>
                </c:pt>
                <c:pt idx="2">
                  <c:v>7386</c:v>
                </c:pt>
                <c:pt idx="3">
                  <c:v>6331</c:v>
                </c:pt>
                <c:pt idx="4">
                  <c:v>11504</c:v>
                </c:pt>
                <c:pt idx="5">
                  <c:v>4961</c:v>
                </c:pt>
                <c:pt idx="6">
                  <c:v>6587</c:v>
                </c:pt>
                <c:pt idx="7">
                  <c:v>3897</c:v>
                </c:pt>
                <c:pt idx="8">
                  <c:v>4403</c:v>
                </c:pt>
                <c:pt idx="9">
                  <c:v>3842</c:v>
                </c:pt>
                <c:pt idx="10">
                  <c:v>8609</c:v>
                </c:pt>
                <c:pt idx="11">
                  <c:v>8959</c:v>
                </c:pt>
                <c:pt idx="12">
                  <c:v>10288</c:v>
                </c:pt>
                <c:pt idx="13">
                  <c:v>11556</c:v>
                </c:pt>
              </c:numCache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38617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35325"/>
          <c:w val="0.65975"/>
          <c:h val="0.486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6666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73%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roboty publiczne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wykresy!$U$6:$U$9</c:f>
              <c:numCache>
                <c:ptCount val="4"/>
                <c:pt idx="0">
                  <c:v>0.73</c:v>
                </c:pt>
                <c:pt idx="1">
                  <c:v>0.06</c:v>
                </c:pt>
                <c:pt idx="2">
                  <c:v>0.16</c:v>
                </c:pt>
                <c:pt idx="3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wykresy!$C$16:$P$16</c:f>
              <c:numCache>
                <c:ptCount val="14"/>
                <c:pt idx="0">
                  <c:v>920</c:v>
                </c:pt>
                <c:pt idx="1">
                  <c:v>483</c:v>
                </c:pt>
                <c:pt idx="2">
                  <c:v>522</c:v>
                </c:pt>
                <c:pt idx="3">
                  <c:v>559</c:v>
                </c:pt>
                <c:pt idx="4">
                  <c:v>852</c:v>
                </c:pt>
                <c:pt idx="5">
                  <c:v>438</c:v>
                </c:pt>
                <c:pt idx="6">
                  <c:v>594</c:v>
                </c:pt>
                <c:pt idx="7">
                  <c:v>288</c:v>
                </c:pt>
                <c:pt idx="8">
                  <c:v>394</c:v>
                </c:pt>
                <c:pt idx="9">
                  <c:v>322</c:v>
                </c:pt>
                <c:pt idx="10">
                  <c:v>638</c:v>
                </c:pt>
                <c:pt idx="11">
                  <c:v>752</c:v>
                </c:pt>
                <c:pt idx="12">
                  <c:v>797</c:v>
                </c:pt>
                <c:pt idx="13">
                  <c:v>961</c:v>
                </c:pt>
              </c:numCache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wykresy!$C$17:$P$17</c:f>
              <c:numCache>
                <c:ptCount val="14"/>
                <c:pt idx="0">
                  <c:v>914</c:v>
                </c:pt>
                <c:pt idx="1">
                  <c:v>498</c:v>
                </c:pt>
                <c:pt idx="2">
                  <c:v>501</c:v>
                </c:pt>
                <c:pt idx="3">
                  <c:v>574</c:v>
                </c:pt>
                <c:pt idx="4">
                  <c:v>642</c:v>
                </c:pt>
                <c:pt idx="5">
                  <c:v>503</c:v>
                </c:pt>
                <c:pt idx="6">
                  <c:v>488</c:v>
                </c:pt>
                <c:pt idx="7">
                  <c:v>362</c:v>
                </c:pt>
                <c:pt idx="8">
                  <c:v>404</c:v>
                </c:pt>
                <c:pt idx="9">
                  <c:v>228</c:v>
                </c:pt>
                <c:pt idx="10">
                  <c:v>598</c:v>
                </c:pt>
                <c:pt idx="11">
                  <c:v>797</c:v>
                </c:pt>
                <c:pt idx="12">
                  <c:v>681</c:v>
                </c:pt>
                <c:pt idx="13">
                  <c:v>931</c:v>
                </c:pt>
              </c:numCache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945930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LISTOPADA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4975"/>
          <c:w val="0.823"/>
          <c:h val="0.391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27%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wykresy!$U$15:$U$19</c:f>
              <c:numCache>
                <c:ptCount val="5"/>
                <c:pt idx="0">
                  <c:v>0.18</c:v>
                </c:pt>
                <c:pt idx="1">
                  <c:v>0.36</c:v>
                </c:pt>
                <c:pt idx="2">
                  <c:v>0.15</c:v>
                </c:pt>
                <c:pt idx="3">
                  <c:v>0.27</c:v>
                </c:pt>
                <c:pt idx="4">
                  <c:v>0.04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2</xdr:row>
      <xdr:rowOff>0</xdr:rowOff>
    </xdr:from>
    <xdr:to>
      <xdr:col>19</xdr:col>
      <xdr:colOff>876300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361950"/>
          <a:ext cx="1038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9">
        <row r="33">
          <cell r="F33">
            <v>416</v>
          </cell>
          <cell r="G33">
            <v>83</v>
          </cell>
          <cell r="H33">
            <v>331</v>
          </cell>
          <cell r="I33">
            <v>320</v>
          </cell>
          <cell r="J33">
            <v>213</v>
          </cell>
          <cell r="K33">
            <v>246</v>
          </cell>
          <cell r="L33">
            <v>119</v>
          </cell>
          <cell r="M33">
            <v>174</v>
          </cell>
          <cell r="N33">
            <v>297</v>
          </cell>
          <cell r="O33">
            <v>44</v>
          </cell>
          <cell r="P33">
            <v>332</v>
          </cell>
          <cell r="Q33">
            <v>288</v>
          </cell>
          <cell r="R33">
            <v>394</v>
          </cell>
          <cell r="S33">
            <v>751</v>
          </cell>
        </row>
        <row r="46">
          <cell r="F46">
            <v>137</v>
          </cell>
          <cell r="G46">
            <v>72</v>
          </cell>
          <cell r="H46">
            <v>267</v>
          </cell>
          <cell r="I46">
            <v>321</v>
          </cell>
          <cell r="J46">
            <v>381</v>
          </cell>
          <cell r="K46">
            <v>129</v>
          </cell>
          <cell r="L46">
            <v>184</v>
          </cell>
          <cell r="M46">
            <v>119</v>
          </cell>
          <cell r="N46">
            <v>139</v>
          </cell>
          <cell r="O46">
            <v>88</v>
          </cell>
          <cell r="P46">
            <v>148</v>
          </cell>
          <cell r="Q46">
            <v>222</v>
          </cell>
          <cell r="R46">
            <v>96</v>
          </cell>
          <cell r="S46">
            <v>544</v>
          </cell>
        </row>
        <row r="48">
          <cell r="F48">
            <v>335</v>
          </cell>
          <cell r="G48">
            <v>299</v>
          </cell>
          <cell r="H48">
            <v>275</v>
          </cell>
          <cell r="I48">
            <v>297</v>
          </cell>
          <cell r="J48">
            <v>312</v>
          </cell>
          <cell r="K48">
            <v>162</v>
          </cell>
          <cell r="L48">
            <v>199</v>
          </cell>
          <cell r="M48">
            <v>281</v>
          </cell>
          <cell r="N48">
            <v>137</v>
          </cell>
          <cell r="O48">
            <v>199</v>
          </cell>
          <cell r="P48">
            <v>601</v>
          </cell>
          <cell r="Q48">
            <v>138</v>
          </cell>
          <cell r="R48">
            <v>448</v>
          </cell>
          <cell r="S48">
            <v>289</v>
          </cell>
        </row>
        <row r="50">
          <cell r="F50">
            <v>38</v>
          </cell>
          <cell r="G50">
            <v>66</v>
          </cell>
          <cell r="H50">
            <v>783</v>
          </cell>
          <cell r="I50">
            <v>307</v>
          </cell>
          <cell r="J50">
            <v>512</v>
          </cell>
          <cell r="K50">
            <v>173</v>
          </cell>
          <cell r="L50">
            <v>93</v>
          </cell>
          <cell r="M50">
            <v>231</v>
          </cell>
          <cell r="N50">
            <v>141</v>
          </cell>
          <cell r="O50">
            <v>47</v>
          </cell>
          <cell r="P50">
            <v>186</v>
          </cell>
          <cell r="Q50">
            <v>379</v>
          </cell>
          <cell r="R50">
            <v>1553</v>
          </cell>
          <cell r="S50">
            <v>1693</v>
          </cell>
        </row>
        <row r="52">
          <cell r="F52">
            <v>222</v>
          </cell>
          <cell r="G52">
            <v>82</v>
          </cell>
          <cell r="H52">
            <v>66</v>
          </cell>
          <cell r="I52">
            <v>66</v>
          </cell>
          <cell r="J52">
            <v>143</v>
          </cell>
          <cell r="K52">
            <v>17</v>
          </cell>
          <cell r="L52">
            <v>89</v>
          </cell>
          <cell r="M52">
            <v>29</v>
          </cell>
          <cell r="N52">
            <v>50</v>
          </cell>
          <cell r="O52">
            <v>53</v>
          </cell>
          <cell r="P52">
            <v>136</v>
          </cell>
          <cell r="Q52">
            <v>79</v>
          </cell>
          <cell r="R52">
            <v>43</v>
          </cell>
          <cell r="S52">
            <v>107</v>
          </cell>
        </row>
        <row r="54">
          <cell r="F54">
            <v>378</v>
          </cell>
          <cell r="G54">
            <v>129</v>
          </cell>
          <cell r="H54">
            <v>300</v>
          </cell>
          <cell r="I54">
            <v>453</v>
          </cell>
          <cell r="J54">
            <v>272</v>
          </cell>
          <cell r="K54">
            <v>210</v>
          </cell>
          <cell r="L54">
            <v>150</v>
          </cell>
          <cell r="M54">
            <v>133</v>
          </cell>
          <cell r="N54">
            <v>136</v>
          </cell>
          <cell r="O54">
            <v>106</v>
          </cell>
          <cell r="P54">
            <v>381</v>
          </cell>
          <cell r="Q54">
            <v>258</v>
          </cell>
          <cell r="R54">
            <v>366</v>
          </cell>
          <cell r="S54">
            <v>378</v>
          </cell>
        </row>
        <row r="56">
          <cell r="F56">
            <v>41</v>
          </cell>
          <cell r="G56">
            <v>15</v>
          </cell>
          <cell r="H56">
            <v>57</v>
          </cell>
          <cell r="I56">
            <v>69</v>
          </cell>
          <cell r="J56">
            <v>55</v>
          </cell>
          <cell r="K56">
            <v>23</v>
          </cell>
          <cell r="L56">
            <v>3</v>
          </cell>
          <cell r="M56">
            <v>19</v>
          </cell>
          <cell r="N56">
            <v>24</v>
          </cell>
          <cell r="O56">
            <v>24</v>
          </cell>
          <cell r="P56">
            <v>10</v>
          </cell>
          <cell r="Q56">
            <v>38</v>
          </cell>
          <cell r="R56">
            <v>21</v>
          </cell>
          <cell r="S56">
            <v>100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32</v>
          </cell>
        </row>
        <row r="60">
          <cell r="F60">
            <v>25</v>
          </cell>
          <cell r="G60">
            <v>5</v>
          </cell>
          <cell r="H60">
            <v>18</v>
          </cell>
          <cell r="I60">
            <v>16</v>
          </cell>
          <cell r="J60">
            <v>7</v>
          </cell>
          <cell r="K60">
            <v>5</v>
          </cell>
          <cell r="L60">
            <v>6</v>
          </cell>
          <cell r="M60">
            <v>4</v>
          </cell>
          <cell r="N60">
            <v>4</v>
          </cell>
          <cell r="O60">
            <v>6</v>
          </cell>
          <cell r="P60">
            <v>17</v>
          </cell>
          <cell r="Q60">
            <v>6</v>
          </cell>
          <cell r="R60">
            <v>8</v>
          </cell>
          <cell r="S60">
            <v>24</v>
          </cell>
        </row>
        <row r="62">
          <cell r="F62">
            <v>18</v>
          </cell>
          <cell r="G62">
            <v>7</v>
          </cell>
          <cell r="H62">
            <v>3</v>
          </cell>
          <cell r="I62">
            <v>2</v>
          </cell>
          <cell r="J62">
            <v>14</v>
          </cell>
          <cell r="K62">
            <v>12</v>
          </cell>
          <cell r="L62">
            <v>14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11</v>
          </cell>
          <cell r="R62">
            <v>5</v>
          </cell>
          <cell r="S62">
            <v>30</v>
          </cell>
        </row>
        <row r="64">
          <cell r="F64">
            <v>3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</v>
          </cell>
          <cell r="S64">
            <v>17</v>
          </cell>
        </row>
        <row r="66">
          <cell r="F66">
            <v>68</v>
          </cell>
          <cell r="G66">
            <v>54</v>
          </cell>
          <cell r="H66">
            <v>49</v>
          </cell>
          <cell r="I66">
            <v>0</v>
          </cell>
          <cell r="J66">
            <v>20</v>
          </cell>
          <cell r="K66">
            <v>0</v>
          </cell>
          <cell r="L66">
            <v>69</v>
          </cell>
          <cell r="M66">
            <v>76</v>
          </cell>
          <cell r="N66">
            <v>0</v>
          </cell>
          <cell r="O66">
            <v>10</v>
          </cell>
          <cell r="P66">
            <v>0</v>
          </cell>
          <cell r="Q66">
            <v>20</v>
          </cell>
          <cell r="R66">
            <v>14</v>
          </cell>
          <cell r="S66">
            <v>37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8</v>
          </cell>
          <cell r="I70">
            <v>0</v>
          </cell>
          <cell r="J70">
            <v>11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tabSelected="1" zoomScale="75" zoomScaleNormal="75" workbookViewId="0" topLeftCell="A1">
      <selection activeCell="P62" sqref="P62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1" width="12.25390625" style="8" customWidth="1"/>
    <col min="12" max="12" width="10.625" style="8" customWidth="1"/>
    <col min="13" max="13" width="12.25390625" style="8" customWidth="1"/>
    <col min="14" max="14" width="12.25390625" style="70" customWidth="1"/>
    <col min="15" max="16" width="12.25390625" style="8" customWidth="1"/>
    <col min="17" max="17" width="12.25390625" style="70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 t="s">
        <v>0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 t="s">
        <v>1</v>
      </c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 t="s">
        <v>2</v>
      </c>
    </row>
    <row r="4" spans="3:20" ht="32.25" customHeight="1" thickBot="1">
      <c r="C4" s="158" t="s">
        <v>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3:20" ht="34.5" customHeight="1" thickBot="1">
      <c r="C5" s="9" t="s">
        <v>4</v>
      </c>
      <c r="D5" s="10" t="s">
        <v>5</v>
      </c>
      <c r="E5" s="11" t="s">
        <v>6</v>
      </c>
      <c r="F5" s="12" t="s">
        <v>94</v>
      </c>
      <c r="G5" s="13" t="s">
        <v>95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5" t="s">
        <v>19</v>
      </c>
    </row>
    <row r="6" spans="3:20" ht="24" customHeight="1" thickBot="1">
      <c r="C6" s="160" t="s">
        <v>20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3:20" ht="24" customHeight="1" thickBot="1">
      <c r="C7" s="16" t="s">
        <v>21</v>
      </c>
      <c r="D7" s="174" t="s">
        <v>22</v>
      </c>
      <c r="E7" s="175"/>
      <c r="F7" s="154">
        <v>17.77</v>
      </c>
      <c r="G7" s="154">
        <v>25.7</v>
      </c>
      <c r="H7" s="155">
        <v>33.12</v>
      </c>
      <c r="I7" s="155">
        <v>27.17</v>
      </c>
      <c r="J7" s="155">
        <v>35.29</v>
      </c>
      <c r="K7" s="155">
        <v>25.06</v>
      </c>
      <c r="L7" s="155">
        <v>32.13</v>
      </c>
      <c r="M7" s="155">
        <v>26.69</v>
      </c>
      <c r="N7" s="155">
        <v>19.14</v>
      </c>
      <c r="O7" s="155">
        <v>24.32</v>
      </c>
      <c r="P7" s="155">
        <v>14.74</v>
      </c>
      <c r="Q7" s="155">
        <v>27.15</v>
      </c>
      <c r="R7" s="155">
        <v>33.08</v>
      </c>
      <c r="S7" s="156">
        <v>28.46</v>
      </c>
      <c r="T7" s="157">
        <v>25.12</v>
      </c>
    </row>
    <row r="8" spans="3:20" ht="24" customHeight="1" thickBot="1" thickTop="1">
      <c r="C8" s="17"/>
      <c r="D8" s="176" t="s">
        <v>23</v>
      </c>
      <c r="E8" s="177"/>
      <c r="F8" s="150">
        <v>10413</v>
      </c>
      <c r="G8" s="151">
        <v>6426</v>
      </c>
      <c r="H8" s="151">
        <v>7386</v>
      </c>
      <c r="I8" s="151">
        <v>6331</v>
      </c>
      <c r="J8" s="151">
        <v>11504</v>
      </c>
      <c r="K8" s="151">
        <v>4961</v>
      </c>
      <c r="L8" s="151">
        <v>6587</v>
      </c>
      <c r="M8" s="151">
        <v>3897</v>
      </c>
      <c r="N8" s="151">
        <v>4403</v>
      </c>
      <c r="O8" s="151">
        <v>3842</v>
      </c>
      <c r="P8" s="151">
        <v>8609</v>
      </c>
      <c r="Q8" s="151">
        <v>8959</v>
      </c>
      <c r="R8" s="151">
        <v>10288</v>
      </c>
      <c r="S8" s="152">
        <v>11556</v>
      </c>
      <c r="T8" s="153">
        <f>SUM(F8:S8)</f>
        <v>105162</v>
      </c>
    </row>
    <row r="9" spans="3:21" ht="24" customHeight="1" thickBot="1" thickTop="1">
      <c r="C9" s="17"/>
      <c r="D9" s="178" t="s">
        <v>24</v>
      </c>
      <c r="E9" s="179"/>
      <c r="F9" s="19">
        <v>10407</v>
      </c>
      <c r="G9" s="19">
        <v>6441</v>
      </c>
      <c r="H9" s="19">
        <v>7365</v>
      </c>
      <c r="I9" s="19">
        <v>6346</v>
      </c>
      <c r="J9" s="19">
        <v>11294</v>
      </c>
      <c r="K9" s="19">
        <v>5026</v>
      </c>
      <c r="L9" s="19">
        <v>6481</v>
      </c>
      <c r="M9" s="19">
        <v>3971</v>
      </c>
      <c r="N9" s="19">
        <v>4413</v>
      </c>
      <c r="O9" s="19">
        <v>3748</v>
      </c>
      <c r="P9" s="19">
        <v>8569</v>
      </c>
      <c r="Q9" s="19">
        <v>9004</v>
      </c>
      <c r="R9" s="19">
        <v>10172</v>
      </c>
      <c r="S9" s="19">
        <v>11526</v>
      </c>
      <c r="T9" s="18">
        <f>SUM(F9:S9)</f>
        <v>104763</v>
      </c>
      <c r="U9" s="20"/>
    </row>
    <row r="10" spans="3:21" ht="24" customHeight="1" thickBot="1" thickTop="1">
      <c r="C10" s="17"/>
      <c r="D10" s="180" t="s">
        <v>25</v>
      </c>
      <c r="E10" s="167"/>
      <c r="F10" s="21">
        <f aca="true" t="shared" si="0" ref="F10:S10">F8-F9</f>
        <v>6</v>
      </c>
      <c r="G10" s="21">
        <f t="shared" si="0"/>
        <v>-15</v>
      </c>
      <c r="H10" s="21">
        <f t="shared" si="0"/>
        <v>21</v>
      </c>
      <c r="I10" s="21">
        <f t="shared" si="0"/>
        <v>-15</v>
      </c>
      <c r="J10" s="21">
        <f t="shared" si="0"/>
        <v>210</v>
      </c>
      <c r="K10" s="21">
        <f t="shared" si="0"/>
        <v>-65</v>
      </c>
      <c r="L10" s="21">
        <f t="shared" si="0"/>
        <v>106</v>
      </c>
      <c r="M10" s="21">
        <f t="shared" si="0"/>
        <v>-74</v>
      </c>
      <c r="N10" s="21">
        <f t="shared" si="0"/>
        <v>-10</v>
      </c>
      <c r="O10" s="21">
        <f t="shared" si="0"/>
        <v>94</v>
      </c>
      <c r="P10" s="21">
        <f t="shared" si="0"/>
        <v>40</v>
      </c>
      <c r="Q10" s="21">
        <f t="shared" si="0"/>
        <v>-45</v>
      </c>
      <c r="R10" s="21">
        <f t="shared" si="0"/>
        <v>116</v>
      </c>
      <c r="S10" s="21">
        <f t="shared" si="0"/>
        <v>30</v>
      </c>
      <c r="T10" s="18">
        <f>SUM(F10:S10)</f>
        <v>399</v>
      </c>
      <c r="U10" s="20"/>
    </row>
    <row r="11" spans="3:21" ht="24" customHeight="1" thickBot="1" thickTop="1">
      <c r="C11" s="22"/>
      <c r="D11" s="180" t="s">
        <v>26</v>
      </c>
      <c r="E11" s="167"/>
      <c r="F11" s="23">
        <f aca="true" t="shared" si="1" ref="F11:T11">F8/F9*100</f>
        <v>100.05765350245028</v>
      </c>
      <c r="G11" s="23">
        <f t="shared" si="1"/>
        <v>99.76711690731253</v>
      </c>
      <c r="H11" s="23">
        <f t="shared" si="1"/>
        <v>100.28513238289204</v>
      </c>
      <c r="I11" s="23">
        <f t="shared" si="1"/>
        <v>99.7636306334699</v>
      </c>
      <c r="J11" s="23">
        <f t="shared" si="1"/>
        <v>101.85939436869134</v>
      </c>
      <c r="K11" s="23">
        <f t="shared" si="1"/>
        <v>98.7067250298448</v>
      </c>
      <c r="L11" s="23">
        <f t="shared" si="1"/>
        <v>101.63555006943372</v>
      </c>
      <c r="M11" s="23">
        <f t="shared" si="1"/>
        <v>98.13648954923192</v>
      </c>
      <c r="N11" s="23">
        <f t="shared" si="1"/>
        <v>99.7733967822343</v>
      </c>
      <c r="O11" s="23">
        <f t="shared" si="1"/>
        <v>102.50800426894344</v>
      </c>
      <c r="P11" s="23">
        <f t="shared" si="1"/>
        <v>100.46679892636247</v>
      </c>
      <c r="Q11" s="23">
        <f t="shared" si="1"/>
        <v>99.50022212350066</v>
      </c>
      <c r="R11" s="23">
        <f t="shared" si="1"/>
        <v>101.14038537160835</v>
      </c>
      <c r="S11" s="24">
        <f t="shared" si="1"/>
        <v>100.2602811035919</v>
      </c>
      <c r="T11" s="25">
        <f t="shared" si="1"/>
        <v>100.38085965464907</v>
      </c>
      <c r="U11" s="20"/>
    </row>
    <row r="12" spans="3:21" ht="24" customHeight="1" thickBot="1" thickTop="1">
      <c r="C12" s="26" t="s">
        <v>27</v>
      </c>
      <c r="D12" s="180" t="s">
        <v>28</v>
      </c>
      <c r="E12" s="167"/>
      <c r="F12" s="21">
        <v>920</v>
      </c>
      <c r="G12" s="27">
        <v>483</v>
      </c>
      <c r="H12" s="28">
        <v>522</v>
      </c>
      <c r="I12" s="28">
        <v>559</v>
      </c>
      <c r="J12" s="28">
        <v>852</v>
      </c>
      <c r="K12" s="28">
        <v>438</v>
      </c>
      <c r="L12" s="28">
        <v>594</v>
      </c>
      <c r="M12" s="28">
        <v>288</v>
      </c>
      <c r="N12" s="29">
        <v>394</v>
      </c>
      <c r="O12" s="29">
        <v>322</v>
      </c>
      <c r="P12" s="29">
        <v>638</v>
      </c>
      <c r="Q12" s="29">
        <v>752</v>
      </c>
      <c r="R12" s="29">
        <v>797</v>
      </c>
      <c r="S12" s="29">
        <v>961</v>
      </c>
      <c r="T12" s="18">
        <f>SUM(F12:S12)</f>
        <v>8520</v>
      </c>
      <c r="U12" s="20"/>
    </row>
    <row r="13" spans="3:21" ht="24" customHeight="1" thickBot="1" thickTop="1">
      <c r="C13" s="16"/>
      <c r="D13" s="180" t="s">
        <v>29</v>
      </c>
      <c r="E13" s="167"/>
      <c r="F13" s="21">
        <v>207</v>
      </c>
      <c r="G13" s="30">
        <v>107</v>
      </c>
      <c r="H13" s="28">
        <v>84</v>
      </c>
      <c r="I13" s="28">
        <v>92</v>
      </c>
      <c r="J13" s="28">
        <v>131</v>
      </c>
      <c r="K13" s="28">
        <v>77</v>
      </c>
      <c r="L13" s="28">
        <v>67</v>
      </c>
      <c r="M13" s="28">
        <v>62</v>
      </c>
      <c r="N13" s="29">
        <v>98</v>
      </c>
      <c r="O13" s="29">
        <v>76</v>
      </c>
      <c r="P13" s="29">
        <v>146</v>
      </c>
      <c r="Q13" s="29">
        <v>137</v>
      </c>
      <c r="R13" s="29">
        <v>135</v>
      </c>
      <c r="S13" s="29">
        <v>126</v>
      </c>
      <c r="T13" s="18">
        <f>SUM(F13:S13)</f>
        <v>1545</v>
      </c>
      <c r="U13" s="20"/>
    </row>
    <row r="14" spans="3:21" ht="24" customHeight="1" thickBot="1" thickTop="1">
      <c r="C14" s="31"/>
      <c r="D14" s="180" t="s">
        <v>30</v>
      </c>
      <c r="E14" s="167"/>
      <c r="F14" s="32">
        <f aca="true" t="shared" si="2" ref="F14:T14">F13/F12*100</f>
        <v>22.5</v>
      </c>
      <c r="G14" s="32">
        <f t="shared" si="2"/>
        <v>22.15320910973085</v>
      </c>
      <c r="H14" s="32">
        <f t="shared" si="2"/>
        <v>16.091954022988507</v>
      </c>
      <c r="I14" s="32">
        <f t="shared" si="2"/>
        <v>16.457960644007155</v>
      </c>
      <c r="J14" s="32">
        <f t="shared" si="2"/>
        <v>15.375586854460094</v>
      </c>
      <c r="K14" s="32">
        <f t="shared" si="2"/>
        <v>17.579908675799086</v>
      </c>
      <c r="L14" s="32">
        <f t="shared" si="2"/>
        <v>11.27946127946128</v>
      </c>
      <c r="M14" s="32">
        <f t="shared" si="2"/>
        <v>21.52777777777778</v>
      </c>
      <c r="N14" s="32">
        <f t="shared" si="2"/>
        <v>24.873096446700508</v>
      </c>
      <c r="O14" s="32">
        <f t="shared" si="2"/>
        <v>23.60248447204969</v>
      </c>
      <c r="P14" s="32">
        <f t="shared" si="2"/>
        <v>22.884012539184955</v>
      </c>
      <c r="Q14" s="32">
        <f t="shared" si="2"/>
        <v>18.21808510638298</v>
      </c>
      <c r="R14" s="32">
        <f t="shared" si="2"/>
        <v>16.938519447929735</v>
      </c>
      <c r="S14" s="33">
        <f t="shared" si="2"/>
        <v>13.111342351716962</v>
      </c>
      <c r="T14" s="34">
        <f t="shared" si="2"/>
        <v>18.133802816901408</v>
      </c>
      <c r="U14" s="20"/>
    </row>
    <row r="15" spans="3:21" ht="24" customHeight="1" thickBot="1" thickTop="1">
      <c r="C15" s="16" t="s">
        <v>31</v>
      </c>
      <c r="D15" s="200" t="s">
        <v>32</v>
      </c>
      <c r="E15" s="201"/>
      <c r="F15" s="21">
        <v>914</v>
      </c>
      <c r="G15" s="28">
        <v>498</v>
      </c>
      <c r="H15" s="28">
        <v>501</v>
      </c>
      <c r="I15" s="28">
        <v>574</v>
      </c>
      <c r="J15" s="28">
        <v>642</v>
      </c>
      <c r="K15" s="28">
        <v>503</v>
      </c>
      <c r="L15" s="28">
        <v>488</v>
      </c>
      <c r="M15" s="28">
        <v>362</v>
      </c>
      <c r="N15" s="29">
        <v>404</v>
      </c>
      <c r="O15" s="29">
        <v>228</v>
      </c>
      <c r="P15" s="29">
        <v>598</v>
      </c>
      <c r="Q15" s="29">
        <v>797</v>
      </c>
      <c r="R15" s="29">
        <v>681</v>
      </c>
      <c r="S15" s="29">
        <v>931</v>
      </c>
      <c r="T15" s="18">
        <f>SUM(F15:S15)</f>
        <v>8121</v>
      </c>
      <c r="U15" s="20"/>
    </row>
    <row r="16" spans="3:21" ht="24" customHeight="1" thickBot="1" thickTop="1">
      <c r="C16" s="16" t="s">
        <v>33</v>
      </c>
      <c r="D16" s="180" t="s">
        <v>34</v>
      </c>
      <c r="E16" s="167"/>
      <c r="F16" s="21">
        <v>502</v>
      </c>
      <c r="G16" s="28">
        <v>330</v>
      </c>
      <c r="H16" s="28">
        <v>310</v>
      </c>
      <c r="I16" s="28">
        <v>331</v>
      </c>
      <c r="J16" s="28">
        <v>306</v>
      </c>
      <c r="K16" s="28">
        <v>297</v>
      </c>
      <c r="L16" s="28">
        <v>285</v>
      </c>
      <c r="M16" s="28">
        <v>201</v>
      </c>
      <c r="N16" s="29">
        <v>260</v>
      </c>
      <c r="O16" s="29">
        <v>114</v>
      </c>
      <c r="P16" s="29">
        <v>249</v>
      </c>
      <c r="Q16" s="29">
        <v>474</v>
      </c>
      <c r="R16" s="29">
        <v>404</v>
      </c>
      <c r="S16" s="29">
        <v>559</v>
      </c>
      <c r="T16" s="18">
        <f>SUM(F16:S16)</f>
        <v>4622</v>
      </c>
      <c r="U16" s="20"/>
    </row>
    <row r="17" spans="3:21" s="8" customFormat="1" ht="24" customHeight="1" thickBot="1" thickTop="1">
      <c r="C17" s="35" t="s">
        <v>33</v>
      </c>
      <c r="D17" s="202" t="s">
        <v>35</v>
      </c>
      <c r="E17" s="165"/>
      <c r="F17" s="21">
        <v>426</v>
      </c>
      <c r="G17" s="28">
        <v>284</v>
      </c>
      <c r="H17" s="28">
        <v>290</v>
      </c>
      <c r="I17" s="28">
        <v>291</v>
      </c>
      <c r="J17" s="28">
        <v>225</v>
      </c>
      <c r="K17" s="28">
        <v>187</v>
      </c>
      <c r="L17" s="28">
        <v>263</v>
      </c>
      <c r="M17" s="28">
        <v>147</v>
      </c>
      <c r="N17" s="29">
        <v>157</v>
      </c>
      <c r="O17" s="29">
        <v>82</v>
      </c>
      <c r="P17" s="29">
        <v>220</v>
      </c>
      <c r="Q17" s="29">
        <v>270</v>
      </c>
      <c r="R17" s="29">
        <v>173</v>
      </c>
      <c r="S17" s="29">
        <v>343</v>
      </c>
      <c r="T17" s="18">
        <f>SUM(F17:S17)</f>
        <v>3358</v>
      </c>
      <c r="U17" s="36"/>
    </row>
    <row r="18" spans="3:21" s="8" customFormat="1" ht="24" customHeight="1" thickBot="1" thickTop="1">
      <c r="C18" s="37" t="s">
        <v>33</v>
      </c>
      <c r="D18" s="198" t="s">
        <v>36</v>
      </c>
      <c r="E18" s="199"/>
      <c r="F18" s="38">
        <v>297</v>
      </c>
      <c r="G18" s="39">
        <v>108</v>
      </c>
      <c r="H18" s="39">
        <v>103</v>
      </c>
      <c r="I18" s="39">
        <v>116</v>
      </c>
      <c r="J18" s="39">
        <v>212</v>
      </c>
      <c r="K18" s="39">
        <v>123</v>
      </c>
      <c r="L18" s="39">
        <v>94</v>
      </c>
      <c r="M18" s="39">
        <v>96</v>
      </c>
      <c r="N18" s="40">
        <v>86</v>
      </c>
      <c r="O18" s="40">
        <v>51</v>
      </c>
      <c r="P18" s="40">
        <v>274</v>
      </c>
      <c r="Q18" s="40">
        <v>198</v>
      </c>
      <c r="R18" s="40">
        <v>155</v>
      </c>
      <c r="S18" s="40">
        <v>193</v>
      </c>
      <c r="T18" s="18">
        <f>SUM(F18:S18)</f>
        <v>2106</v>
      </c>
      <c r="U18" s="36"/>
    </row>
    <row r="19" spans="3:20" ht="24" customHeight="1" thickBot="1">
      <c r="C19" s="160" t="s">
        <v>37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2"/>
    </row>
    <row r="20" spans="3:20" ht="24" customHeight="1" thickBot="1">
      <c r="C20" s="41" t="s">
        <v>21</v>
      </c>
      <c r="D20" s="196" t="s">
        <v>38</v>
      </c>
      <c r="E20" s="197"/>
      <c r="F20" s="42">
        <v>4953</v>
      </c>
      <c r="G20" s="43">
        <v>3213</v>
      </c>
      <c r="H20" s="43">
        <v>3944</v>
      </c>
      <c r="I20" s="43">
        <v>3374</v>
      </c>
      <c r="J20" s="43">
        <v>5948</v>
      </c>
      <c r="K20" s="43">
        <v>2536</v>
      </c>
      <c r="L20" s="43">
        <v>3194</v>
      </c>
      <c r="M20" s="43">
        <v>1842</v>
      </c>
      <c r="N20" s="44">
        <v>2152</v>
      </c>
      <c r="O20" s="44">
        <v>1969</v>
      </c>
      <c r="P20" s="44">
        <v>4485</v>
      </c>
      <c r="Q20" s="44">
        <v>4830</v>
      </c>
      <c r="R20" s="44">
        <v>5383</v>
      </c>
      <c r="S20" s="44">
        <v>5943</v>
      </c>
      <c r="T20" s="45">
        <f>SUM(F20:S20)</f>
        <v>53766</v>
      </c>
    </row>
    <row r="21" spans="3:20" ht="24" customHeight="1" thickBot="1" thickTop="1">
      <c r="C21" s="46"/>
      <c r="D21" s="166" t="s">
        <v>39</v>
      </c>
      <c r="E21" s="167"/>
      <c r="F21" s="32">
        <f aca="true" t="shared" si="3" ref="F21:T21">F20/F8*100</f>
        <v>47.565543071161045</v>
      </c>
      <c r="G21" s="32">
        <f t="shared" si="3"/>
        <v>50</v>
      </c>
      <c r="H21" s="32">
        <f t="shared" si="3"/>
        <v>53.398321148118065</v>
      </c>
      <c r="I21" s="32">
        <f t="shared" si="3"/>
        <v>53.293318591059865</v>
      </c>
      <c r="J21" s="32">
        <f t="shared" si="3"/>
        <v>51.70375521557718</v>
      </c>
      <c r="K21" s="32">
        <f t="shared" si="3"/>
        <v>51.11872606329369</v>
      </c>
      <c r="L21" s="32">
        <f t="shared" si="3"/>
        <v>48.489448914528616</v>
      </c>
      <c r="M21" s="32">
        <f t="shared" si="3"/>
        <v>47.2671285604311</v>
      </c>
      <c r="N21" s="32">
        <f t="shared" si="3"/>
        <v>48.875766522825344</v>
      </c>
      <c r="O21" s="32">
        <f t="shared" si="3"/>
        <v>51.24934929724102</v>
      </c>
      <c r="P21" s="32">
        <f t="shared" si="3"/>
        <v>52.09664304797306</v>
      </c>
      <c r="Q21" s="32">
        <f t="shared" si="3"/>
        <v>53.912266994084156</v>
      </c>
      <c r="R21" s="32">
        <f t="shared" si="3"/>
        <v>52.32309486780715</v>
      </c>
      <c r="S21" s="33">
        <f t="shared" si="3"/>
        <v>51.42782969885774</v>
      </c>
      <c r="T21" s="34">
        <f t="shared" si="3"/>
        <v>51.12683288640384</v>
      </c>
    </row>
    <row r="22" spans="3:20" ht="24" customHeight="1" thickBot="1" thickTop="1">
      <c r="C22" s="47" t="s">
        <v>27</v>
      </c>
      <c r="D22" s="166" t="s">
        <v>40</v>
      </c>
      <c r="E22" s="167"/>
      <c r="F22" s="21">
        <v>419</v>
      </c>
      <c r="G22" s="28">
        <v>218</v>
      </c>
      <c r="H22" s="28">
        <v>228</v>
      </c>
      <c r="I22" s="28">
        <v>337</v>
      </c>
      <c r="J22" s="28">
        <v>322</v>
      </c>
      <c r="K22" s="28">
        <v>145</v>
      </c>
      <c r="L22" s="28">
        <v>263</v>
      </c>
      <c r="M22" s="28">
        <v>77</v>
      </c>
      <c r="N22" s="29">
        <v>186</v>
      </c>
      <c r="O22" s="29">
        <v>167</v>
      </c>
      <c r="P22" s="29">
        <v>358</v>
      </c>
      <c r="Q22" s="29">
        <v>329</v>
      </c>
      <c r="R22" s="29">
        <v>286</v>
      </c>
      <c r="S22" s="29">
        <v>345</v>
      </c>
      <c r="T22" s="18">
        <f>SUM(F22:S22)</f>
        <v>3680</v>
      </c>
    </row>
    <row r="23" spans="3:20" ht="24" customHeight="1" thickBot="1" thickTop="1">
      <c r="C23" s="48"/>
      <c r="D23" s="166" t="s">
        <v>39</v>
      </c>
      <c r="E23" s="167"/>
      <c r="F23" s="32">
        <f aca="true" t="shared" si="4" ref="F23:T23">F22/F8*100</f>
        <v>4.023816383366945</v>
      </c>
      <c r="G23" s="32">
        <f t="shared" si="4"/>
        <v>3.3924680983504514</v>
      </c>
      <c r="H23" s="32">
        <f t="shared" si="4"/>
        <v>3.086921202274574</v>
      </c>
      <c r="I23" s="32">
        <f t="shared" si="4"/>
        <v>5.323013741904912</v>
      </c>
      <c r="J23" s="32">
        <f t="shared" si="4"/>
        <v>2.799026425591099</v>
      </c>
      <c r="K23" s="32">
        <f t="shared" si="4"/>
        <v>2.9227978230195526</v>
      </c>
      <c r="L23" s="32">
        <f t="shared" si="4"/>
        <v>3.992712919386671</v>
      </c>
      <c r="M23" s="32">
        <f t="shared" si="4"/>
        <v>1.9758788811906594</v>
      </c>
      <c r="N23" s="32">
        <f t="shared" si="4"/>
        <v>4.224392459686578</v>
      </c>
      <c r="O23" s="32">
        <f t="shared" si="4"/>
        <v>4.3466944299843835</v>
      </c>
      <c r="P23" s="32">
        <f t="shared" si="4"/>
        <v>4.158438843071204</v>
      </c>
      <c r="Q23" s="32">
        <f t="shared" si="4"/>
        <v>3.6722848532202255</v>
      </c>
      <c r="R23" s="32">
        <f t="shared" si="4"/>
        <v>2.779937791601866</v>
      </c>
      <c r="S23" s="33">
        <f t="shared" si="4"/>
        <v>2.9854620976116304</v>
      </c>
      <c r="T23" s="34">
        <f t="shared" si="4"/>
        <v>3.4993628877351135</v>
      </c>
    </row>
    <row r="24" spans="3:20" s="8" customFormat="1" ht="24" customHeight="1" thickBot="1" thickTop="1">
      <c r="C24" s="49" t="s">
        <v>31</v>
      </c>
      <c r="D24" s="170" t="s">
        <v>41</v>
      </c>
      <c r="E24" s="171"/>
      <c r="F24" s="21">
        <v>677</v>
      </c>
      <c r="G24" s="28">
        <v>320</v>
      </c>
      <c r="H24" s="28">
        <v>308</v>
      </c>
      <c r="I24" s="28">
        <v>133</v>
      </c>
      <c r="J24" s="28">
        <v>454</v>
      </c>
      <c r="K24" s="28">
        <v>236</v>
      </c>
      <c r="L24" s="28">
        <v>217</v>
      </c>
      <c r="M24" s="28">
        <v>98</v>
      </c>
      <c r="N24" s="29">
        <v>110</v>
      </c>
      <c r="O24" s="29">
        <v>130</v>
      </c>
      <c r="P24" s="29">
        <v>656</v>
      </c>
      <c r="Q24" s="29">
        <v>225</v>
      </c>
      <c r="R24" s="29">
        <v>771</v>
      </c>
      <c r="S24" s="29">
        <v>554</v>
      </c>
      <c r="T24" s="50">
        <f>SUM(F24:S24)</f>
        <v>4889</v>
      </c>
    </row>
    <row r="25" spans="3:20" ht="24" customHeight="1" thickBot="1" thickTop="1">
      <c r="C25" s="51"/>
      <c r="D25" s="166" t="s">
        <v>39</v>
      </c>
      <c r="E25" s="167"/>
      <c r="F25" s="32">
        <f aca="true" t="shared" si="5" ref="F25:T25">F24/F8*100</f>
        <v>6.501488523960434</v>
      </c>
      <c r="G25" s="32">
        <f t="shared" si="5"/>
        <v>4.979769685652038</v>
      </c>
      <c r="H25" s="32">
        <f t="shared" si="5"/>
        <v>4.170051448686705</v>
      </c>
      <c r="I25" s="32">
        <f t="shared" si="5"/>
        <v>2.1007739693571317</v>
      </c>
      <c r="J25" s="32">
        <f t="shared" si="5"/>
        <v>3.9464534075104316</v>
      </c>
      <c r="K25" s="32">
        <f t="shared" si="5"/>
        <v>4.757105422293892</v>
      </c>
      <c r="L25" s="32">
        <f t="shared" si="5"/>
        <v>3.294367693942614</v>
      </c>
      <c r="M25" s="32">
        <f t="shared" si="5"/>
        <v>2.514754939697203</v>
      </c>
      <c r="N25" s="32">
        <f t="shared" si="5"/>
        <v>2.4982966159436746</v>
      </c>
      <c r="O25" s="32">
        <f t="shared" si="5"/>
        <v>3.38365434669443</v>
      </c>
      <c r="P25" s="32">
        <f t="shared" si="5"/>
        <v>7.619932628644442</v>
      </c>
      <c r="Q25" s="32">
        <f t="shared" si="5"/>
        <v>2.511441009041188</v>
      </c>
      <c r="R25" s="32">
        <f t="shared" si="5"/>
        <v>7.494167962674961</v>
      </c>
      <c r="S25" s="33">
        <f t="shared" si="5"/>
        <v>4.7940463828314295</v>
      </c>
      <c r="T25" s="34">
        <f t="shared" si="5"/>
        <v>4.6490177060154805</v>
      </c>
    </row>
    <row r="26" spans="3:20" s="8" customFormat="1" ht="24" customHeight="1" thickBot="1" thickTop="1">
      <c r="C26" s="52" t="s">
        <v>42</v>
      </c>
      <c r="D26" s="164" t="s">
        <v>43</v>
      </c>
      <c r="E26" s="165"/>
      <c r="F26" s="21">
        <v>2450</v>
      </c>
      <c r="G26" s="28">
        <v>1379</v>
      </c>
      <c r="H26" s="28">
        <v>1335</v>
      </c>
      <c r="I26" s="28">
        <v>1315</v>
      </c>
      <c r="J26" s="28">
        <v>2048</v>
      </c>
      <c r="K26" s="28">
        <v>913</v>
      </c>
      <c r="L26" s="28">
        <v>1327</v>
      </c>
      <c r="M26" s="28">
        <v>826</v>
      </c>
      <c r="N26" s="29">
        <v>954</v>
      </c>
      <c r="O26" s="29">
        <v>758</v>
      </c>
      <c r="P26" s="29">
        <v>2106</v>
      </c>
      <c r="Q26" s="29">
        <v>1689</v>
      </c>
      <c r="R26" s="29">
        <v>1619</v>
      </c>
      <c r="S26" s="29">
        <v>2090</v>
      </c>
      <c r="T26" s="18">
        <f>SUM(F26:S26)</f>
        <v>20809</v>
      </c>
    </row>
    <row r="27" spans="3:20" ht="24" customHeight="1" thickBot="1" thickTop="1">
      <c r="C27" s="53"/>
      <c r="D27" s="166" t="s">
        <v>39</v>
      </c>
      <c r="E27" s="167"/>
      <c r="F27" s="32">
        <f aca="true" t="shared" si="6" ref="F27:T27">F26/F8*100</f>
        <v>23.528281955248247</v>
      </c>
      <c r="G27" s="32">
        <f t="shared" si="6"/>
        <v>21.459694989106755</v>
      </c>
      <c r="H27" s="32">
        <f t="shared" si="6"/>
        <v>18.074735987002438</v>
      </c>
      <c r="I27" s="32">
        <f t="shared" si="6"/>
        <v>20.770810298531035</v>
      </c>
      <c r="J27" s="32">
        <f t="shared" si="6"/>
        <v>17.80250347705146</v>
      </c>
      <c r="K27" s="32">
        <f t="shared" si="6"/>
        <v>18.403547671840354</v>
      </c>
      <c r="L27" s="32">
        <f t="shared" si="6"/>
        <v>20.145741612266583</v>
      </c>
      <c r="M27" s="32">
        <f t="shared" si="6"/>
        <v>21.195791634590712</v>
      </c>
      <c r="N27" s="32">
        <f t="shared" si="6"/>
        <v>21.66704519645696</v>
      </c>
      <c r="O27" s="32">
        <f t="shared" si="6"/>
        <v>19.729307652264445</v>
      </c>
      <c r="P27" s="32">
        <f t="shared" si="6"/>
        <v>24.46277151817865</v>
      </c>
      <c r="Q27" s="32">
        <f t="shared" si="6"/>
        <v>18.852550507869182</v>
      </c>
      <c r="R27" s="32">
        <f t="shared" si="6"/>
        <v>15.736780715396579</v>
      </c>
      <c r="S27" s="33">
        <f t="shared" si="6"/>
        <v>18.08584285219799</v>
      </c>
      <c r="T27" s="34">
        <f t="shared" si="6"/>
        <v>19.787565850782602</v>
      </c>
    </row>
    <row r="28" spans="3:20" s="8" customFormat="1" ht="24" customHeight="1" thickBot="1" thickTop="1">
      <c r="C28" s="35" t="s">
        <v>44</v>
      </c>
      <c r="D28" s="164" t="s">
        <v>45</v>
      </c>
      <c r="E28" s="165"/>
      <c r="F28" s="54">
        <v>810</v>
      </c>
      <c r="G28" s="29">
        <v>211</v>
      </c>
      <c r="H28" s="29">
        <v>22</v>
      </c>
      <c r="I28" s="29">
        <v>92</v>
      </c>
      <c r="J28" s="29">
        <v>114</v>
      </c>
      <c r="K28" s="29">
        <v>60</v>
      </c>
      <c r="L28" s="29">
        <v>76</v>
      </c>
      <c r="M28" s="29">
        <v>61</v>
      </c>
      <c r="N28" s="29">
        <v>172</v>
      </c>
      <c r="O28" s="29">
        <v>98</v>
      </c>
      <c r="P28" s="29">
        <v>207</v>
      </c>
      <c r="Q28" s="29">
        <v>146</v>
      </c>
      <c r="R28" s="29">
        <v>98</v>
      </c>
      <c r="S28" s="29">
        <v>239</v>
      </c>
      <c r="T28" s="18">
        <f>SUM(F28:S28)</f>
        <v>2406</v>
      </c>
    </row>
    <row r="29" spans="3:20" ht="24" customHeight="1" thickBot="1" thickTop="1">
      <c r="C29" s="48"/>
      <c r="D29" s="166" t="s">
        <v>39</v>
      </c>
      <c r="E29" s="167"/>
      <c r="F29" s="55">
        <f aca="true" t="shared" si="7" ref="F29:T29">F28/F8*100</f>
        <v>7.778738115816767</v>
      </c>
      <c r="G29" s="55">
        <f t="shared" si="7"/>
        <v>3.2835356364768127</v>
      </c>
      <c r="H29" s="55">
        <f t="shared" si="7"/>
        <v>0.29786081776333606</v>
      </c>
      <c r="I29" s="55">
        <f t="shared" si="7"/>
        <v>1.4531669562470384</v>
      </c>
      <c r="J29" s="55">
        <f t="shared" si="7"/>
        <v>0.9909596662030599</v>
      </c>
      <c r="K29" s="55">
        <f t="shared" si="7"/>
        <v>1.2094335819391253</v>
      </c>
      <c r="L29" s="55">
        <f t="shared" si="7"/>
        <v>1.1537877637771368</v>
      </c>
      <c r="M29" s="55">
        <f t="shared" si="7"/>
        <v>1.565306646138055</v>
      </c>
      <c r="N29" s="55">
        <f t="shared" si="7"/>
        <v>3.9064274358392006</v>
      </c>
      <c r="O29" s="55">
        <f t="shared" si="7"/>
        <v>2.5507548152004165</v>
      </c>
      <c r="P29" s="55">
        <f t="shared" si="7"/>
        <v>2.404460448367987</v>
      </c>
      <c r="Q29" s="55">
        <f t="shared" si="7"/>
        <v>1.629646165866726</v>
      </c>
      <c r="R29" s="55">
        <f t="shared" si="7"/>
        <v>0.9525660964230172</v>
      </c>
      <c r="S29" s="56">
        <f t="shared" si="7"/>
        <v>2.068189685012115</v>
      </c>
      <c r="T29" s="34">
        <f t="shared" si="7"/>
        <v>2.2878986706224684</v>
      </c>
    </row>
    <row r="30" spans="3:20" s="8" customFormat="1" ht="24" customHeight="1" thickBot="1" thickTop="1">
      <c r="C30" s="52" t="s">
        <v>46</v>
      </c>
      <c r="D30" s="164" t="s">
        <v>47</v>
      </c>
      <c r="E30" s="165"/>
      <c r="F30" s="54">
        <v>0</v>
      </c>
      <c r="G30" s="29">
        <v>4299</v>
      </c>
      <c r="H30" s="29">
        <v>3748</v>
      </c>
      <c r="I30" s="29">
        <v>3391</v>
      </c>
      <c r="J30" s="29">
        <v>4225</v>
      </c>
      <c r="K30" s="29">
        <v>1945</v>
      </c>
      <c r="L30" s="29">
        <v>3364</v>
      </c>
      <c r="M30" s="29">
        <v>2327</v>
      </c>
      <c r="N30" s="29">
        <v>2809</v>
      </c>
      <c r="O30" s="29">
        <v>1715</v>
      </c>
      <c r="P30" s="29">
        <v>0</v>
      </c>
      <c r="Q30" s="29">
        <v>5503</v>
      </c>
      <c r="R30" s="29">
        <v>4003</v>
      </c>
      <c r="S30" s="29">
        <v>4821</v>
      </c>
      <c r="T30" s="18">
        <f>SUM(F30:S30)</f>
        <v>42150</v>
      </c>
    </row>
    <row r="31" spans="3:20" ht="24" customHeight="1" thickBot="1" thickTop="1">
      <c r="C31" s="57"/>
      <c r="D31" s="168" t="s">
        <v>39</v>
      </c>
      <c r="E31" s="169"/>
      <c r="F31" s="58">
        <f aca="true" t="shared" si="8" ref="F31:T31">F30/F8*100</f>
        <v>0</v>
      </c>
      <c r="G31" s="59">
        <f t="shared" si="8"/>
        <v>66.9000933706816</v>
      </c>
      <c r="H31" s="59">
        <f t="shared" si="8"/>
        <v>50.74465204440835</v>
      </c>
      <c r="I31" s="59">
        <f t="shared" si="8"/>
        <v>53.561838572105515</v>
      </c>
      <c r="J31" s="59">
        <f t="shared" si="8"/>
        <v>36.72635605006954</v>
      </c>
      <c r="K31" s="59">
        <f t="shared" si="8"/>
        <v>39.20580528119331</v>
      </c>
      <c r="L31" s="59">
        <f t="shared" si="8"/>
        <v>51.070289965082736</v>
      </c>
      <c r="M31" s="59">
        <f t="shared" si="8"/>
        <v>59.712599435463176</v>
      </c>
      <c r="N31" s="59">
        <f t="shared" si="8"/>
        <v>63.79741085623438</v>
      </c>
      <c r="O31" s="59">
        <f t="shared" si="8"/>
        <v>44.63820926600729</v>
      </c>
      <c r="P31" s="58">
        <f t="shared" si="8"/>
        <v>0</v>
      </c>
      <c r="Q31" s="59">
        <f t="shared" si="8"/>
        <v>61.42426610112736</v>
      </c>
      <c r="R31" s="59">
        <f t="shared" si="8"/>
        <v>38.90940902021773</v>
      </c>
      <c r="S31" s="60">
        <f t="shared" si="8"/>
        <v>41.71858774662513</v>
      </c>
      <c r="T31" s="61">
        <f t="shared" si="8"/>
        <v>40.081017858161694</v>
      </c>
    </row>
    <row r="32" spans="3:20" s="8" customFormat="1" ht="24" customHeight="1" thickBot="1">
      <c r="C32" s="160" t="s">
        <v>48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3"/>
    </row>
    <row r="33" spans="3:20" ht="24" customHeight="1" thickBot="1">
      <c r="C33" s="62" t="s">
        <v>21</v>
      </c>
      <c r="D33" s="196" t="s">
        <v>49</v>
      </c>
      <c r="E33" s="197"/>
      <c r="F33" s="42">
        <v>188</v>
      </c>
      <c r="G33" s="42">
        <v>69</v>
      </c>
      <c r="H33" s="42">
        <v>255</v>
      </c>
      <c r="I33" s="42">
        <v>218</v>
      </c>
      <c r="J33" s="42">
        <v>200</v>
      </c>
      <c r="K33" s="42">
        <v>183</v>
      </c>
      <c r="L33" s="42">
        <v>82</v>
      </c>
      <c r="M33" s="42">
        <v>55</v>
      </c>
      <c r="N33" s="42">
        <v>197</v>
      </c>
      <c r="O33" s="42">
        <v>53</v>
      </c>
      <c r="P33" s="42">
        <v>97</v>
      </c>
      <c r="Q33" s="42">
        <v>254</v>
      </c>
      <c r="R33" s="42">
        <v>271</v>
      </c>
      <c r="S33" s="42">
        <v>463</v>
      </c>
      <c r="T33" s="45">
        <f>SUM(F33:S33)</f>
        <v>2585</v>
      </c>
    </row>
    <row r="34" spans="3:20" s="8" customFormat="1" ht="24" customHeight="1" thickBot="1" thickTop="1">
      <c r="C34" s="63" t="s">
        <v>27</v>
      </c>
      <c r="D34" s="181" t="s">
        <v>50</v>
      </c>
      <c r="E34" s="182"/>
      <c r="F34" s="64">
        <v>92</v>
      </c>
      <c r="G34" s="28">
        <v>35</v>
      </c>
      <c r="H34" s="28">
        <v>24</v>
      </c>
      <c r="I34" s="28">
        <v>45</v>
      </c>
      <c r="J34" s="28">
        <v>86</v>
      </c>
      <c r="K34" s="28">
        <v>123</v>
      </c>
      <c r="L34" s="28">
        <v>12</v>
      </c>
      <c r="M34" s="28">
        <v>43</v>
      </c>
      <c r="N34" s="29">
        <v>107</v>
      </c>
      <c r="O34" s="29">
        <v>33</v>
      </c>
      <c r="P34" s="29">
        <v>40</v>
      </c>
      <c r="Q34" s="29">
        <v>202</v>
      </c>
      <c r="R34" s="29">
        <v>230</v>
      </c>
      <c r="S34" s="29">
        <v>250</v>
      </c>
      <c r="T34" s="45">
        <f>SUM(F34:S34)</f>
        <v>1322</v>
      </c>
    </row>
    <row r="35" spans="3:20" ht="24" customHeight="1" thickBot="1" thickTop="1">
      <c r="C35" s="65" t="s">
        <v>31</v>
      </c>
      <c r="D35" s="185" t="s">
        <v>51</v>
      </c>
      <c r="E35" s="186"/>
      <c r="F35" s="38">
        <f>F33-'[1]X'!F33</f>
        <v>-228</v>
      </c>
      <c r="G35" s="38">
        <f>G33-'[1]X'!G33</f>
        <v>-14</v>
      </c>
      <c r="H35" s="38">
        <f>H33-'[1]X'!H33</f>
        <v>-76</v>
      </c>
      <c r="I35" s="38">
        <f>I33-'[1]X'!I33</f>
        <v>-102</v>
      </c>
      <c r="J35" s="38">
        <f>J33-'[1]X'!J33</f>
        <v>-13</v>
      </c>
      <c r="K35" s="38">
        <f>K33-'[1]X'!K33</f>
        <v>-63</v>
      </c>
      <c r="L35" s="38">
        <f>L33-'[1]X'!L33</f>
        <v>-37</v>
      </c>
      <c r="M35" s="38">
        <f>M33-'[1]X'!M33</f>
        <v>-119</v>
      </c>
      <c r="N35" s="38">
        <f>N33-'[1]X'!N33</f>
        <v>-100</v>
      </c>
      <c r="O35" s="38">
        <f>O33-'[1]X'!O33</f>
        <v>9</v>
      </c>
      <c r="P35" s="38">
        <f>P33-'[1]X'!P33</f>
        <v>-235</v>
      </c>
      <c r="Q35" s="38">
        <f>Q33-'[1]X'!Q33</f>
        <v>-34</v>
      </c>
      <c r="R35" s="38">
        <f>R33-'[1]X'!R33</f>
        <v>-123</v>
      </c>
      <c r="S35" s="38">
        <f>S33-'[1]X'!S33</f>
        <v>-288</v>
      </c>
      <c r="T35" s="45">
        <f>SUM(F35:S35)</f>
        <v>-1423</v>
      </c>
    </row>
    <row r="36" spans="3:20" s="8" customFormat="1" ht="24" customHeight="1" thickBot="1">
      <c r="C36" s="160" t="s">
        <v>52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</row>
    <row r="37" spans="3:20" ht="24" customHeight="1" thickBot="1">
      <c r="C37" s="66" t="s">
        <v>21</v>
      </c>
      <c r="D37" s="192" t="s">
        <v>53</v>
      </c>
      <c r="E37" s="193"/>
      <c r="F37" s="42">
        <v>2</v>
      </c>
      <c r="G37" s="43">
        <v>0</v>
      </c>
      <c r="H37" s="43">
        <v>1</v>
      </c>
      <c r="I37" s="43">
        <v>1</v>
      </c>
      <c r="J37" s="43">
        <v>0</v>
      </c>
      <c r="K37" s="43">
        <v>0</v>
      </c>
      <c r="L37" s="43">
        <v>1</v>
      </c>
      <c r="M37" s="43">
        <v>0</v>
      </c>
      <c r="N37" s="44">
        <v>0</v>
      </c>
      <c r="O37" s="44">
        <v>0</v>
      </c>
      <c r="P37" s="44">
        <v>2</v>
      </c>
      <c r="Q37" s="44">
        <v>0</v>
      </c>
      <c r="R37" s="44">
        <v>0</v>
      </c>
      <c r="S37" s="44">
        <v>1</v>
      </c>
      <c r="T37" s="45">
        <f>SUM(F37:S37)</f>
        <v>8</v>
      </c>
    </row>
    <row r="38" spans="3:20" s="8" customFormat="1" ht="24" customHeight="1" thickBot="1" thickTop="1">
      <c r="C38" s="67" t="s">
        <v>27</v>
      </c>
      <c r="D38" s="194" t="s">
        <v>54</v>
      </c>
      <c r="E38" s="195"/>
      <c r="F38" s="38">
        <v>207</v>
      </c>
      <c r="G38" s="39">
        <v>0</v>
      </c>
      <c r="H38" s="39">
        <v>1</v>
      </c>
      <c r="I38" s="39">
        <v>32</v>
      </c>
      <c r="J38" s="39">
        <v>0</v>
      </c>
      <c r="K38" s="39">
        <v>0</v>
      </c>
      <c r="L38" s="39">
        <v>17</v>
      </c>
      <c r="M38" s="39">
        <v>0</v>
      </c>
      <c r="N38" s="40">
        <v>0</v>
      </c>
      <c r="O38" s="40">
        <v>0</v>
      </c>
      <c r="P38" s="40">
        <v>13</v>
      </c>
      <c r="Q38" s="40">
        <v>0</v>
      </c>
      <c r="R38" s="40">
        <v>0</v>
      </c>
      <c r="S38" s="40">
        <v>9</v>
      </c>
      <c r="T38" s="45">
        <f>SUM(F38:S38)</f>
        <v>279</v>
      </c>
    </row>
    <row r="39" spans="3:20" ht="14.25">
      <c r="C39" s="68" t="s">
        <v>55</v>
      </c>
      <c r="I39" s="69"/>
      <c r="O39" s="71"/>
      <c r="P39" s="71"/>
      <c r="Q39" s="71"/>
      <c r="R39" s="71"/>
      <c r="S39" s="71"/>
      <c r="T39" s="72"/>
    </row>
    <row r="40" spans="2:20" ht="15.75">
      <c r="B40" t="s">
        <v>33</v>
      </c>
      <c r="C40" s="1"/>
      <c r="D40" s="2" t="s">
        <v>0</v>
      </c>
      <c r="E40" s="3"/>
      <c r="F40" s="7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ht="15.75">
      <c r="C41" s="1"/>
      <c r="D41" s="5" t="s">
        <v>1</v>
      </c>
      <c r="E41" s="6"/>
      <c r="F41" s="7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5" t="s">
        <v>56</v>
      </c>
    </row>
    <row r="42" spans="3:20" ht="32.25" thickBot="1">
      <c r="C42" s="190" t="s">
        <v>3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</row>
    <row r="43" spans="3:20" ht="34.5" customHeight="1" thickBot="1">
      <c r="C43" s="9" t="s">
        <v>4</v>
      </c>
      <c r="D43" s="76" t="s">
        <v>5</v>
      </c>
      <c r="E43" s="77" t="s">
        <v>6</v>
      </c>
      <c r="F43" s="13" t="s">
        <v>96</v>
      </c>
      <c r="G43" s="12" t="s">
        <v>97</v>
      </c>
      <c r="H43" s="14" t="s">
        <v>7</v>
      </c>
      <c r="I43" s="14" t="s">
        <v>8</v>
      </c>
      <c r="J43" s="14" t="s">
        <v>9</v>
      </c>
      <c r="K43" s="14" t="s">
        <v>10</v>
      </c>
      <c r="L43" s="14" t="s">
        <v>11</v>
      </c>
      <c r="M43" s="14" t="s">
        <v>12</v>
      </c>
      <c r="N43" s="14" t="s">
        <v>13</v>
      </c>
      <c r="O43" s="14" t="s">
        <v>14</v>
      </c>
      <c r="P43" s="14" t="s">
        <v>15</v>
      </c>
      <c r="Q43" s="14" t="s">
        <v>16</v>
      </c>
      <c r="R43" s="14" t="s">
        <v>17</v>
      </c>
      <c r="S43" s="14" t="s">
        <v>18</v>
      </c>
      <c r="T43" s="15" t="s">
        <v>19</v>
      </c>
    </row>
    <row r="44" spans="3:20" ht="26.25" customHeight="1" thickBot="1">
      <c r="C44" s="160" t="s">
        <v>57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</row>
    <row r="45" spans="3:20" s="8" customFormat="1" ht="25.5" customHeight="1" thickBot="1">
      <c r="C45" s="78" t="s">
        <v>21</v>
      </c>
      <c r="D45" s="188" t="s">
        <v>58</v>
      </c>
      <c r="E45" s="189"/>
      <c r="F45" s="79">
        <v>28</v>
      </c>
      <c r="G45" s="80">
        <v>8</v>
      </c>
      <c r="H45" s="80">
        <v>38</v>
      </c>
      <c r="I45" s="80">
        <v>81</v>
      </c>
      <c r="J45" s="81">
        <v>47</v>
      </c>
      <c r="K45" s="80">
        <v>30</v>
      </c>
      <c r="L45" s="81">
        <v>12</v>
      </c>
      <c r="M45" s="80">
        <v>30</v>
      </c>
      <c r="N45" s="81">
        <v>10</v>
      </c>
      <c r="O45" s="81">
        <v>22</v>
      </c>
      <c r="P45" s="81">
        <v>25</v>
      </c>
      <c r="Q45" s="80">
        <v>57</v>
      </c>
      <c r="R45" s="82">
        <v>14</v>
      </c>
      <c r="S45" s="81">
        <v>36</v>
      </c>
      <c r="T45" s="83">
        <f aca="true" t="shared" si="9" ref="T45:T72">SUM(F45:S45)</f>
        <v>438</v>
      </c>
    </row>
    <row r="46" spans="3:20" ht="25.5" customHeight="1" thickBot="1" thickTop="1">
      <c r="C46" s="48"/>
      <c r="D46" s="183" t="s">
        <v>59</v>
      </c>
      <c r="E46" s="184"/>
      <c r="F46" s="84">
        <f>F45+'[1]X'!F46</f>
        <v>165</v>
      </c>
      <c r="G46" s="84">
        <f>G45+'[1]X'!G46</f>
        <v>80</v>
      </c>
      <c r="H46" s="84">
        <f>H45+'[1]X'!H46</f>
        <v>305</v>
      </c>
      <c r="I46" s="84">
        <f>I45+'[1]X'!I46</f>
        <v>402</v>
      </c>
      <c r="J46" s="84">
        <f>J45+'[1]X'!J46</f>
        <v>428</v>
      </c>
      <c r="K46" s="84">
        <f>K45+'[1]X'!K46</f>
        <v>159</v>
      </c>
      <c r="L46" s="84">
        <f>L45+'[1]X'!L46</f>
        <v>196</v>
      </c>
      <c r="M46" s="84">
        <f>M45+'[1]X'!M46</f>
        <v>149</v>
      </c>
      <c r="N46" s="84">
        <f>N45+'[1]X'!N46</f>
        <v>149</v>
      </c>
      <c r="O46" s="84">
        <f>O45+'[1]X'!O46</f>
        <v>110</v>
      </c>
      <c r="P46" s="84">
        <f>P45+'[1]X'!P46</f>
        <v>173</v>
      </c>
      <c r="Q46" s="84">
        <f>Q45+'[1]X'!Q46</f>
        <v>279</v>
      </c>
      <c r="R46" s="84">
        <f>R45+'[1]X'!R46</f>
        <v>110</v>
      </c>
      <c r="S46" s="84">
        <f>S45+'[1]X'!S46</f>
        <v>580</v>
      </c>
      <c r="T46" s="83">
        <f t="shared" si="9"/>
        <v>3285</v>
      </c>
    </row>
    <row r="47" spans="3:20" s="8" customFormat="1" ht="25.5" customHeight="1" thickBot="1" thickTop="1">
      <c r="C47" s="52" t="s">
        <v>27</v>
      </c>
      <c r="D47" s="181" t="s">
        <v>60</v>
      </c>
      <c r="E47" s="182"/>
      <c r="F47" s="85">
        <v>26</v>
      </c>
      <c r="G47" s="86">
        <v>30</v>
      </c>
      <c r="H47" s="86">
        <v>1</v>
      </c>
      <c r="I47" s="86">
        <v>22</v>
      </c>
      <c r="J47" s="87">
        <v>45</v>
      </c>
      <c r="K47" s="86">
        <v>63</v>
      </c>
      <c r="L47" s="87">
        <v>19</v>
      </c>
      <c r="M47" s="86">
        <v>3</v>
      </c>
      <c r="N47" s="87">
        <v>10</v>
      </c>
      <c r="O47" s="87">
        <v>19</v>
      </c>
      <c r="P47" s="87">
        <v>4</v>
      </c>
      <c r="Q47" s="86">
        <v>6</v>
      </c>
      <c r="R47" s="88">
        <v>16</v>
      </c>
      <c r="S47" s="87">
        <v>25</v>
      </c>
      <c r="T47" s="83">
        <f t="shared" si="9"/>
        <v>289</v>
      </c>
    </row>
    <row r="48" spans="3:20" ht="25.5" customHeight="1" thickBot="1" thickTop="1">
      <c r="C48" s="48"/>
      <c r="D48" s="183" t="s">
        <v>61</v>
      </c>
      <c r="E48" s="184"/>
      <c r="F48" s="85">
        <f>F47+'[1]X'!F48</f>
        <v>361</v>
      </c>
      <c r="G48" s="85">
        <f>G47+'[1]X'!G48</f>
        <v>329</v>
      </c>
      <c r="H48" s="85">
        <f>H47+'[1]X'!H48</f>
        <v>276</v>
      </c>
      <c r="I48" s="85">
        <f>I47+'[1]X'!I48</f>
        <v>319</v>
      </c>
      <c r="J48" s="85">
        <f>J47+'[1]X'!J48</f>
        <v>357</v>
      </c>
      <c r="K48" s="85">
        <f>K47+'[1]X'!K48</f>
        <v>225</v>
      </c>
      <c r="L48" s="85">
        <f>L47+'[1]X'!L48</f>
        <v>218</v>
      </c>
      <c r="M48" s="85">
        <f>M47+'[1]X'!M48</f>
        <v>284</v>
      </c>
      <c r="N48" s="85">
        <f>N47+'[1]X'!N48</f>
        <v>147</v>
      </c>
      <c r="O48" s="85">
        <f>O47+'[1]X'!O48</f>
        <v>218</v>
      </c>
      <c r="P48" s="85">
        <f>P47+'[1]X'!P48</f>
        <v>605</v>
      </c>
      <c r="Q48" s="85">
        <f>Q47+'[1]X'!Q48</f>
        <v>144</v>
      </c>
      <c r="R48" s="85">
        <f>R47+'[1]X'!R48</f>
        <v>464</v>
      </c>
      <c r="S48" s="85">
        <f>S47+'[1]X'!S48</f>
        <v>314</v>
      </c>
      <c r="T48" s="83">
        <f t="shared" si="9"/>
        <v>4261</v>
      </c>
    </row>
    <row r="49" spans="3:20" s="8" customFormat="1" ht="25.5" customHeight="1" thickBot="1" thickTop="1">
      <c r="C49" s="52" t="s">
        <v>31</v>
      </c>
      <c r="D49" s="181" t="s">
        <v>62</v>
      </c>
      <c r="E49" s="182"/>
      <c r="F49" s="85">
        <v>0</v>
      </c>
      <c r="G49" s="86">
        <v>1</v>
      </c>
      <c r="H49" s="86">
        <v>12</v>
      </c>
      <c r="I49" s="86">
        <v>3</v>
      </c>
      <c r="J49" s="87">
        <v>20</v>
      </c>
      <c r="K49" s="86">
        <v>45</v>
      </c>
      <c r="L49" s="87">
        <v>2</v>
      </c>
      <c r="M49" s="86">
        <v>50</v>
      </c>
      <c r="N49" s="87">
        <v>9</v>
      </c>
      <c r="O49" s="87">
        <v>3</v>
      </c>
      <c r="P49" s="87">
        <v>10</v>
      </c>
      <c r="Q49" s="86">
        <v>184</v>
      </c>
      <c r="R49" s="88">
        <v>205</v>
      </c>
      <c r="S49" s="87">
        <v>184</v>
      </c>
      <c r="T49" s="83">
        <f t="shared" si="9"/>
        <v>728</v>
      </c>
    </row>
    <row r="50" spans="3:20" s="8" customFormat="1" ht="25.5" customHeight="1" thickBot="1" thickTop="1">
      <c r="C50" s="89"/>
      <c r="D50" s="181" t="s">
        <v>63</v>
      </c>
      <c r="E50" s="182"/>
      <c r="F50" s="85">
        <f>F49+'[1]X'!F50</f>
        <v>38</v>
      </c>
      <c r="G50" s="85">
        <f>G49+'[1]X'!G50</f>
        <v>67</v>
      </c>
      <c r="H50" s="85">
        <f>H49+'[1]X'!H50</f>
        <v>795</v>
      </c>
      <c r="I50" s="85">
        <f>I49+'[1]X'!I50</f>
        <v>310</v>
      </c>
      <c r="J50" s="85">
        <f>J49+'[1]X'!J50</f>
        <v>532</v>
      </c>
      <c r="K50" s="85">
        <f>K49+'[1]X'!K50</f>
        <v>218</v>
      </c>
      <c r="L50" s="85">
        <f>L49+'[1]X'!L50</f>
        <v>95</v>
      </c>
      <c r="M50" s="85">
        <f>M49+'[1]X'!M50</f>
        <v>281</v>
      </c>
      <c r="N50" s="85">
        <f>N49+'[1]X'!N50</f>
        <v>150</v>
      </c>
      <c r="O50" s="85">
        <f>O49+'[1]X'!O50</f>
        <v>50</v>
      </c>
      <c r="P50" s="85">
        <f>P49+'[1]X'!P50</f>
        <v>196</v>
      </c>
      <c r="Q50" s="85">
        <f>Q49+'[1]X'!Q50</f>
        <v>563</v>
      </c>
      <c r="R50" s="85">
        <f>R49+'[1]X'!R50</f>
        <v>1758</v>
      </c>
      <c r="S50" s="85">
        <f>S49+'[1]X'!S50</f>
        <v>1877</v>
      </c>
      <c r="T50" s="83">
        <f t="shared" si="9"/>
        <v>6930</v>
      </c>
    </row>
    <row r="51" spans="3:20" s="8" customFormat="1" ht="25.5" customHeight="1" thickBot="1" thickTop="1">
      <c r="C51" s="35" t="s">
        <v>42</v>
      </c>
      <c r="D51" s="181" t="s">
        <v>64</v>
      </c>
      <c r="E51" s="182"/>
      <c r="F51" s="90">
        <v>12</v>
      </c>
      <c r="G51" s="87">
        <v>6</v>
      </c>
      <c r="H51" s="87">
        <v>7</v>
      </c>
      <c r="I51" s="87">
        <v>13</v>
      </c>
      <c r="J51" s="87">
        <v>10</v>
      </c>
      <c r="K51" s="86">
        <v>0</v>
      </c>
      <c r="L51" s="87">
        <v>9</v>
      </c>
      <c r="M51" s="86">
        <v>1</v>
      </c>
      <c r="N51" s="87">
        <v>15</v>
      </c>
      <c r="O51" s="87">
        <v>3</v>
      </c>
      <c r="P51" s="87">
        <v>12</v>
      </c>
      <c r="Q51" s="86">
        <v>9</v>
      </c>
      <c r="R51" s="88">
        <v>1</v>
      </c>
      <c r="S51" s="87">
        <v>3</v>
      </c>
      <c r="T51" s="83">
        <f t="shared" si="9"/>
        <v>101</v>
      </c>
    </row>
    <row r="52" spans="3:20" s="8" customFormat="1" ht="25.5" customHeight="1" thickBot="1" thickTop="1">
      <c r="C52" s="89"/>
      <c r="D52" s="181" t="s">
        <v>65</v>
      </c>
      <c r="E52" s="182"/>
      <c r="F52" s="91">
        <f>F51+'[1]X'!F52</f>
        <v>234</v>
      </c>
      <c r="G52" s="91">
        <f>G51+'[1]X'!G52</f>
        <v>88</v>
      </c>
      <c r="H52" s="91">
        <f>H51+'[1]X'!H52</f>
        <v>73</v>
      </c>
      <c r="I52" s="91">
        <f>I51+'[1]X'!I52</f>
        <v>79</v>
      </c>
      <c r="J52" s="91">
        <f>J51+'[1]X'!J52</f>
        <v>153</v>
      </c>
      <c r="K52" s="91">
        <f>K51+'[1]X'!K52</f>
        <v>17</v>
      </c>
      <c r="L52" s="91">
        <f>L51+'[1]X'!L52</f>
        <v>98</v>
      </c>
      <c r="M52" s="91">
        <f>M51+'[1]X'!M52</f>
        <v>30</v>
      </c>
      <c r="N52" s="91">
        <f>N51+'[1]X'!N52</f>
        <v>65</v>
      </c>
      <c r="O52" s="91">
        <f>O51+'[1]X'!O52</f>
        <v>56</v>
      </c>
      <c r="P52" s="91">
        <f>P51+'[1]X'!P52</f>
        <v>148</v>
      </c>
      <c r="Q52" s="91">
        <f>Q51+'[1]X'!Q52</f>
        <v>88</v>
      </c>
      <c r="R52" s="91">
        <f>R51+'[1]X'!R52</f>
        <v>44</v>
      </c>
      <c r="S52" s="91">
        <f>S51+'[1]X'!S52</f>
        <v>110</v>
      </c>
      <c r="T52" s="83">
        <f t="shared" si="9"/>
        <v>1283</v>
      </c>
    </row>
    <row r="53" spans="3:20" s="8" customFormat="1" ht="25.5" customHeight="1" thickBot="1" thickTop="1">
      <c r="C53" s="52" t="s">
        <v>44</v>
      </c>
      <c r="D53" s="181" t="s">
        <v>66</v>
      </c>
      <c r="E53" s="182"/>
      <c r="F53" s="91">
        <v>7</v>
      </c>
      <c r="G53" s="86">
        <v>6</v>
      </c>
      <c r="H53" s="86">
        <v>4</v>
      </c>
      <c r="I53" s="86">
        <v>7</v>
      </c>
      <c r="J53" s="86">
        <v>4</v>
      </c>
      <c r="K53" s="86">
        <v>15</v>
      </c>
      <c r="L53" s="86">
        <v>2</v>
      </c>
      <c r="M53" s="86">
        <v>2</v>
      </c>
      <c r="N53" s="86">
        <v>6</v>
      </c>
      <c r="O53" s="86">
        <v>5</v>
      </c>
      <c r="P53" s="86">
        <v>11</v>
      </c>
      <c r="Q53" s="86">
        <v>14</v>
      </c>
      <c r="R53" s="86">
        <v>0</v>
      </c>
      <c r="S53" s="88">
        <v>35</v>
      </c>
      <c r="T53" s="83">
        <f t="shared" si="9"/>
        <v>118</v>
      </c>
    </row>
    <row r="54" spans="3:20" ht="25.5" customHeight="1" thickBot="1" thickTop="1">
      <c r="C54" s="53"/>
      <c r="D54" s="183" t="s">
        <v>67</v>
      </c>
      <c r="E54" s="184"/>
      <c r="F54" s="91">
        <f>F53+'[1]X'!F54</f>
        <v>385</v>
      </c>
      <c r="G54" s="91">
        <f>G53+'[1]X'!G54</f>
        <v>135</v>
      </c>
      <c r="H54" s="91">
        <f>H53+'[1]X'!H54</f>
        <v>304</v>
      </c>
      <c r="I54" s="91">
        <f>I53+'[1]X'!I54</f>
        <v>460</v>
      </c>
      <c r="J54" s="91">
        <f>J53+'[1]X'!J54</f>
        <v>276</v>
      </c>
      <c r="K54" s="91">
        <f>K53+'[1]X'!K54</f>
        <v>225</v>
      </c>
      <c r="L54" s="91">
        <f>L53+'[1]X'!L54</f>
        <v>152</v>
      </c>
      <c r="M54" s="91">
        <f>M53+'[1]X'!M54</f>
        <v>135</v>
      </c>
      <c r="N54" s="91">
        <f>N53+'[1]X'!N54</f>
        <v>142</v>
      </c>
      <c r="O54" s="91">
        <f>O53+'[1]X'!O54</f>
        <v>111</v>
      </c>
      <c r="P54" s="91">
        <f>P53+'[1]X'!P54</f>
        <v>392</v>
      </c>
      <c r="Q54" s="91">
        <f>Q53+'[1]X'!Q54</f>
        <v>272</v>
      </c>
      <c r="R54" s="91">
        <f>R53+'[1]X'!R54</f>
        <v>366</v>
      </c>
      <c r="S54" s="91">
        <f>S53+'[1]X'!S54</f>
        <v>413</v>
      </c>
      <c r="T54" s="83">
        <f t="shared" si="9"/>
        <v>3768</v>
      </c>
    </row>
    <row r="55" spans="3:20" s="8" customFormat="1" ht="25.5" customHeight="1" thickBot="1" thickTop="1">
      <c r="C55" s="52" t="s">
        <v>46</v>
      </c>
      <c r="D55" s="181" t="s">
        <v>68</v>
      </c>
      <c r="E55" s="182"/>
      <c r="F55" s="91">
        <v>8</v>
      </c>
      <c r="G55" s="86">
        <v>4</v>
      </c>
      <c r="H55" s="86">
        <v>4</v>
      </c>
      <c r="I55" s="86">
        <v>5</v>
      </c>
      <c r="J55" s="86">
        <v>32</v>
      </c>
      <c r="K55" s="86">
        <v>10</v>
      </c>
      <c r="L55" s="86">
        <v>0</v>
      </c>
      <c r="M55" s="86">
        <v>22</v>
      </c>
      <c r="N55" s="86">
        <v>5</v>
      </c>
      <c r="O55" s="86">
        <v>20</v>
      </c>
      <c r="P55" s="86">
        <v>0</v>
      </c>
      <c r="Q55" s="86">
        <v>9</v>
      </c>
      <c r="R55" s="86">
        <v>0</v>
      </c>
      <c r="S55" s="88">
        <v>1</v>
      </c>
      <c r="T55" s="83">
        <f t="shared" si="9"/>
        <v>120</v>
      </c>
    </row>
    <row r="56" spans="3:20" ht="25.5" customHeight="1" thickBot="1" thickTop="1">
      <c r="C56" s="53"/>
      <c r="D56" s="183" t="s">
        <v>69</v>
      </c>
      <c r="E56" s="184"/>
      <c r="F56" s="91">
        <f>F55+'[1]X'!F56</f>
        <v>49</v>
      </c>
      <c r="G56" s="91">
        <f>G55+'[1]X'!G56</f>
        <v>19</v>
      </c>
      <c r="H56" s="91">
        <f>H55+'[1]X'!H56</f>
        <v>61</v>
      </c>
      <c r="I56" s="91">
        <f>I55+'[1]X'!I56</f>
        <v>74</v>
      </c>
      <c r="J56" s="91">
        <f>J55+'[1]X'!J56</f>
        <v>87</v>
      </c>
      <c r="K56" s="91">
        <f>K55+'[1]X'!K56</f>
        <v>33</v>
      </c>
      <c r="L56" s="91">
        <f>L55+'[1]X'!L56</f>
        <v>3</v>
      </c>
      <c r="M56" s="91">
        <f>M55+'[1]X'!M56</f>
        <v>41</v>
      </c>
      <c r="N56" s="91">
        <f>N55+'[1]X'!N56</f>
        <v>29</v>
      </c>
      <c r="O56" s="91">
        <f>O55+'[1]X'!O56</f>
        <v>44</v>
      </c>
      <c r="P56" s="91">
        <f>P55+'[1]X'!P56</f>
        <v>10</v>
      </c>
      <c r="Q56" s="91">
        <f>Q55+'[1]X'!Q56</f>
        <v>47</v>
      </c>
      <c r="R56" s="91">
        <f>R55+'[1]X'!R56</f>
        <v>21</v>
      </c>
      <c r="S56" s="91">
        <f>S55+'[1]X'!S56</f>
        <v>101</v>
      </c>
      <c r="T56" s="83">
        <f t="shared" si="9"/>
        <v>619</v>
      </c>
    </row>
    <row r="57" spans="3:20" s="8" customFormat="1" ht="25.5" customHeight="1" thickBot="1" thickTop="1">
      <c r="C57" s="35" t="s">
        <v>70</v>
      </c>
      <c r="D57" s="181" t="s">
        <v>71</v>
      </c>
      <c r="E57" s="182"/>
      <c r="F57" s="91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8">
        <v>1</v>
      </c>
      <c r="T57" s="92">
        <f t="shared" si="9"/>
        <v>1</v>
      </c>
    </row>
    <row r="58" spans="3:20" ht="25.5" customHeight="1" thickBot="1" thickTop="1">
      <c r="C58" s="48"/>
      <c r="D58" s="183" t="s">
        <v>72</v>
      </c>
      <c r="E58" s="184"/>
      <c r="F58" s="91">
        <f>F57+'[1]X'!F58</f>
        <v>0</v>
      </c>
      <c r="G58" s="91">
        <f>G57+'[1]X'!G58</f>
        <v>0</v>
      </c>
      <c r="H58" s="91">
        <f>H57+'[1]X'!H58</f>
        <v>0</v>
      </c>
      <c r="I58" s="91">
        <f>I57+'[1]X'!I58</f>
        <v>0</v>
      </c>
      <c r="J58" s="91">
        <f>J57+'[1]X'!J58</f>
        <v>4</v>
      </c>
      <c r="K58" s="91">
        <f>K57+'[1]X'!K58</f>
        <v>0</v>
      </c>
      <c r="L58" s="91">
        <f>L57+'[1]X'!L58</f>
        <v>0</v>
      </c>
      <c r="M58" s="91">
        <f>M57+'[1]X'!M58</f>
        <v>0</v>
      </c>
      <c r="N58" s="91">
        <f>N57+'[1]X'!N58</f>
        <v>0</v>
      </c>
      <c r="O58" s="91">
        <f>O57+'[1]X'!O58</f>
        <v>0</v>
      </c>
      <c r="P58" s="91">
        <f>P57+'[1]X'!P58</f>
        <v>0</v>
      </c>
      <c r="Q58" s="91">
        <f>Q57+'[1]X'!Q58</f>
        <v>0</v>
      </c>
      <c r="R58" s="91">
        <f>R57+'[1]X'!R58</f>
        <v>0</v>
      </c>
      <c r="S58" s="91">
        <f>S57+'[1]X'!S58</f>
        <v>33</v>
      </c>
      <c r="T58" s="83">
        <f t="shared" si="9"/>
        <v>37</v>
      </c>
    </row>
    <row r="59" spans="3:20" s="8" customFormat="1" ht="25.5" customHeight="1" thickBot="1" thickTop="1">
      <c r="C59" s="52" t="s">
        <v>73</v>
      </c>
      <c r="D59" s="181" t="s">
        <v>74</v>
      </c>
      <c r="E59" s="182"/>
      <c r="F59" s="91">
        <v>3</v>
      </c>
      <c r="G59" s="86">
        <v>1</v>
      </c>
      <c r="H59" s="86">
        <v>0</v>
      </c>
      <c r="I59" s="86">
        <v>2</v>
      </c>
      <c r="J59" s="86">
        <v>5</v>
      </c>
      <c r="K59" s="86">
        <v>1</v>
      </c>
      <c r="L59" s="86">
        <v>0</v>
      </c>
      <c r="M59" s="86">
        <v>0</v>
      </c>
      <c r="N59" s="86">
        <v>0</v>
      </c>
      <c r="O59" s="86">
        <v>4</v>
      </c>
      <c r="P59" s="86">
        <v>3</v>
      </c>
      <c r="Q59" s="86">
        <v>2</v>
      </c>
      <c r="R59" s="86">
        <v>1</v>
      </c>
      <c r="S59" s="88">
        <v>1</v>
      </c>
      <c r="T59" s="83">
        <f t="shared" si="9"/>
        <v>23</v>
      </c>
    </row>
    <row r="60" spans="3:20" ht="25.5" customHeight="1" thickBot="1" thickTop="1">
      <c r="C60" s="53"/>
      <c r="D60" s="183" t="s">
        <v>75</v>
      </c>
      <c r="E60" s="184"/>
      <c r="F60" s="91">
        <f>F59+'[1]X'!F60</f>
        <v>28</v>
      </c>
      <c r="G60" s="91">
        <f>G59+'[1]X'!G60</f>
        <v>6</v>
      </c>
      <c r="H60" s="91">
        <f>H59+'[1]X'!H60</f>
        <v>18</v>
      </c>
      <c r="I60" s="91">
        <f>I59+'[1]X'!I60</f>
        <v>18</v>
      </c>
      <c r="J60" s="91">
        <f>J59+'[1]X'!J60</f>
        <v>12</v>
      </c>
      <c r="K60" s="91">
        <f>K59+'[1]X'!K60</f>
        <v>6</v>
      </c>
      <c r="L60" s="91">
        <f>L59+'[1]X'!L60</f>
        <v>6</v>
      </c>
      <c r="M60" s="91">
        <f>M59+'[1]X'!M60</f>
        <v>4</v>
      </c>
      <c r="N60" s="91">
        <f>N59+'[1]X'!N60</f>
        <v>4</v>
      </c>
      <c r="O60" s="91">
        <f>O59+'[1]X'!O60</f>
        <v>10</v>
      </c>
      <c r="P60" s="91">
        <f>P59+'[1]X'!P60</f>
        <v>20</v>
      </c>
      <c r="Q60" s="91">
        <f>Q59+'[1]X'!Q60</f>
        <v>8</v>
      </c>
      <c r="R60" s="91">
        <f>R59+'[1]X'!R60</f>
        <v>9</v>
      </c>
      <c r="S60" s="91">
        <f>S59+'[1]X'!S60</f>
        <v>25</v>
      </c>
      <c r="T60" s="83">
        <f t="shared" si="9"/>
        <v>174</v>
      </c>
    </row>
    <row r="61" spans="3:20" s="8" customFormat="1" ht="25.5" customHeight="1" thickBot="1" thickTop="1">
      <c r="C61" s="52" t="s">
        <v>76</v>
      </c>
      <c r="D61" s="181" t="s">
        <v>77</v>
      </c>
      <c r="E61" s="182"/>
      <c r="F61" s="91">
        <v>1</v>
      </c>
      <c r="G61" s="86">
        <v>0</v>
      </c>
      <c r="H61" s="86">
        <v>0</v>
      </c>
      <c r="I61" s="86">
        <v>0</v>
      </c>
      <c r="J61" s="86">
        <v>4</v>
      </c>
      <c r="K61" s="86">
        <v>1</v>
      </c>
      <c r="L61" s="86">
        <v>1</v>
      </c>
      <c r="M61" s="86">
        <v>0</v>
      </c>
      <c r="N61" s="86">
        <v>0</v>
      </c>
      <c r="O61" s="86">
        <v>1</v>
      </c>
      <c r="P61" s="86">
        <v>0</v>
      </c>
      <c r="Q61" s="86">
        <v>0</v>
      </c>
      <c r="R61" s="86">
        <v>0</v>
      </c>
      <c r="S61" s="88">
        <v>1</v>
      </c>
      <c r="T61" s="83">
        <f t="shared" si="9"/>
        <v>9</v>
      </c>
    </row>
    <row r="62" spans="3:20" s="70" customFormat="1" ht="25.5" customHeight="1" thickBot="1" thickTop="1">
      <c r="C62" s="93"/>
      <c r="D62" s="181" t="s">
        <v>78</v>
      </c>
      <c r="E62" s="182"/>
      <c r="F62" s="91">
        <f>F61+'[1]X'!F62</f>
        <v>19</v>
      </c>
      <c r="G62" s="91">
        <f>G61+'[1]X'!G62</f>
        <v>7</v>
      </c>
      <c r="H62" s="91">
        <f>H61+'[1]X'!H62</f>
        <v>3</v>
      </c>
      <c r="I62" s="91">
        <f>I61+'[1]X'!I62</f>
        <v>2</v>
      </c>
      <c r="J62" s="91">
        <f>J61+'[1]X'!J62</f>
        <v>18</v>
      </c>
      <c r="K62" s="91">
        <f>K61+'[1]X'!K62</f>
        <v>13</v>
      </c>
      <c r="L62" s="91">
        <f>L61+'[1]X'!L62</f>
        <v>15</v>
      </c>
      <c r="M62" s="91">
        <f>M61+'[1]X'!M62</f>
        <v>0</v>
      </c>
      <c r="N62" s="91">
        <f>N61+'[1]X'!N62</f>
        <v>1</v>
      </c>
      <c r="O62" s="91">
        <f>O61+'[1]X'!O62</f>
        <v>1</v>
      </c>
      <c r="P62" s="91">
        <f>P61+'[1]X'!P62</f>
        <v>0</v>
      </c>
      <c r="Q62" s="91">
        <f>Q61+'[1]X'!Q62</f>
        <v>11</v>
      </c>
      <c r="R62" s="91">
        <f>R61+'[1]X'!R62</f>
        <v>5</v>
      </c>
      <c r="S62" s="91">
        <f>S61+'[1]X'!S62</f>
        <v>31</v>
      </c>
      <c r="T62" s="83">
        <f t="shared" si="9"/>
        <v>126</v>
      </c>
    </row>
    <row r="63" spans="3:20" s="8" customFormat="1" ht="25.5" customHeight="1" thickBot="1" thickTop="1">
      <c r="C63" s="35" t="s">
        <v>79</v>
      </c>
      <c r="D63" s="181" t="s">
        <v>80</v>
      </c>
      <c r="E63" s="187"/>
      <c r="F63" s="86">
        <v>1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1</v>
      </c>
      <c r="Q63" s="86">
        <v>0</v>
      </c>
      <c r="R63" s="86">
        <v>0</v>
      </c>
      <c r="S63" s="88">
        <v>0</v>
      </c>
      <c r="T63" s="83">
        <f t="shared" si="9"/>
        <v>2</v>
      </c>
    </row>
    <row r="64" spans="3:20" ht="25.5" customHeight="1" thickBot="1" thickTop="1">
      <c r="C64" s="48"/>
      <c r="D64" s="183" t="s">
        <v>81</v>
      </c>
      <c r="E64" s="184"/>
      <c r="F64" s="91">
        <f>F63+'[1]X'!F64</f>
        <v>4</v>
      </c>
      <c r="G64" s="91">
        <f>G63+'[1]X'!G64</f>
        <v>0</v>
      </c>
      <c r="H64" s="91">
        <f>H63+'[1]X'!H64</f>
        <v>1</v>
      </c>
      <c r="I64" s="91">
        <f>I63+'[1]X'!I64</f>
        <v>0</v>
      </c>
      <c r="J64" s="91">
        <f>J63+'[1]X'!J64</f>
        <v>0</v>
      </c>
      <c r="K64" s="91">
        <f>K63+'[1]X'!K64</f>
        <v>0</v>
      </c>
      <c r="L64" s="91">
        <f>L63+'[1]X'!L64</f>
        <v>2</v>
      </c>
      <c r="M64" s="91">
        <f>M63+'[1]X'!M64</f>
        <v>0</v>
      </c>
      <c r="N64" s="91">
        <f>N63+'[1]X'!N64</f>
        <v>0</v>
      </c>
      <c r="O64" s="91">
        <f>O63+'[1]X'!O64</f>
        <v>0</v>
      </c>
      <c r="P64" s="91">
        <f>P63+'[1]X'!P64</f>
        <v>1</v>
      </c>
      <c r="Q64" s="91">
        <f>Q63+'[1]X'!Q64</f>
        <v>0</v>
      </c>
      <c r="R64" s="91">
        <f>R63+'[1]X'!R64</f>
        <v>5</v>
      </c>
      <c r="S64" s="91">
        <f>S63+'[1]X'!S64</f>
        <v>17</v>
      </c>
      <c r="T64" s="83">
        <f t="shared" si="9"/>
        <v>30</v>
      </c>
    </row>
    <row r="65" spans="3:20" s="8" customFormat="1" ht="25.5" customHeight="1" thickBot="1" thickTop="1">
      <c r="C65" s="52" t="s">
        <v>82</v>
      </c>
      <c r="D65" s="181" t="s">
        <v>83</v>
      </c>
      <c r="E65" s="182"/>
      <c r="F65" s="91">
        <v>21</v>
      </c>
      <c r="G65" s="86">
        <v>6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4</v>
      </c>
      <c r="R65" s="86">
        <v>0</v>
      </c>
      <c r="S65" s="88">
        <v>0</v>
      </c>
      <c r="T65" s="83">
        <f t="shared" si="9"/>
        <v>31</v>
      </c>
    </row>
    <row r="66" spans="3:20" ht="25.5" customHeight="1" thickBot="1" thickTop="1">
      <c r="C66" s="53"/>
      <c r="D66" s="183" t="s">
        <v>84</v>
      </c>
      <c r="E66" s="184"/>
      <c r="F66" s="91">
        <f>F65+'[1]X'!F66</f>
        <v>89</v>
      </c>
      <c r="G66" s="91">
        <f>G65+'[1]X'!G66</f>
        <v>60</v>
      </c>
      <c r="H66" s="91">
        <f>H65+'[1]X'!H66</f>
        <v>49</v>
      </c>
      <c r="I66" s="91">
        <f>I65+'[1]X'!I66</f>
        <v>0</v>
      </c>
      <c r="J66" s="91">
        <f>J65+'[1]X'!J66</f>
        <v>20</v>
      </c>
      <c r="K66" s="91">
        <f>K65+'[1]X'!K66</f>
        <v>0</v>
      </c>
      <c r="L66" s="91">
        <f>L65+'[1]X'!L66</f>
        <v>69</v>
      </c>
      <c r="M66" s="91">
        <f>M65+'[1]X'!M66</f>
        <v>76</v>
      </c>
      <c r="N66" s="91">
        <f>N65+'[1]X'!N66</f>
        <v>0</v>
      </c>
      <c r="O66" s="91">
        <f>O65+'[1]X'!O66</f>
        <v>10</v>
      </c>
      <c r="P66" s="91">
        <f>P65+'[1]X'!P66</f>
        <v>0</v>
      </c>
      <c r="Q66" s="91">
        <f>Q65+'[1]X'!Q66</f>
        <v>24</v>
      </c>
      <c r="R66" s="91">
        <f>R65+'[1]X'!R66</f>
        <v>14</v>
      </c>
      <c r="S66" s="91">
        <f>S65+'[1]X'!S66</f>
        <v>37</v>
      </c>
      <c r="T66" s="83">
        <f t="shared" si="9"/>
        <v>448</v>
      </c>
    </row>
    <row r="67" spans="3:20" s="8" customFormat="1" ht="25.5" customHeight="1" thickBot="1" thickTop="1">
      <c r="C67" s="52" t="s">
        <v>85</v>
      </c>
      <c r="D67" s="181" t="s">
        <v>86</v>
      </c>
      <c r="E67" s="182"/>
      <c r="F67" s="91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8">
        <v>0</v>
      </c>
      <c r="T67" s="94">
        <f t="shared" si="9"/>
        <v>0</v>
      </c>
    </row>
    <row r="68" spans="3:20" ht="25.5" customHeight="1" thickBot="1">
      <c r="C68" s="53"/>
      <c r="D68" s="183" t="s">
        <v>87</v>
      </c>
      <c r="E68" s="184"/>
      <c r="F68" s="91">
        <f>F67+'[1]X'!F68</f>
        <v>0</v>
      </c>
      <c r="G68" s="91">
        <f>G67+'[1]X'!G68</f>
        <v>0</v>
      </c>
      <c r="H68" s="91">
        <f>H67+'[1]X'!H68</f>
        <v>0</v>
      </c>
      <c r="I68" s="91">
        <f>I67+'[1]X'!I68</f>
        <v>0</v>
      </c>
      <c r="J68" s="91">
        <f>J67+'[1]X'!J68</f>
        <v>0</v>
      </c>
      <c r="K68" s="91">
        <f>K67+'[1]X'!K68</f>
        <v>0</v>
      </c>
      <c r="L68" s="91">
        <f>L67+'[1]X'!L68</f>
        <v>5</v>
      </c>
      <c r="M68" s="91">
        <f>M67+'[1]X'!M68</f>
        <v>0</v>
      </c>
      <c r="N68" s="91">
        <f>N67+'[1]X'!N68</f>
        <v>0</v>
      </c>
      <c r="O68" s="91">
        <f>O67+'[1]X'!O68</f>
        <v>0</v>
      </c>
      <c r="P68" s="91">
        <f>P67+'[1]X'!P68</f>
        <v>0</v>
      </c>
      <c r="Q68" s="91">
        <f>Q67+'[1]X'!Q68</f>
        <v>1</v>
      </c>
      <c r="R68" s="91">
        <f>R67+'[1]X'!R68</f>
        <v>0</v>
      </c>
      <c r="S68" s="91">
        <f>S67+'[1]X'!S68</f>
        <v>0</v>
      </c>
      <c r="T68" s="94">
        <f t="shared" si="9"/>
        <v>6</v>
      </c>
    </row>
    <row r="69" spans="3:20" ht="25.5" customHeight="1" thickBot="1" thickTop="1">
      <c r="C69" s="47" t="s">
        <v>88</v>
      </c>
      <c r="D69" s="183" t="s">
        <v>89</v>
      </c>
      <c r="E69" s="184"/>
      <c r="F69" s="91">
        <v>0</v>
      </c>
      <c r="G69" s="86">
        <v>0</v>
      </c>
      <c r="H69" s="86">
        <v>2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8">
        <v>0</v>
      </c>
      <c r="T69" s="95">
        <f t="shared" si="9"/>
        <v>2</v>
      </c>
    </row>
    <row r="70" spans="3:21" ht="25.5" customHeight="1" thickBot="1" thickTop="1">
      <c r="C70" s="96"/>
      <c r="D70" s="185" t="s">
        <v>90</v>
      </c>
      <c r="E70" s="186"/>
      <c r="F70" s="97">
        <f>F69+'[1]X'!F70</f>
        <v>0</v>
      </c>
      <c r="G70" s="97">
        <f>G69+'[1]X'!G70</f>
        <v>0</v>
      </c>
      <c r="H70" s="97">
        <f>H69+'[1]X'!H70</f>
        <v>10</v>
      </c>
      <c r="I70" s="97">
        <f>I69+'[1]X'!I70</f>
        <v>0</v>
      </c>
      <c r="J70" s="97">
        <f>J69+'[1]X'!J70</f>
        <v>11</v>
      </c>
      <c r="K70" s="97">
        <f>K69+'[1]X'!K70</f>
        <v>0</v>
      </c>
      <c r="L70" s="97">
        <f>L69+'[1]X'!L70</f>
        <v>0</v>
      </c>
      <c r="M70" s="97">
        <f>M69+'[1]X'!M70</f>
        <v>0</v>
      </c>
      <c r="N70" s="97">
        <f>N69+'[1]X'!N70</f>
        <v>0</v>
      </c>
      <c r="O70" s="97">
        <f>O69+'[1]X'!O70</f>
        <v>0</v>
      </c>
      <c r="P70" s="97">
        <f>P69+'[1]X'!P70</f>
        <v>0</v>
      </c>
      <c r="Q70" s="97">
        <f>Q69+'[1]X'!Q70</f>
        <v>0</v>
      </c>
      <c r="R70" s="97">
        <f>R69+'[1]X'!R70</f>
        <v>1</v>
      </c>
      <c r="S70" s="97">
        <f>S69+'[1]X'!S70</f>
        <v>2</v>
      </c>
      <c r="T70" s="83">
        <f t="shared" si="9"/>
        <v>24</v>
      </c>
      <c r="U70" s="8"/>
    </row>
    <row r="71" spans="3:20" ht="30" customHeight="1" thickBot="1">
      <c r="C71" s="146" t="s">
        <v>91</v>
      </c>
      <c r="D71" s="172" t="s">
        <v>92</v>
      </c>
      <c r="E71" s="173"/>
      <c r="F71" s="147">
        <f aca="true" t="shared" si="10" ref="F71:S71">F45+F47+F49+F51+F53+F59+F61+F63+F65+F67+F69</f>
        <v>99</v>
      </c>
      <c r="G71" s="147">
        <f t="shared" si="10"/>
        <v>58</v>
      </c>
      <c r="H71" s="147">
        <f t="shared" si="10"/>
        <v>64</v>
      </c>
      <c r="I71" s="147">
        <f t="shared" si="10"/>
        <v>128</v>
      </c>
      <c r="J71" s="147">
        <f t="shared" si="10"/>
        <v>135</v>
      </c>
      <c r="K71" s="147">
        <f t="shared" si="10"/>
        <v>155</v>
      </c>
      <c r="L71" s="147">
        <f t="shared" si="10"/>
        <v>45</v>
      </c>
      <c r="M71" s="147">
        <f t="shared" si="10"/>
        <v>86</v>
      </c>
      <c r="N71" s="147">
        <f t="shared" si="10"/>
        <v>50</v>
      </c>
      <c r="O71" s="147">
        <f t="shared" si="10"/>
        <v>57</v>
      </c>
      <c r="P71" s="147">
        <f t="shared" si="10"/>
        <v>66</v>
      </c>
      <c r="Q71" s="147">
        <f t="shared" si="10"/>
        <v>276</v>
      </c>
      <c r="R71" s="147">
        <f t="shared" si="10"/>
        <v>237</v>
      </c>
      <c r="S71" s="147">
        <f t="shared" si="10"/>
        <v>285</v>
      </c>
      <c r="T71" s="148">
        <f t="shared" si="9"/>
        <v>1741</v>
      </c>
    </row>
    <row r="72" spans="3:20" ht="30" customHeight="1" thickBot="1">
      <c r="C72" s="149"/>
      <c r="D72" s="172" t="s">
        <v>93</v>
      </c>
      <c r="E72" s="173"/>
      <c r="F72" s="147">
        <f aca="true" t="shared" si="11" ref="F72:S72">F46+F48+F50+F52+F54+F60+F62+F64+F66+F68+F70</f>
        <v>1323</v>
      </c>
      <c r="G72" s="147">
        <f t="shared" si="11"/>
        <v>772</v>
      </c>
      <c r="H72" s="147">
        <f t="shared" si="11"/>
        <v>1834</v>
      </c>
      <c r="I72" s="147">
        <f t="shared" si="11"/>
        <v>1590</v>
      </c>
      <c r="J72" s="147">
        <f t="shared" si="11"/>
        <v>1807</v>
      </c>
      <c r="K72" s="147">
        <f t="shared" si="11"/>
        <v>863</v>
      </c>
      <c r="L72" s="147">
        <f t="shared" si="11"/>
        <v>856</v>
      </c>
      <c r="M72" s="147">
        <f t="shared" si="11"/>
        <v>959</v>
      </c>
      <c r="N72" s="147">
        <f t="shared" si="11"/>
        <v>658</v>
      </c>
      <c r="O72" s="147">
        <f t="shared" si="11"/>
        <v>566</v>
      </c>
      <c r="P72" s="147">
        <f t="shared" si="11"/>
        <v>1535</v>
      </c>
      <c r="Q72" s="147">
        <f t="shared" si="11"/>
        <v>1390</v>
      </c>
      <c r="R72" s="147">
        <f t="shared" si="11"/>
        <v>2776</v>
      </c>
      <c r="S72" s="147">
        <f t="shared" si="11"/>
        <v>3406</v>
      </c>
      <c r="T72" s="148">
        <f t="shared" si="9"/>
        <v>20335</v>
      </c>
    </row>
    <row r="73" ht="12.75">
      <c r="C73" s="98"/>
    </row>
  </sheetData>
  <sheetProtection password="CAAD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4"/>
  <drawing r:id="rId3"/>
  <legacyDrawing r:id="rId2"/>
  <oleObjects>
    <oleObject progId="Word.Document.8" shapeId="3080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9" t="s">
        <v>98</v>
      </c>
      <c r="C1" s="99"/>
      <c r="D1" s="99"/>
      <c r="E1" s="99"/>
      <c r="F1" s="99"/>
      <c r="G1" s="99"/>
      <c r="H1" s="20"/>
      <c r="I1" s="20"/>
      <c r="J1" s="20"/>
      <c r="K1" s="20"/>
      <c r="L1" s="20"/>
    </row>
    <row r="2" spans="2:12" ht="18.75" thickBot="1">
      <c r="B2" s="99" t="s">
        <v>99</v>
      </c>
      <c r="C2" s="99"/>
      <c r="D2" s="99"/>
      <c r="E2" s="99"/>
      <c r="F2" s="99"/>
      <c r="G2" s="20"/>
      <c r="H2" s="20"/>
      <c r="I2" s="20"/>
      <c r="J2" s="20"/>
      <c r="K2" s="20"/>
      <c r="L2" s="20"/>
    </row>
    <row r="3" spans="1:14" ht="25.5">
      <c r="A3" s="100"/>
      <c r="B3" s="101" t="s">
        <v>100</v>
      </c>
      <c r="C3" s="102"/>
      <c r="D3" s="103" t="s">
        <v>101</v>
      </c>
      <c r="F3" s="100"/>
      <c r="G3" s="101" t="s">
        <v>102</v>
      </c>
      <c r="H3" s="104"/>
      <c r="I3" s="103" t="s">
        <v>101</v>
      </c>
      <c r="K3" s="100"/>
      <c r="L3" s="101" t="s">
        <v>100</v>
      </c>
      <c r="M3" s="102"/>
      <c r="N3" s="103" t="s">
        <v>101</v>
      </c>
    </row>
    <row r="4" spans="1:14" ht="15.75">
      <c r="A4" s="105" t="s">
        <v>103</v>
      </c>
      <c r="B4" s="106" t="s">
        <v>104</v>
      </c>
      <c r="C4" s="107" t="s">
        <v>105</v>
      </c>
      <c r="D4" s="108">
        <f>SUM(D5:D12)</f>
        <v>16839</v>
      </c>
      <c r="F4" s="109">
        <v>8</v>
      </c>
      <c r="G4" s="110" t="s">
        <v>106</v>
      </c>
      <c r="H4" s="111" t="s">
        <v>107</v>
      </c>
      <c r="I4" s="112">
        <v>583</v>
      </c>
      <c r="K4" s="105" t="s">
        <v>108</v>
      </c>
      <c r="L4" s="106" t="s">
        <v>109</v>
      </c>
      <c r="M4" s="106" t="s">
        <v>105</v>
      </c>
      <c r="N4" s="108">
        <f>SUM(N5:N15)</f>
        <v>17568</v>
      </c>
    </row>
    <row r="5" spans="1:14" ht="15">
      <c r="A5" s="109">
        <v>1</v>
      </c>
      <c r="B5" s="110" t="s">
        <v>110</v>
      </c>
      <c r="C5" s="111" t="s">
        <v>107</v>
      </c>
      <c r="D5" s="112">
        <v>679</v>
      </c>
      <c r="F5" s="109"/>
      <c r="G5" s="110"/>
      <c r="H5" s="111"/>
      <c r="I5" s="112"/>
      <c r="K5" s="109">
        <v>1</v>
      </c>
      <c r="L5" s="110" t="s">
        <v>111</v>
      </c>
      <c r="M5" s="111" t="s">
        <v>112</v>
      </c>
      <c r="N5" s="112">
        <v>358</v>
      </c>
    </row>
    <row r="6" spans="1:14" ht="15.75">
      <c r="A6" s="109">
        <v>2</v>
      </c>
      <c r="B6" s="110" t="s">
        <v>113</v>
      </c>
      <c r="C6" s="111" t="s">
        <v>107</v>
      </c>
      <c r="D6" s="112">
        <v>751</v>
      </c>
      <c r="F6" s="105" t="s">
        <v>114</v>
      </c>
      <c r="G6" s="106" t="s">
        <v>10</v>
      </c>
      <c r="H6" s="113" t="s">
        <v>105</v>
      </c>
      <c r="I6" s="114">
        <f>SUM(I7:I11)</f>
        <v>4961</v>
      </c>
      <c r="K6" s="109">
        <v>2</v>
      </c>
      <c r="L6" s="110" t="s">
        <v>115</v>
      </c>
      <c r="M6" s="111" t="s">
        <v>107</v>
      </c>
      <c r="N6" s="112">
        <v>359</v>
      </c>
    </row>
    <row r="7" spans="1:14" ht="15">
      <c r="A7" s="109">
        <v>3</v>
      </c>
      <c r="B7" s="110" t="s">
        <v>116</v>
      </c>
      <c r="C7" s="111" t="s">
        <v>117</v>
      </c>
      <c r="D7" s="112">
        <v>10413</v>
      </c>
      <c r="F7" s="109">
        <v>1</v>
      </c>
      <c r="G7" s="110" t="s">
        <v>118</v>
      </c>
      <c r="H7" s="111" t="s">
        <v>112</v>
      </c>
      <c r="I7" s="112">
        <v>749</v>
      </c>
      <c r="K7" s="109">
        <v>3</v>
      </c>
      <c r="L7" s="110" t="s">
        <v>119</v>
      </c>
      <c r="M7" s="111" t="s">
        <v>112</v>
      </c>
      <c r="N7" s="112">
        <v>1045</v>
      </c>
    </row>
    <row r="8" spans="1:14" ht="15">
      <c r="A8" s="109">
        <v>4</v>
      </c>
      <c r="B8" s="110" t="s">
        <v>120</v>
      </c>
      <c r="C8" s="111" t="s">
        <v>107</v>
      </c>
      <c r="D8" s="112">
        <v>560</v>
      </c>
      <c r="F8" s="109">
        <v>2</v>
      </c>
      <c r="G8" s="110" t="s">
        <v>121</v>
      </c>
      <c r="H8" s="111" t="s">
        <v>107</v>
      </c>
      <c r="I8" s="112">
        <v>502</v>
      </c>
      <c r="K8" s="109">
        <v>4</v>
      </c>
      <c r="L8" s="110" t="s">
        <v>122</v>
      </c>
      <c r="M8" s="111" t="s">
        <v>112</v>
      </c>
      <c r="N8" s="112">
        <v>571</v>
      </c>
    </row>
    <row r="9" spans="1:14" ht="15">
      <c r="A9" s="109">
        <v>5</v>
      </c>
      <c r="B9" s="110" t="s">
        <v>123</v>
      </c>
      <c r="C9" s="111" t="s">
        <v>117</v>
      </c>
      <c r="D9" s="112">
        <v>1242</v>
      </c>
      <c r="E9" s="115"/>
      <c r="F9" s="109">
        <v>3</v>
      </c>
      <c r="G9" s="110" t="s">
        <v>124</v>
      </c>
      <c r="H9" s="111" t="s">
        <v>112</v>
      </c>
      <c r="I9" s="112">
        <v>772</v>
      </c>
      <c r="K9" s="109">
        <v>5</v>
      </c>
      <c r="L9" s="110" t="s">
        <v>125</v>
      </c>
      <c r="M9" s="111" t="s">
        <v>112</v>
      </c>
      <c r="N9" s="112">
        <v>1116</v>
      </c>
    </row>
    <row r="10" spans="1:14" ht="15.75">
      <c r="A10" s="109" t="s">
        <v>46</v>
      </c>
      <c r="B10" s="110" t="s">
        <v>126</v>
      </c>
      <c r="C10" s="111" t="s">
        <v>107</v>
      </c>
      <c r="D10" s="112">
        <v>771</v>
      </c>
      <c r="E10" s="116"/>
      <c r="F10" s="109">
        <v>4</v>
      </c>
      <c r="G10" s="110" t="s">
        <v>127</v>
      </c>
      <c r="H10" s="111" t="s">
        <v>112</v>
      </c>
      <c r="I10" s="112">
        <v>923</v>
      </c>
      <c r="K10" s="109" t="s">
        <v>46</v>
      </c>
      <c r="L10" s="110" t="s">
        <v>128</v>
      </c>
      <c r="M10" s="111" t="s">
        <v>112</v>
      </c>
      <c r="N10" s="112">
        <v>2906</v>
      </c>
    </row>
    <row r="11" spans="1:14" ht="15">
      <c r="A11" s="109">
        <v>7</v>
      </c>
      <c r="B11" s="110" t="s">
        <v>129</v>
      </c>
      <c r="C11" s="111" t="s">
        <v>107</v>
      </c>
      <c r="D11" s="112">
        <v>852</v>
      </c>
      <c r="E11" s="117"/>
      <c r="F11" s="109">
        <v>5</v>
      </c>
      <c r="G11" s="110" t="s">
        <v>130</v>
      </c>
      <c r="H11" s="111" t="s">
        <v>112</v>
      </c>
      <c r="I11" s="112">
        <v>2015</v>
      </c>
      <c r="K11" s="109">
        <v>7</v>
      </c>
      <c r="L11" s="110" t="s">
        <v>131</v>
      </c>
      <c r="M11" s="111" t="s">
        <v>107</v>
      </c>
      <c r="N11" s="112">
        <v>541</v>
      </c>
    </row>
    <row r="12" spans="1:14" ht="15">
      <c r="A12" s="109">
        <v>8</v>
      </c>
      <c r="B12" s="110" t="s">
        <v>132</v>
      </c>
      <c r="C12" s="111" t="s">
        <v>112</v>
      </c>
      <c r="D12" s="112">
        <v>1571</v>
      </c>
      <c r="E12" s="117"/>
      <c r="F12" s="109"/>
      <c r="G12" s="110"/>
      <c r="H12" s="111"/>
      <c r="I12" s="112"/>
      <c r="K12" s="109">
        <v>8</v>
      </c>
      <c r="L12" s="110" t="s">
        <v>133</v>
      </c>
      <c r="M12" s="111" t="s">
        <v>107</v>
      </c>
      <c r="N12" s="112">
        <v>357</v>
      </c>
    </row>
    <row r="13" spans="1:14" ht="15.75">
      <c r="A13" s="109"/>
      <c r="B13" s="110"/>
      <c r="C13" s="111"/>
      <c r="D13" s="112"/>
      <c r="E13" s="117"/>
      <c r="F13" s="105" t="s">
        <v>134</v>
      </c>
      <c r="G13" s="106" t="s">
        <v>135</v>
      </c>
      <c r="H13" s="113" t="s">
        <v>105</v>
      </c>
      <c r="I13" s="114">
        <f>SUM(I14:I18)</f>
        <v>6587</v>
      </c>
      <c r="K13" s="109">
        <v>9</v>
      </c>
      <c r="L13" s="110" t="s">
        <v>136</v>
      </c>
      <c r="M13" s="111" t="s">
        <v>107</v>
      </c>
      <c r="N13" s="112">
        <v>371</v>
      </c>
    </row>
    <row r="14" spans="1:14" ht="15.75">
      <c r="A14" s="105" t="s">
        <v>137</v>
      </c>
      <c r="B14" s="106" t="s">
        <v>138</v>
      </c>
      <c r="C14" s="113" t="s">
        <v>105</v>
      </c>
      <c r="D14" s="114">
        <f>SUM(D15:D21)</f>
        <v>7386</v>
      </c>
      <c r="E14" s="118"/>
      <c r="F14" s="109">
        <v>1</v>
      </c>
      <c r="G14" s="110" t="s">
        <v>139</v>
      </c>
      <c r="H14" s="111" t="s">
        <v>112</v>
      </c>
      <c r="I14" s="112">
        <v>1113</v>
      </c>
      <c r="K14" s="109">
        <v>10</v>
      </c>
      <c r="L14" s="110" t="s">
        <v>140</v>
      </c>
      <c r="M14" s="111" t="s">
        <v>107</v>
      </c>
      <c r="N14" s="112">
        <v>1335</v>
      </c>
    </row>
    <row r="15" spans="1:14" ht="15">
      <c r="A15" s="109">
        <v>1</v>
      </c>
      <c r="B15" s="110" t="s">
        <v>141</v>
      </c>
      <c r="C15" s="111" t="s">
        <v>107</v>
      </c>
      <c r="D15" s="112">
        <v>369</v>
      </c>
      <c r="E15" s="117"/>
      <c r="F15" s="109">
        <v>2</v>
      </c>
      <c r="G15" s="110" t="s">
        <v>142</v>
      </c>
      <c r="H15" s="111" t="s">
        <v>112</v>
      </c>
      <c r="I15" s="112">
        <v>2229</v>
      </c>
      <c r="K15" s="109">
        <v>11</v>
      </c>
      <c r="L15" s="110" t="s">
        <v>140</v>
      </c>
      <c r="M15" s="111" t="s">
        <v>117</v>
      </c>
      <c r="N15" s="112">
        <v>8609</v>
      </c>
    </row>
    <row r="16" spans="1:14" ht="15.75">
      <c r="A16" s="109">
        <v>2</v>
      </c>
      <c r="B16" s="110" t="s">
        <v>143</v>
      </c>
      <c r="C16" s="111" t="s">
        <v>107</v>
      </c>
      <c r="D16" s="112">
        <v>310</v>
      </c>
      <c r="E16" s="117"/>
      <c r="F16" s="109">
        <v>3</v>
      </c>
      <c r="G16" s="110" t="s">
        <v>144</v>
      </c>
      <c r="H16" s="111" t="s">
        <v>107</v>
      </c>
      <c r="I16" s="112">
        <v>435</v>
      </c>
      <c r="K16" s="109"/>
      <c r="L16" s="110"/>
      <c r="M16" s="111"/>
      <c r="N16" s="119"/>
    </row>
    <row r="17" spans="1:14" ht="15.75">
      <c r="A17" s="109">
        <v>3</v>
      </c>
      <c r="B17" s="110" t="s">
        <v>145</v>
      </c>
      <c r="C17" s="111" t="s">
        <v>107</v>
      </c>
      <c r="D17" s="112">
        <v>711</v>
      </c>
      <c r="E17" s="117"/>
      <c r="F17" s="109">
        <v>4</v>
      </c>
      <c r="G17" s="110" t="s">
        <v>146</v>
      </c>
      <c r="H17" s="111" t="s">
        <v>112</v>
      </c>
      <c r="I17" s="112">
        <v>2299</v>
      </c>
      <c r="K17" s="105" t="s">
        <v>147</v>
      </c>
      <c r="L17" s="106" t="s">
        <v>17</v>
      </c>
      <c r="M17" s="113" t="s">
        <v>105</v>
      </c>
      <c r="N17" s="114">
        <f>SUM(N18:N26)</f>
        <v>10288</v>
      </c>
    </row>
    <row r="18" spans="1:14" ht="15">
      <c r="A18" s="109">
        <v>4</v>
      </c>
      <c r="B18" s="110" t="s">
        <v>148</v>
      </c>
      <c r="C18" s="111" t="s">
        <v>107</v>
      </c>
      <c r="D18" s="112">
        <v>1082</v>
      </c>
      <c r="E18" s="117"/>
      <c r="F18" s="109">
        <v>5</v>
      </c>
      <c r="G18" s="110" t="s">
        <v>149</v>
      </c>
      <c r="H18" s="111" t="s">
        <v>107</v>
      </c>
      <c r="I18" s="112">
        <v>511</v>
      </c>
      <c r="K18" s="109">
        <v>1</v>
      </c>
      <c r="L18" s="110" t="s">
        <v>150</v>
      </c>
      <c r="M18" s="111" t="s">
        <v>107</v>
      </c>
      <c r="N18" s="112">
        <v>477</v>
      </c>
    </row>
    <row r="19" spans="1:14" ht="15">
      <c r="A19" s="109">
        <v>5</v>
      </c>
      <c r="B19" s="110" t="s">
        <v>148</v>
      </c>
      <c r="C19" s="111" t="s">
        <v>117</v>
      </c>
      <c r="D19" s="112">
        <v>2400</v>
      </c>
      <c r="E19" s="117"/>
      <c r="F19" s="109"/>
      <c r="G19" s="110"/>
      <c r="H19" s="111"/>
      <c r="I19" s="112"/>
      <c r="K19" s="109">
        <v>2</v>
      </c>
      <c r="L19" s="110" t="s">
        <v>151</v>
      </c>
      <c r="M19" s="111" t="s">
        <v>117</v>
      </c>
      <c r="N19" s="112">
        <v>651</v>
      </c>
    </row>
    <row r="20" spans="1:14" ht="15.75">
      <c r="A20" s="109">
        <v>6</v>
      </c>
      <c r="B20" s="110" t="s">
        <v>152</v>
      </c>
      <c r="C20" s="111" t="s">
        <v>112</v>
      </c>
      <c r="D20" s="112">
        <v>2089</v>
      </c>
      <c r="E20" s="117"/>
      <c r="F20" s="105" t="s">
        <v>153</v>
      </c>
      <c r="G20" s="106" t="s">
        <v>12</v>
      </c>
      <c r="H20" s="113" t="s">
        <v>105</v>
      </c>
      <c r="I20" s="114">
        <f>SUM(I21:I25)</f>
        <v>3897</v>
      </c>
      <c r="K20" s="109">
        <v>3</v>
      </c>
      <c r="L20" s="110" t="s">
        <v>154</v>
      </c>
      <c r="M20" s="111" t="s">
        <v>112</v>
      </c>
      <c r="N20" s="112">
        <v>917</v>
      </c>
    </row>
    <row r="21" spans="1:14" ht="15">
      <c r="A21" s="109">
        <v>7</v>
      </c>
      <c r="B21" s="110" t="s">
        <v>155</v>
      </c>
      <c r="C21" s="111" t="s">
        <v>107</v>
      </c>
      <c r="D21" s="112">
        <v>425</v>
      </c>
      <c r="E21" s="117"/>
      <c r="F21" s="109">
        <v>1</v>
      </c>
      <c r="G21" s="110" t="s">
        <v>156</v>
      </c>
      <c r="H21" s="111" t="s">
        <v>107</v>
      </c>
      <c r="I21" s="112">
        <v>434</v>
      </c>
      <c r="K21" s="109">
        <v>4</v>
      </c>
      <c r="L21" s="110" t="s">
        <v>157</v>
      </c>
      <c r="M21" s="111" t="s">
        <v>112</v>
      </c>
      <c r="N21" s="112">
        <v>805</v>
      </c>
    </row>
    <row r="22" spans="1:14" ht="15.75">
      <c r="A22" s="120"/>
      <c r="B22" s="121"/>
      <c r="C22" s="111"/>
      <c r="D22" s="119"/>
      <c r="E22" s="118"/>
      <c r="F22" s="109">
        <v>2</v>
      </c>
      <c r="G22" s="110" t="s">
        <v>158</v>
      </c>
      <c r="H22" s="111" t="s">
        <v>112</v>
      </c>
      <c r="I22" s="112">
        <v>461</v>
      </c>
      <c r="K22" s="109">
        <v>5</v>
      </c>
      <c r="L22" s="110" t="s">
        <v>159</v>
      </c>
      <c r="M22" s="111" t="s">
        <v>107</v>
      </c>
      <c r="N22" s="112">
        <v>653</v>
      </c>
    </row>
    <row r="23" spans="1:14" ht="15.75">
      <c r="A23" s="105" t="s">
        <v>160</v>
      </c>
      <c r="B23" s="106" t="s">
        <v>8</v>
      </c>
      <c r="C23" s="113" t="s">
        <v>105</v>
      </c>
      <c r="D23" s="114">
        <f>SUM(D24:D29)</f>
        <v>6331</v>
      </c>
      <c r="E23" s="117"/>
      <c r="F23" s="109">
        <v>3</v>
      </c>
      <c r="G23" s="110" t="s">
        <v>161</v>
      </c>
      <c r="H23" s="111" t="s">
        <v>107</v>
      </c>
      <c r="I23" s="112">
        <v>552</v>
      </c>
      <c r="K23" s="109">
        <v>6</v>
      </c>
      <c r="L23" s="110" t="s">
        <v>162</v>
      </c>
      <c r="M23" s="111" t="s">
        <v>112</v>
      </c>
      <c r="N23" s="112">
        <v>2698</v>
      </c>
    </row>
    <row r="24" spans="1:14" ht="15">
      <c r="A24" s="109">
        <v>1</v>
      </c>
      <c r="B24" s="110" t="s">
        <v>163</v>
      </c>
      <c r="C24" s="111" t="s">
        <v>107</v>
      </c>
      <c r="D24" s="112">
        <v>614</v>
      </c>
      <c r="E24" s="117"/>
      <c r="F24" s="109">
        <v>4</v>
      </c>
      <c r="G24" s="110" t="s">
        <v>164</v>
      </c>
      <c r="H24" s="111" t="s">
        <v>112</v>
      </c>
      <c r="I24" s="112">
        <v>1796</v>
      </c>
      <c r="K24" s="109">
        <v>7</v>
      </c>
      <c r="L24" s="110" t="s">
        <v>165</v>
      </c>
      <c r="M24" s="111" t="s">
        <v>107</v>
      </c>
      <c r="N24" s="112">
        <v>291</v>
      </c>
    </row>
    <row r="25" spans="1:14" ht="15">
      <c r="A25" s="109">
        <v>2</v>
      </c>
      <c r="B25" s="110" t="s">
        <v>166</v>
      </c>
      <c r="C25" s="111" t="s">
        <v>112</v>
      </c>
      <c r="D25" s="112">
        <v>2621</v>
      </c>
      <c r="E25" s="117"/>
      <c r="F25" s="109">
        <v>5</v>
      </c>
      <c r="G25" s="110" t="s">
        <v>167</v>
      </c>
      <c r="H25" s="111" t="s">
        <v>112</v>
      </c>
      <c r="I25" s="112">
        <v>654</v>
      </c>
      <c r="K25" s="109">
        <v>8</v>
      </c>
      <c r="L25" s="110" t="s">
        <v>168</v>
      </c>
      <c r="M25" s="111" t="s">
        <v>107</v>
      </c>
      <c r="N25" s="112">
        <v>841</v>
      </c>
    </row>
    <row r="26" spans="1:14" ht="15">
      <c r="A26" s="109">
        <v>3</v>
      </c>
      <c r="B26" s="110" t="s">
        <v>169</v>
      </c>
      <c r="C26" s="111" t="s">
        <v>107</v>
      </c>
      <c r="D26" s="112">
        <v>677</v>
      </c>
      <c r="E26" s="117"/>
      <c r="F26" s="109"/>
      <c r="G26" s="110"/>
      <c r="H26" s="111"/>
      <c r="I26" s="112"/>
      <c r="K26" s="109">
        <v>9</v>
      </c>
      <c r="L26" s="110" t="s">
        <v>168</v>
      </c>
      <c r="M26" s="111" t="s">
        <v>117</v>
      </c>
      <c r="N26" s="112">
        <v>2955</v>
      </c>
    </row>
    <row r="27" spans="1:14" ht="15.75">
      <c r="A27" s="109">
        <v>4</v>
      </c>
      <c r="B27" s="110" t="s">
        <v>170</v>
      </c>
      <c r="C27" s="111" t="s">
        <v>107</v>
      </c>
      <c r="D27" s="112">
        <v>399</v>
      </c>
      <c r="E27" s="117"/>
      <c r="F27" s="105" t="s">
        <v>171</v>
      </c>
      <c r="G27" s="106" t="s">
        <v>13</v>
      </c>
      <c r="H27" s="113" t="s">
        <v>105</v>
      </c>
      <c r="I27" s="114">
        <f>SUM(I28:I33)</f>
        <v>4403</v>
      </c>
      <c r="K27" s="109"/>
      <c r="L27" s="110"/>
      <c r="M27" s="111"/>
      <c r="N27" s="112"/>
    </row>
    <row r="28" spans="1:14" ht="15.75">
      <c r="A28" s="109">
        <v>5</v>
      </c>
      <c r="B28" s="110" t="s">
        <v>172</v>
      </c>
      <c r="C28" s="111" t="s">
        <v>112</v>
      </c>
      <c r="D28" s="112">
        <v>1321</v>
      </c>
      <c r="E28" s="118"/>
      <c r="F28" s="109">
        <v>1</v>
      </c>
      <c r="G28" s="110" t="s">
        <v>173</v>
      </c>
      <c r="H28" s="111" t="s">
        <v>107</v>
      </c>
      <c r="I28" s="112">
        <v>331</v>
      </c>
      <c r="K28" s="105" t="s">
        <v>174</v>
      </c>
      <c r="L28" s="106" t="s">
        <v>18</v>
      </c>
      <c r="M28" s="113" t="s">
        <v>105</v>
      </c>
      <c r="N28" s="114">
        <f>SUM(N29:N38)</f>
        <v>11556</v>
      </c>
    </row>
    <row r="29" spans="1:14" ht="15">
      <c r="A29" s="109">
        <v>6</v>
      </c>
      <c r="B29" s="110" t="s">
        <v>175</v>
      </c>
      <c r="C29" s="111" t="s">
        <v>112</v>
      </c>
      <c r="D29" s="112">
        <v>699</v>
      </c>
      <c r="E29" s="117"/>
      <c r="F29" s="109">
        <v>2</v>
      </c>
      <c r="G29" s="110" t="s">
        <v>176</v>
      </c>
      <c r="H29" s="111" t="s">
        <v>107</v>
      </c>
      <c r="I29" s="112">
        <v>599</v>
      </c>
      <c r="K29" s="109">
        <v>1</v>
      </c>
      <c r="L29" s="110" t="s">
        <v>177</v>
      </c>
      <c r="M29" s="111" t="s">
        <v>107</v>
      </c>
      <c r="N29" s="112">
        <v>574</v>
      </c>
    </row>
    <row r="30" spans="1:14" ht="15">
      <c r="A30" s="109"/>
      <c r="B30" s="110"/>
      <c r="C30" s="111"/>
      <c r="D30" s="112"/>
      <c r="E30" s="117"/>
      <c r="F30" s="109">
        <v>3</v>
      </c>
      <c r="G30" s="110" t="s">
        <v>178</v>
      </c>
      <c r="H30" s="111" t="s">
        <v>107</v>
      </c>
      <c r="I30" s="112">
        <v>405</v>
      </c>
      <c r="K30" s="109">
        <v>2</v>
      </c>
      <c r="L30" s="110" t="s">
        <v>179</v>
      </c>
      <c r="M30" s="111" t="s">
        <v>112</v>
      </c>
      <c r="N30" s="112">
        <v>1104</v>
      </c>
    </row>
    <row r="31" spans="1:14" ht="15.75">
      <c r="A31" s="105" t="s">
        <v>180</v>
      </c>
      <c r="B31" s="106" t="s">
        <v>181</v>
      </c>
      <c r="C31" s="113" t="s">
        <v>105</v>
      </c>
      <c r="D31" s="114">
        <f>SUM(D32+D33+D34+D35+D36+D37+D38+I4)</f>
        <v>11504</v>
      </c>
      <c r="E31" s="117"/>
      <c r="F31" s="109">
        <v>4</v>
      </c>
      <c r="G31" s="110" t="s">
        <v>182</v>
      </c>
      <c r="H31" s="111" t="s">
        <v>107</v>
      </c>
      <c r="I31" s="112">
        <v>378</v>
      </c>
      <c r="K31" s="109">
        <v>3</v>
      </c>
      <c r="L31" s="110" t="s">
        <v>183</v>
      </c>
      <c r="M31" s="111" t="s">
        <v>107</v>
      </c>
      <c r="N31" s="112">
        <v>360</v>
      </c>
    </row>
    <row r="32" spans="1:14" ht="15">
      <c r="A32" s="109">
        <v>1</v>
      </c>
      <c r="B32" s="110" t="s">
        <v>184</v>
      </c>
      <c r="C32" s="111" t="s">
        <v>112</v>
      </c>
      <c r="D32" s="112">
        <v>634</v>
      </c>
      <c r="E32" s="117"/>
      <c r="F32" s="109">
        <v>5</v>
      </c>
      <c r="G32" s="110" t="s">
        <v>185</v>
      </c>
      <c r="H32" s="111" t="s">
        <v>112</v>
      </c>
      <c r="I32" s="112">
        <v>2202</v>
      </c>
      <c r="K32" s="109">
        <v>4</v>
      </c>
      <c r="L32" s="110" t="s">
        <v>186</v>
      </c>
      <c r="M32" s="111" t="s">
        <v>112</v>
      </c>
      <c r="N32" s="112">
        <v>2947</v>
      </c>
    </row>
    <row r="33" spans="1:14" ht="15">
      <c r="A33" s="109">
        <v>2</v>
      </c>
      <c r="B33" s="110" t="s">
        <v>187</v>
      </c>
      <c r="C33" s="111" t="s">
        <v>107</v>
      </c>
      <c r="D33" s="112">
        <v>468</v>
      </c>
      <c r="E33" s="117"/>
      <c r="F33" s="109">
        <v>6</v>
      </c>
      <c r="G33" s="110" t="s">
        <v>188</v>
      </c>
      <c r="H33" s="111" t="s">
        <v>112</v>
      </c>
      <c r="I33" s="112">
        <v>488</v>
      </c>
      <c r="K33" s="109">
        <v>5</v>
      </c>
      <c r="L33" s="110" t="s">
        <v>189</v>
      </c>
      <c r="M33" s="111" t="s">
        <v>117</v>
      </c>
      <c r="N33" s="112">
        <v>330</v>
      </c>
    </row>
    <row r="34" spans="1:14" ht="15">
      <c r="A34" s="109" t="s">
        <v>31</v>
      </c>
      <c r="B34" s="110" t="s">
        <v>190</v>
      </c>
      <c r="C34" s="111" t="s">
        <v>112</v>
      </c>
      <c r="D34" s="112">
        <v>2272</v>
      </c>
      <c r="E34" s="117"/>
      <c r="F34" s="109"/>
      <c r="G34" s="110"/>
      <c r="H34" s="111"/>
      <c r="I34" s="112"/>
      <c r="K34" s="109">
        <v>6</v>
      </c>
      <c r="L34" s="110" t="s">
        <v>191</v>
      </c>
      <c r="M34" s="111" t="s">
        <v>107</v>
      </c>
      <c r="N34" s="112">
        <v>390</v>
      </c>
    </row>
    <row r="35" spans="1:14" ht="15.75">
      <c r="A35" s="109">
        <v>4</v>
      </c>
      <c r="B35" s="110" t="s">
        <v>192</v>
      </c>
      <c r="C35" s="111" t="s">
        <v>107</v>
      </c>
      <c r="D35" s="112">
        <v>895</v>
      </c>
      <c r="E35" s="117"/>
      <c r="F35" s="122" t="s">
        <v>193</v>
      </c>
      <c r="G35" s="123" t="s">
        <v>14</v>
      </c>
      <c r="H35" s="124" t="s">
        <v>105</v>
      </c>
      <c r="I35" s="119">
        <f>SUM(I36:I38)</f>
        <v>3842</v>
      </c>
      <c r="K35" s="109">
        <v>7</v>
      </c>
      <c r="L35" s="110" t="s">
        <v>194</v>
      </c>
      <c r="M35" s="111" t="s">
        <v>107</v>
      </c>
      <c r="N35" s="112">
        <v>732</v>
      </c>
    </row>
    <row r="36" spans="1:14" ht="15">
      <c r="A36" s="109">
        <v>5</v>
      </c>
      <c r="B36" s="110" t="s">
        <v>192</v>
      </c>
      <c r="C36" s="111" t="s">
        <v>117</v>
      </c>
      <c r="D36" s="112">
        <v>5080</v>
      </c>
      <c r="E36" s="117"/>
      <c r="F36" s="109">
        <v>1</v>
      </c>
      <c r="G36" s="110" t="s">
        <v>195</v>
      </c>
      <c r="H36" s="111" t="s">
        <v>112</v>
      </c>
      <c r="I36" s="112">
        <v>999</v>
      </c>
      <c r="K36" s="109">
        <v>8</v>
      </c>
      <c r="L36" s="110" t="s">
        <v>196</v>
      </c>
      <c r="M36" s="111" t="s">
        <v>107</v>
      </c>
      <c r="N36" s="112">
        <v>444</v>
      </c>
    </row>
    <row r="37" spans="1:14" ht="15">
      <c r="A37" s="109">
        <v>6</v>
      </c>
      <c r="B37" s="110" t="s">
        <v>197</v>
      </c>
      <c r="C37" s="111" t="s">
        <v>112</v>
      </c>
      <c r="D37" s="112">
        <v>746</v>
      </c>
      <c r="E37" s="117"/>
      <c r="F37" s="109">
        <v>2</v>
      </c>
      <c r="G37" s="110" t="s">
        <v>198</v>
      </c>
      <c r="H37" s="111" t="s">
        <v>112</v>
      </c>
      <c r="I37" s="112">
        <v>498</v>
      </c>
      <c r="K37" s="109">
        <v>9</v>
      </c>
      <c r="L37" s="110" t="s">
        <v>199</v>
      </c>
      <c r="M37" s="111" t="s">
        <v>107</v>
      </c>
      <c r="N37" s="112">
        <v>1186</v>
      </c>
    </row>
    <row r="38" spans="1:14" ht="15.75" thickBot="1">
      <c r="A38" s="109">
        <v>7</v>
      </c>
      <c r="B38" s="110" t="s">
        <v>200</v>
      </c>
      <c r="C38" s="111" t="s">
        <v>107</v>
      </c>
      <c r="D38" s="112">
        <v>826</v>
      </c>
      <c r="E38" s="117"/>
      <c r="F38" s="125">
        <v>3</v>
      </c>
      <c r="G38" s="126" t="s">
        <v>201</v>
      </c>
      <c r="H38" s="127" t="s">
        <v>112</v>
      </c>
      <c r="I38" s="128">
        <v>2345</v>
      </c>
      <c r="K38" s="129">
        <v>10</v>
      </c>
      <c r="L38" s="130" t="s">
        <v>199</v>
      </c>
      <c r="M38" s="131" t="s">
        <v>117</v>
      </c>
      <c r="N38" s="132">
        <v>3489</v>
      </c>
    </row>
    <row r="39" spans="1:14" ht="19.5" thickBot="1" thickTop="1">
      <c r="A39" s="117"/>
      <c r="B39" s="133"/>
      <c r="C39" s="134"/>
      <c r="D39" s="135"/>
      <c r="E39" s="136"/>
      <c r="F39" s="133"/>
      <c r="G39" s="136"/>
      <c r="H39" s="137"/>
      <c r="K39" s="138"/>
      <c r="L39" s="139" t="s">
        <v>202</v>
      </c>
      <c r="M39" s="140" t="s">
        <v>203</v>
      </c>
      <c r="N39" s="141">
        <f>SUM(D4+D14+D23+D31+I6+I13+I20+I27+I35+N4+N17+N28)</f>
        <v>105162</v>
      </c>
    </row>
    <row r="40" spans="1:8" ht="16.5" thickTop="1">
      <c r="A40" s="117"/>
      <c r="B40" s="133" t="s">
        <v>204</v>
      </c>
      <c r="C40" s="134"/>
      <c r="D40" s="135"/>
      <c r="E40" s="136"/>
      <c r="F40" s="133"/>
      <c r="G40" s="136"/>
      <c r="H40" s="137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A1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25:41" ht="15"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25:41" ht="15"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</row>
    <row r="4" spans="25:41" ht="15"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</row>
    <row r="5" spans="25:41" ht="15"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</row>
    <row r="6" spans="3:41" ht="12.75" customHeight="1">
      <c r="C6" s="143" t="s">
        <v>205</v>
      </c>
      <c r="D6" s="143" t="s">
        <v>206</v>
      </c>
      <c r="E6" s="143" t="s">
        <v>207</v>
      </c>
      <c r="F6" s="143" t="s">
        <v>166</v>
      </c>
      <c r="G6" s="143" t="s">
        <v>192</v>
      </c>
      <c r="H6" s="143" t="s">
        <v>130</v>
      </c>
      <c r="I6" s="143" t="s">
        <v>208</v>
      </c>
      <c r="J6" s="143" t="s">
        <v>164</v>
      </c>
      <c r="K6" s="143" t="s">
        <v>185</v>
      </c>
      <c r="L6" s="143" t="s">
        <v>201</v>
      </c>
      <c r="M6" s="143" t="s">
        <v>209</v>
      </c>
      <c r="N6" s="143" t="s">
        <v>210</v>
      </c>
      <c r="O6" s="143" t="s">
        <v>168</v>
      </c>
      <c r="P6" s="143" t="s">
        <v>199</v>
      </c>
      <c r="T6" t="s">
        <v>211</v>
      </c>
      <c r="U6" s="144">
        <v>0.73</v>
      </c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3:41" ht="15">
      <c r="C7">
        <v>10413</v>
      </c>
      <c r="D7">
        <v>6426</v>
      </c>
      <c r="E7">
        <v>7386</v>
      </c>
      <c r="F7">
        <v>6331</v>
      </c>
      <c r="G7">
        <v>11504</v>
      </c>
      <c r="H7">
        <v>4961</v>
      </c>
      <c r="I7">
        <v>6587</v>
      </c>
      <c r="J7">
        <v>3897</v>
      </c>
      <c r="K7">
        <v>4403</v>
      </c>
      <c r="L7">
        <v>3842</v>
      </c>
      <c r="M7">
        <v>8609</v>
      </c>
      <c r="N7">
        <v>8959</v>
      </c>
      <c r="O7">
        <v>10288</v>
      </c>
      <c r="P7">
        <v>11556</v>
      </c>
      <c r="T7" t="s">
        <v>212</v>
      </c>
      <c r="U7" s="144">
        <v>0.06</v>
      </c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8" spans="20:41" ht="15">
      <c r="T8" t="s">
        <v>213</v>
      </c>
      <c r="U8" s="144">
        <v>0.16</v>
      </c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</row>
    <row r="9" spans="20:41" ht="15">
      <c r="T9" t="s">
        <v>214</v>
      </c>
      <c r="U9" s="144">
        <v>0.05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</row>
    <row r="10" spans="25:41" ht="15"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</row>
    <row r="11" spans="25:41" ht="15"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</row>
    <row r="12" spans="25:41" ht="15"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</row>
    <row r="13" spans="20:41" ht="15">
      <c r="T13" t="s">
        <v>215</v>
      </c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</row>
    <row r="14" spans="25:41" ht="15"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3:41" ht="12.75" customHeight="1">
      <c r="C15" s="143" t="s">
        <v>205</v>
      </c>
      <c r="D15" s="143" t="s">
        <v>206</v>
      </c>
      <c r="E15" s="143" t="s">
        <v>207</v>
      </c>
      <c r="F15" s="143" t="s">
        <v>166</v>
      </c>
      <c r="G15" s="143" t="s">
        <v>192</v>
      </c>
      <c r="H15" s="143" t="s">
        <v>130</v>
      </c>
      <c r="I15" s="143" t="s">
        <v>208</v>
      </c>
      <c r="J15" s="143" t="s">
        <v>164</v>
      </c>
      <c r="K15" s="143" t="s">
        <v>185</v>
      </c>
      <c r="L15" s="143" t="s">
        <v>201</v>
      </c>
      <c r="M15" s="143" t="s">
        <v>209</v>
      </c>
      <c r="N15" s="143" t="s">
        <v>210</v>
      </c>
      <c r="O15" s="143" t="s">
        <v>168</v>
      </c>
      <c r="P15" s="143" t="s">
        <v>199</v>
      </c>
      <c r="T15" t="s">
        <v>216</v>
      </c>
      <c r="U15" s="145">
        <v>0.18</v>
      </c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2:41" ht="15">
      <c r="B16" t="s">
        <v>217</v>
      </c>
      <c r="C16">
        <v>920</v>
      </c>
      <c r="D16">
        <v>483</v>
      </c>
      <c r="E16">
        <v>522</v>
      </c>
      <c r="F16">
        <v>559</v>
      </c>
      <c r="G16">
        <v>852</v>
      </c>
      <c r="H16">
        <v>438</v>
      </c>
      <c r="I16">
        <v>594</v>
      </c>
      <c r="J16">
        <v>288</v>
      </c>
      <c r="K16">
        <v>394</v>
      </c>
      <c r="L16">
        <v>322</v>
      </c>
      <c r="M16">
        <v>638</v>
      </c>
      <c r="N16">
        <v>752</v>
      </c>
      <c r="O16">
        <v>797</v>
      </c>
      <c r="P16">
        <v>961</v>
      </c>
      <c r="T16" t="s">
        <v>218</v>
      </c>
      <c r="U16" s="144">
        <v>0.36</v>
      </c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1" ht="15">
      <c r="B17" t="s">
        <v>219</v>
      </c>
      <c r="C17">
        <v>914</v>
      </c>
      <c r="D17">
        <v>498</v>
      </c>
      <c r="E17">
        <v>501</v>
      </c>
      <c r="F17">
        <v>574</v>
      </c>
      <c r="G17">
        <v>642</v>
      </c>
      <c r="H17">
        <v>503</v>
      </c>
      <c r="I17">
        <v>488</v>
      </c>
      <c r="J17">
        <v>362</v>
      </c>
      <c r="K17">
        <v>404</v>
      </c>
      <c r="L17">
        <v>228</v>
      </c>
      <c r="M17">
        <v>598</v>
      </c>
      <c r="N17">
        <v>797</v>
      </c>
      <c r="O17">
        <v>681</v>
      </c>
      <c r="P17">
        <v>931</v>
      </c>
      <c r="T17" t="s">
        <v>220</v>
      </c>
      <c r="U17" s="144">
        <v>0.15</v>
      </c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</row>
    <row r="18" spans="20:41" ht="15">
      <c r="T18" t="s">
        <v>221</v>
      </c>
      <c r="U18" s="144">
        <v>0.27</v>
      </c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20:41" ht="15">
      <c r="T19" t="s">
        <v>222</v>
      </c>
      <c r="U19" s="144">
        <v>0.04</v>
      </c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25:41" ht="15"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25:41" ht="15"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</row>
    <row r="22" spans="25:41" ht="15"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</row>
    <row r="23" spans="25:41" ht="15"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</row>
    <row r="24" spans="25:41" ht="15"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</row>
    <row r="25" spans="25:41" ht="15"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</row>
    <row r="26" spans="25:41" ht="15"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</row>
    <row r="27" spans="25:41" ht="15"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25:41" ht="15"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</row>
    <row r="29" spans="25:41" ht="15"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</row>
    <row r="30" spans="25:41" ht="15"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</row>
    <row r="31" spans="25:41" ht="15"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</row>
    <row r="32" spans="25:41" ht="15"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</row>
    <row r="33" spans="25:41" ht="15"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</row>
    <row r="34" spans="25:41" ht="15"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</row>
    <row r="35" spans="25:41" ht="15"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</row>
    <row r="36" spans="25:41" ht="15"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</row>
    <row r="37" spans="25:41" ht="15"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</row>
    <row r="38" spans="25:41" ht="15"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</row>
    <row r="39" spans="25:41" ht="15"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</row>
    <row r="40" spans="25:41" ht="15"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</row>
    <row r="41" spans="25:41" ht="15"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</row>
    <row r="42" spans="25:41" ht="15"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</row>
    <row r="43" spans="25:41" ht="15"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</row>
    <row r="44" spans="25:41" ht="15"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</row>
    <row r="45" spans="25:41" ht="15"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2003-12-11T07:45:34Z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