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80" activeTab="2"/>
  </bookViews>
  <sheets>
    <sheet name="Stan i struktura" sheetId="1" r:id="rId1"/>
    <sheet name="gminy" sheetId="2" r:id="rId2"/>
    <sheet name="wykresy" sheetId="3" r:id="rId3"/>
  </sheets>
  <externalReferences>
    <externalReference r:id="rId6"/>
  </externalReferences>
  <definedNames>
    <definedName name="_xlnm.Print_Area" localSheetId="0">'Stan i struktura'!$C$2:$T$39</definedName>
    <definedName name="_xlnm.Print_Area" localSheetId="2">'wykresy'!$Y$1:$AO$45</definedName>
  </definedNames>
  <calcPr fullCalcOnLoad="1"/>
</workbook>
</file>

<file path=xl/sharedStrings.xml><?xml version="1.0" encoding="utf-8"?>
<sst xmlns="http://schemas.openxmlformats.org/spreadsheetml/2006/main" count="395" uniqueCount="223">
  <si>
    <t>Wojewódzki Urząd Pracy w Zielonej Górze</t>
  </si>
  <si>
    <t>ul. Wyspiańskiego 15</t>
  </si>
  <si>
    <t>strona 1</t>
  </si>
  <si>
    <t xml:space="preserve">INFORMACJA  O  STANIE  BEZROBOCIA  W  WOJ.  LUBUSKIM  W PAŹDZIERNIKU 2003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</si>
  <si>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</si>
  <si>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</si>
  <si>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</si>
  <si>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</si>
  <si>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</si>
  <si>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</si>
  <si>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</si>
  <si>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</si>
  <si>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</si>
  <si>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</si>
  <si>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</si>
  <si>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</si>
  <si>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</si>
  <si>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</si>
  <si>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</si>
  <si>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</si>
  <si>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</si>
  <si>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</si>
  <si>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Szacunkowa stopa bezrobocia *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</si>
  <si>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</si>
  <si>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</si>
  <si>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</si>
  <si>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</si>
  <si>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</si>
  <si>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</si>
  <si>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</si>
  <si>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</si>
  <si>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</si>
  <si>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</si>
  <si>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</si>
  <si>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</si>
  <si>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</si>
  <si>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</si>
  <si>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</si>
  <si>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</si>
  <si>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</si>
  <si>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</si>
  <si>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</si>
  <si>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</si>
  <si>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</si>
  <si>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</si>
  <si>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</si>
  <si>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</si>
  <si>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</si>
  <si>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</si>
  <si>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</si>
  <si>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</si>
  <si>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</si>
  <si>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 Zgłoszenia zwolnień z przyczyn dotyczacych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</si>
  <si>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</si>
  <si>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</si>
  <si>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* ludnośc zawodowo-czynna-dane szacunkowe uaktualniono wg informacji GUS za lipiec 2003 r.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</si>
  <si>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</si>
  <si>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</si>
  <si>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</si>
  <si>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</si>
  <si>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</si>
  <si>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</si>
  <si>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</si>
  <si>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</si>
  <si>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</si>
  <si>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</si>
  <si>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</si>
  <si>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</si>
  <si>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</si>
  <si>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</si>
  <si>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</si>
  <si>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</si>
  <si>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</si>
  <si>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</si>
  <si>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</si>
  <si>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</si>
  <si>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</si>
  <si>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Liczba osób które rozpoczęły pracę w ramach udzielonych pożyczek pracodawcom na stworzenie nowych miejsc pracy</t>
  </si>
  <si>
    <t>Liczba osób które rozpoczęły pracę w ramach udzielonych pożyczek pracodawcom na stworzenie nowych miejsc pracy-narastająco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</si>
  <si>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</si>
  <si>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</si>
  <si>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</si>
  <si>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</si>
  <si>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</si>
  <si>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</si>
  <si>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</si>
  <si>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</si>
  <si>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</si>
  <si>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</si>
  <si>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</si>
  <si>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</si>
  <si>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</si>
  <si>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</si>
  <si>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</si>
  <si>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</si>
  <si>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</si>
  <si>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</si>
  <si>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</si>
  <si>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</si>
  <si>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PAŹDZIERNIKA 2003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</si>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</sst>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46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Black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 Narrow"/>
      <family val="2"/>
    </font>
    <font>
      <sz val="16"/>
      <name val="Arial CE"/>
      <family val="0"/>
    </font>
    <font>
      <sz val="14"/>
      <name val="Arial CE"/>
      <family val="2"/>
    </font>
    <font>
      <sz val="16"/>
      <name val="Arial"/>
      <family val="2"/>
    </font>
    <font>
      <i/>
      <sz val="16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sz val="10"/>
      <name val="Times New Roman CE"/>
      <family val="1"/>
    </font>
    <font>
      <sz val="15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24"/>
      <name val="Times New Roman CE"/>
      <family val="0"/>
    </font>
    <font>
      <sz val="18.75"/>
      <name val="Times New Roman CE"/>
      <family val="0"/>
    </font>
    <font>
      <b/>
      <sz val="18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right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2" fontId="14" fillId="0" borderId="7" xfId="0" applyNumberFormat="1" applyFont="1" applyFill="1" applyBorder="1" applyAlignment="1">
      <alignment horizontal="center" vertical="center"/>
    </xf>
    <xf numFmtId="2" fontId="15" fillId="0" borderId="7" xfId="0" applyNumberFormat="1" applyFont="1" applyFill="1" applyBorder="1" applyAlignment="1">
      <alignment horizontal="center" vertical="center"/>
    </xf>
    <xf numFmtId="2" fontId="15" fillId="0" borderId="8" xfId="0" applyNumberFormat="1" applyFont="1" applyFill="1" applyBorder="1" applyAlignment="1">
      <alignment horizontal="center" vertical="center"/>
    </xf>
    <xf numFmtId="2" fontId="15" fillId="0" borderId="9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1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164" fontId="19" fillId="0" borderId="15" xfId="0" applyNumberFormat="1" applyFont="1" applyFill="1" applyBorder="1" applyAlignment="1">
      <alignment horizontal="center" vertical="center" wrapText="1"/>
    </xf>
    <xf numFmtId="164" fontId="19" fillId="0" borderId="17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1" fontId="19" fillId="0" borderId="15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1" fontId="19" fillId="0" borderId="19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164" fontId="20" fillId="0" borderId="15" xfId="0" applyNumberFormat="1" applyFont="1" applyFill="1" applyBorder="1" applyAlignment="1">
      <alignment horizontal="center" vertical="center" wrapText="1"/>
    </xf>
    <xf numFmtId="164" fontId="20" fillId="0" borderId="17" xfId="0" applyNumberFormat="1" applyFont="1" applyFill="1" applyBorder="1" applyAlignment="1">
      <alignment horizontal="center" vertical="center" wrapText="1"/>
    </xf>
    <xf numFmtId="164" fontId="15" fillId="0" borderId="1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2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1" fontId="14" fillId="0" borderId="13" xfId="0" applyNumberFormat="1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31" xfId="0" applyFont="1" applyBorder="1" applyAlignment="1">
      <alignment/>
    </xf>
    <xf numFmtId="0" fontId="19" fillId="0" borderId="17" xfId="0" applyFont="1" applyFill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 vertical="center" wrapText="1"/>
    </xf>
    <xf numFmtId="164" fontId="20" fillId="0" borderId="20" xfId="0" applyNumberFormat="1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/>
    </xf>
    <xf numFmtId="0" fontId="20" fillId="0" borderId="22" xfId="0" applyFont="1" applyFill="1" applyBorder="1" applyAlignment="1">
      <alignment horizontal="center" vertical="center" wrapText="1"/>
    </xf>
    <xf numFmtId="164" fontId="20" fillId="0" borderId="22" xfId="0" applyNumberFormat="1" applyFont="1" applyFill="1" applyBorder="1" applyAlignment="1">
      <alignment horizontal="center" vertical="center" wrapText="1"/>
    </xf>
    <xf numFmtId="164" fontId="20" fillId="0" borderId="33" xfId="0" applyNumberFormat="1" applyFont="1" applyFill="1" applyBorder="1" applyAlignment="1">
      <alignment horizontal="center" vertical="center" wrapText="1"/>
    </xf>
    <xf numFmtId="164" fontId="15" fillId="0" borderId="34" xfId="0" applyNumberFormat="1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 horizontal="right" vertical="top" wrapText="1"/>
    </xf>
    <xf numFmtId="0" fontId="12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/>
    </xf>
    <xf numFmtId="0" fontId="27" fillId="0" borderId="43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/>
    </xf>
    <xf numFmtId="0" fontId="26" fillId="0" borderId="44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37" xfId="0" applyBorder="1" applyAlignment="1">
      <alignment/>
    </xf>
    <xf numFmtId="0" fontId="30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30" fillId="0" borderId="45" xfId="0" applyFont="1" applyBorder="1" applyAlignment="1">
      <alignment horizontal="center" wrapText="1"/>
    </xf>
    <xf numFmtId="0" fontId="30" fillId="0" borderId="27" xfId="0" applyFont="1" applyBorder="1" applyAlignment="1">
      <alignment horizontal="center" wrapText="1"/>
    </xf>
    <xf numFmtId="0" fontId="31" fillId="0" borderId="35" xfId="0" applyFont="1" applyBorder="1" applyAlignment="1">
      <alignment horizontal="center"/>
    </xf>
    <xf numFmtId="0" fontId="31" fillId="0" borderId="19" xfId="0" applyFont="1" applyBorder="1" applyAlignment="1" applyProtection="1">
      <alignment horizontal="left"/>
      <protection/>
    </xf>
    <xf numFmtId="0" fontId="31" fillId="0" borderId="19" xfId="0" applyFont="1" applyBorder="1" applyAlignment="1" applyProtection="1">
      <alignment horizontal="center"/>
      <protection/>
    </xf>
    <xf numFmtId="167" fontId="31" fillId="0" borderId="46" xfId="0" applyNumberFormat="1" applyFont="1" applyBorder="1" applyAlignment="1" applyProtection="1">
      <alignment horizontal="right"/>
      <protection/>
    </xf>
    <xf numFmtId="0" fontId="32" fillId="0" borderId="35" xfId="0" applyFont="1" applyBorder="1" applyAlignment="1">
      <alignment horizontal="center"/>
    </xf>
    <xf numFmtId="0" fontId="32" fillId="0" borderId="19" xfId="0" applyFont="1" applyBorder="1" applyAlignment="1" applyProtection="1">
      <alignment horizontal="left"/>
      <protection/>
    </xf>
    <xf numFmtId="167" fontId="32" fillId="0" borderId="19" xfId="0" applyNumberFormat="1" applyFont="1" applyBorder="1" applyAlignment="1" applyProtection="1">
      <alignment/>
      <protection/>
    </xf>
    <xf numFmtId="167" fontId="32" fillId="0" borderId="46" xfId="0" applyNumberFormat="1" applyFont="1" applyBorder="1" applyAlignment="1" applyProtection="1">
      <alignment/>
      <protection/>
    </xf>
    <xf numFmtId="0" fontId="31" fillId="2" borderId="35" xfId="0" applyFont="1" applyFill="1" applyBorder="1" applyAlignment="1">
      <alignment horizontal="center"/>
    </xf>
    <xf numFmtId="0" fontId="31" fillId="2" borderId="19" xfId="0" applyFont="1" applyFill="1" applyBorder="1" applyAlignment="1" applyProtection="1">
      <alignment horizontal="left"/>
      <protection/>
    </xf>
    <xf numFmtId="167" fontId="31" fillId="2" borderId="46" xfId="0" applyNumberFormat="1" applyFont="1" applyFill="1" applyBorder="1" applyAlignment="1" applyProtection="1">
      <alignment horizontal="right"/>
      <protection/>
    </xf>
    <xf numFmtId="167" fontId="31" fillId="2" borderId="19" xfId="0" applyNumberFormat="1" applyFont="1" applyFill="1" applyBorder="1" applyAlignment="1" applyProtection="1">
      <alignment/>
      <protection/>
    </xf>
    <xf numFmtId="167" fontId="31" fillId="2" borderId="46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7" fontId="31" fillId="0" borderId="19" xfId="0" applyNumberFormat="1" applyFont="1" applyBorder="1" applyAlignment="1" applyProtection="1">
      <alignment/>
      <protection/>
    </xf>
    <xf numFmtId="167" fontId="31" fillId="0" borderId="46" xfId="0" applyNumberFormat="1" applyFont="1" applyBorder="1" applyAlignment="1" applyProtection="1">
      <alignment/>
      <protection/>
    </xf>
    <xf numFmtId="0" fontId="30" fillId="0" borderId="0" xfId="0" applyFont="1" applyBorder="1" applyAlignment="1">
      <alignment horizontal="center"/>
    </xf>
    <xf numFmtId="0" fontId="31" fillId="2" borderId="31" xfId="0" applyFont="1" applyFill="1" applyBorder="1" applyAlignment="1">
      <alignment horizontal="center"/>
    </xf>
    <xf numFmtId="0" fontId="31" fillId="2" borderId="14" xfId="0" applyFont="1" applyFill="1" applyBorder="1" applyAlignment="1" applyProtection="1">
      <alignment horizontal="left"/>
      <protection/>
    </xf>
    <xf numFmtId="167" fontId="31" fillId="2" borderId="14" xfId="0" applyNumberFormat="1" applyFont="1" applyFill="1" applyBorder="1" applyAlignment="1" applyProtection="1">
      <alignment/>
      <protection/>
    </xf>
    <xf numFmtId="0" fontId="32" fillId="0" borderId="32" xfId="0" applyFont="1" applyBorder="1" applyAlignment="1">
      <alignment horizontal="center"/>
    </xf>
    <xf numFmtId="0" fontId="32" fillId="0" borderId="47" xfId="0" applyFont="1" applyBorder="1" applyAlignment="1" applyProtection="1">
      <alignment horizontal="left"/>
      <protection/>
    </xf>
    <xf numFmtId="167" fontId="32" fillId="0" borderId="47" xfId="0" applyNumberFormat="1" applyFont="1" applyBorder="1" applyAlignment="1" applyProtection="1">
      <alignment/>
      <protection/>
    </xf>
    <xf numFmtId="167" fontId="32" fillId="0" borderId="48" xfId="0" applyNumberFormat="1" applyFont="1" applyBorder="1" applyAlignment="1" applyProtection="1">
      <alignment/>
      <protection/>
    </xf>
    <xf numFmtId="167" fontId="32" fillId="0" borderId="18" xfId="0" applyNumberFormat="1" applyFont="1" applyBorder="1" applyAlignment="1" applyProtection="1">
      <alignment horizontal="center"/>
      <protection/>
    </xf>
    <xf numFmtId="167" fontId="32" fillId="0" borderId="44" xfId="0" applyNumberFormat="1" applyFont="1" applyBorder="1" applyAlignment="1" applyProtection="1">
      <alignment/>
      <protection/>
    </xf>
    <xf numFmtId="167" fontId="32" fillId="0" borderId="49" xfId="0" applyNumberFormat="1" applyFont="1" applyBorder="1" applyAlignment="1" applyProtection="1">
      <alignment/>
      <protection/>
    </xf>
    <xf numFmtId="167" fontId="32" fillId="0" borderId="50" xfId="0" applyNumberFormat="1" applyFont="1" applyBorder="1" applyAlignment="1" applyProtection="1">
      <alignment/>
      <protection/>
    </xf>
    <xf numFmtId="0" fontId="31" fillId="0" borderId="0" xfId="0" applyFont="1" applyBorder="1" applyAlignment="1" applyProtection="1">
      <alignment horizontal="left"/>
      <protection/>
    </xf>
    <xf numFmtId="167" fontId="32" fillId="0" borderId="0" xfId="0" applyNumberFormat="1" applyFont="1" applyBorder="1" applyAlignment="1" applyProtection="1">
      <alignment/>
      <protection/>
    </xf>
    <xf numFmtId="167" fontId="31" fillId="0" borderId="0" xfId="0" applyNumberFormat="1" applyFont="1" applyBorder="1" applyAlignment="1" applyProtection="1">
      <alignment/>
      <protection/>
    </xf>
    <xf numFmtId="0" fontId="32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18" fillId="3" borderId="51" xfId="0" applyNumberFormat="1" applyFont="1" applyFill="1" applyBorder="1" applyAlignment="1" applyProtection="1">
      <alignment/>
      <protection/>
    </xf>
    <xf numFmtId="167" fontId="29" fillId="3" borderId="52" xfId="0" applyNumberFormat="1" applyFont="1" applyFill="1" applyBorder="1" applyAlignment="1" applyProtection="1">
      <alignment/>
      <protection/>
    </xf>
    <xf numFmtId="167" fontId="18" fillId="3" borderId="53" xfId="0" applyNumberFormat="1" applyFont="1" applyFill="1" applyBorder="1" applyAlignment="1" applyProtection="1">
      <alignment/>
      <protection/>
    </xf>
    <xf numFmtId="167" fontId="29" fillId="3" borderId="12" xfId="0" applyNumberFormat="1" applyFont="1" applyFill="1" applyBorder="1" applyAlignment="1" applyProtection="1">
      <alignment/>
      <protection/>
    </xf>
    <xf numFmtId="0" fontId="32" fillId="0" borderId="0" xfId="0" applyFont="1" applyAlignment="1">
      <alignment/>
    </xf>
    <xf numFmtId="0" fontId="34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0" fontId="4" fillId="3" borderId="54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4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21" fillId="0" borderId="20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28" fillId="0" borderId="39" xfId="0" applyFont="1" applyBorder="1" applyAlignment="1">
      <alignment vertical="center" wrapText="1"/>
    </xf>
    <xf numFmtId="0" fontId="13" fillId="0" borderId="56" xfId="0" applyFont="1" applyBorder="1" applyAlignment="1">
      <alignment vertical="center" wrapText="1"/>
    </xf>
    <xf numFmtId="0" fontId="13" fillId="0" borderId="57" xfId="0" applyFont="1" applyBorder="1" applyAlignment="1">
      <alignment vertical="center" wrapText="1"/>
    </xf>
    <xf numFmtId="0" fontId="16" fillId="0" borderId="58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59" xfId="0" applyFont="1" applyBorder="1" applyAlignment="1">
      <alignment vertical="center" wrapText="1"/>
    </xf>
    <xf numFmtId="0" fontId="16" fillId="0" borderId="60" xfId="0" applyFont="1" applyBorder="1" applyAlignment="1">
      <alignment vertical="center" wrapText="1"/>
    </xf>
    <xf numFmtId="0" fontId="16" fillId="0" borderId="61" xfId="0" applyFont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15" xfId="0" applyFont="1" applyFill="1" applyBorder="1" applyAlignment="1">
      <alignment vertical="center"/>
    </xf>
    <xf numFmtId="0" fontId="22" fillId="0" borderId="28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2" fillId="0" borderId="28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4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16" fillId="0" borderId="62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21" fillId="0" borderId="61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16" fillId="0" borderId="6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5525"/>
          <c:w val="0.9907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wykresy!$C$6:$P$6</c:f>
              <c:strCache/>
            </c:strRef>
          </c:cat>
          <c:val>
            <c:numRef>
              <c:f>wykresy!$C$7:$P$7</c:f>
              <c:numCache/>
            </c:numRef>
          </c:val>
        </c:ser>
        <c:axId val="58181446"/>
        <c:axId val="53870967"/>
      </c:barChart>
      <c:catAx>
        <c:axId val="5818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3870967"/>
        <c:crosses val="autoZero"/>
        <c:auto val="1"/>
        <c:lblOffset val="100"/>
        <c:noMultiLvlLbl val="0"/>
      </c:catAx>
      <c:valAx>
        <c:axId val="5387096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8181446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925"/>
          <c:y val="0.35325"/>
          <c:w val="0.65975"/>
          <c:h val="0.486"/>
        </c:manualLayout>
      </c:layout>
      <c:pie3DChart>
        <c:varyColors val="1"/>
        <c:ser>
          <c:idx val="0"/>
          <c:order val="0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CCCCFF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69%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prace interwencyjne
6%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roboty publiczne
19%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inna praca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wykresy!$T$6:$T$9</c:f>
              <c:strCache/>
            </c:strRef>
          </c:cat>
          <c:val>
            <c:numRef>
              <c:f>wykresy!$U$6:$U$9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75"/>
          <c:w val="0.988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wykresy!$C$16:$P$16</c:f>
              <c:numCache/>
            </c:numRef>
          </c:val>
        </c:ser>
        <c:ser>
          <c:idx val="1"/>
          <c:order val="1"/>
          <c:tx>
            <c:strRef>
              <c:f>wykresy!$B$17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wykresy!$C$17:$P$17</c:f>
              <c:numCache/>
            </c:numRef>
          </c:val>
        </c:ser>
        <c:axId val="15076656"/>
        <c:axId val="1472177"/>
      </c:barChart>
      <c:catAx>
        <c:axId val="1507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472177"/>
        <c:crosses val="autoZero"/>
        <c:auto val="1"/>
        <c:lblOffset val="100"/>
        <c:noMultiLvlLbl val="0"/>
      </c:catAx>
      <c:valAx>
        <c:axId val="14721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5076656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14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października 2003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75"/>
          <c:y val="0.34925"/>
          <c:w val="0.823"/>
          <c:h val="0.392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CCFF"/>
              </a:solidFill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FFFFCC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wyższe
18%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37%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25%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pozostałe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wykresy!$T$15:$T$19</c:f>
              <c:strCache/>
            </c:strRef>
          </c:cat>
          <c:val>
            <c:numRef>
              <c:f>wykresy!$U$15:$U$19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771525</xdr:colOff>
      <xdr:row>2</xdr:row>
      <xdr:rowOff>0</xdr:rowOff>
    </xdr:from>
    <xdr:to>
      <xdr:col>19</xdr:col>
      <xdr:colOff>876300</xdr:colOff>
      <xdr:row>3</xdr:row>
      <xdr:rowOff>381000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361950"/>
          <a:ext cx="10382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28575</xdr:rowOff>
    </xdr:from>
    <xdr:to>
      <xdr:col>40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59925" y="219075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38100</xdr:rowOff>
    </xdr:from>
    <xdr:to>
      <xdr:col>31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6544925" y="4362450"/>
        <a:ext cx="539115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formacje%20miesi&#281;czne\informacja%20miesi&#281;czna\informacje%20miesi&#281;czne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</sheetNames>
    <sheetDataSet>
      <sheetData sheetId="8">
        <row r="33">
          <cell r="F33">
            <v>388</v>
          </cell>
          <cell r="G33">
            <v>95</v>
          </cell>
          <cell r="H33">
            <v>357</v>
          </cell>
          <cell r="I33">
            <v>218</v>
          </cell>
          <cell r="J33">
            <v>426</v>
          </cell>
          <cell r="K33">
            <v>111</v>
          </cell>
          <cell r="L33">
            <v>123</v>
          </cell>
          <cell r="M33">
            <v>144</v>
          </cell>
          <cell r="N33">
            <v>245</v>
          </cell>
          <cell r="O33">
            <v>82</v>
          </cell>
          <cell r="P33">
            <v>250</v>
          </cell>
          <cell r="Q33">
            <v>300</v>
          </cell>
          <cell r="R33">
            <v>519</v>
          </cell>
          <cell r="S33">
            <v>957</v>
          </cell>
        </row>
        <row r="46">
          <cell r="F46">
            <v>78</v>
          </cell>
          <cell r="G46">
            <v>59</v>
          </cell>
          <cell r="H46">
            <v>221</v>
          </cell>
          <cell r="I46">
            <v>224</v>
          </cell>
          <cell r="J46">
            <v>320</v>
          </cell>
          <cell r="K46">
            <v>116</v>
          </cell>
          <cell r="L46">
            <v>146</v>
          </cell>
          <cell r="M46">
            <v>91</v>
          </cell>
          <cell r="N46">
            <v>110</v>
          </cell>
          <cell r="O46">
            <v>78</v>
          </cell>
          <cell r="P46">
            <v>146</v>
          </cell>
          <cell r="Q46">
            <v>215</v>
          </cell>
          <cell r="R46">
            <v>92</v>
          </cell>
          <cell r="S46">
            <v>492</v>
          </cell>
        </row>
        <row r="48">
          <cell r="F48">
            <v>269</v>
          </cell>
          <cell r="G48">
            <v>273</v>
          </cell>
          <cell r="H48">
            <v>267</v>
          </cell>
          <cell r="I48">
            <v>273</v>
          </cell>
          <cell r="J48">
            <v>301</v>
          </cell>
          <cell r="K48">
            <v>139</v>
          </cell>
          <cell r="L48">
            <v>197</v>
          </cell>
          <cell r="M48">
            <v>224</v>
          </cell>
          <cell r="N48">
            <v>118</v>
          </cell>
          <cell r="O48">
            <v>178</v>
          </cell>
          <cell r="P48">
            <v>586</v>
          </cell>
          <cell r="Q48">
            <v>128</v>
          </cell>
          <cell r="R48">
            <v>407</v>
          </cell>
          <cell r="S48">
            <v>259</v>
          </cell>
        </row>
        <row r="50">
          <cell r="F50">
            <v>34</v>
          </cell>
          <cell r="G50">
            <v>65</v>
          </cell>
          <cell r="H50">
            <v>629</v>
          </cell>
          <cell r="I50">
            <v>289</v>
          </cell>
          <cell r="J50">
            <v>490</v>
          </cell>
          <cell r="K50">
            <v>159</v>
          </cell>
          <cell r="L50">
            <v>91</v>
          </cell>
          <cell r="M50">
            <v>199</v>
          </cell>
          <cell r="N50">
            <v>127</v>
          </cell>
          <cell r="O50">
            <v>47</v>
          </cell>
          <cell r="P50">
            <v>43</v>
          </cell>
          <cell r="Q50">
            <v>216</v>
          </cell>
          <cell r="R50">
            <v>1305</v>
          </cell>
          <cell r="S50">
            <v>1369</v>
          </cell>
        </row>
        <row r="52">
          <cell r="F52">
            <v>191</v>
          </cell>
          <cell r="G52">
            <v>76</v>
          </cell>
          <cell r="H52">
            <v>59</v>
          </cell>
          <cell r="I52">
            <v>45</v>
          </cell>
          <cell r="J52">
            <v>133</v>
          </cell>
          <cell r="K52">
            <v>16</v>
          </cell>
          <cell r="L52">
            <v>85</v>
          </cell>
          <cell r="M52">
            <v>28</v>
          </cell>
          <cell r="N52">
            <v>39</v>
          </cell>
          <cell r="O52">
            <v>50</v>
          </cell>
          <cell r="P52">
            <v>115</v>
          </cell>
          <cell r="Q52">
            <v>69</v>
          </cell>
          <cell r="R52">
            <v>36</v>
          </cell>
          <cell r="S52">
            <v>94</v>
          </cell>
        </row>
        <row r="54">
          <cell r="F54">
            <v>336</v>
          </cell>
          <cell r="G54">
            <v>118</v>
          </cell>
          <cell r="H54">
            <v>283</v>
          </cell>
          <cell r="I54">
            <v>415</v>
          </cell>
          <cell r="J54">
            <v>264</v>
          </cell>
          <cell r="K54">
            <v>177</v>
          </cell>
          <cell r="L54">
            <v>145</v>
          </cell>
          <cell r="M54">
            <v>123</v>
          </cell>
          <cell r="N54">
            <v>114</v>
          </cell>
          <cell r="O54">
            <v>101</v>
          </cell>
          <cell r="P54">
            <v>335</v>
          </cell>
          <cell r="Q54">
            <v>230</v>
          </cell>
          <cell r="R54">
            <v>366</v>
          </cell>
          <cell r="S54">
            <v>327</v>
          </cell>
        </row>
        <row r="56">
          <cell r="F56">
            <v>18</v>
          </cell>
          <cell r="G56">
            <v>6</v>
          </cell>
          <cell r="H56">
            <v>35</v>
          </cell>
          <cell r="I56">
            <v>34</v>
          </cell>
          <cell r="J56">
            <v>53</v>
          </cell>
          <cell r="K56">
            <v>12</v>
          </cell>
          <cell r="L56">
            <v>3</v>
          </cell>
          <cell r="M56">
            <v>13</v>
          </cell>
          <cell r="N56">
            <v>23</v>
          </cell>
          <cell r="O56">
            <v>20</v>
          </cell>
          <cell r="P56">
            <v>10</v>
          </cell>
          <cell r="Q56">
            <v>37</v>
          </cell>
          <cell r="R56">
            <v>21</v>
          </cell>
          <cell r="S56">
            <v>98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4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30</v>
          </cell>
        </row>
        <row r="60">
          <cell r="F60">
            <v>21</v>
          </cell>
          <cell r="G60">
            <v>4</v>
          </cell>
          <cell r="H60">
            <v>12</v>
          </cell>
          <cell r="I60">
            <v>5</v>
          </cell>
          <cell r="J60">
            <v>7</v>
          </cell>
          <cell r="K60">
            <v>4</v>
          </cell>
          <cell r="L60">
            <v>2</v>
          </cell>
          <cell r="M60">
            <v>3</v>
          </cell>
          <cell r="N60">
            <v>4</v>
          </cell>
          <cell r="O60">
            <v>1</v>
          </cell>
          <cell r="P60">
            <v>14</v>
          </cell>
          <cell r="Q60">
            <v>3</v>
          </cell>
          <cell r="R60">
            <v>6</v>
          </cell>
          <cell r="S60">
            <v>19</v>
          </cell>
        </row>
        <row r="62">
          <cell r="F62">
            <v>15</v>
          </cell>
          <cell r="G62">
            <v>7</v>
          </cell>
          <cell r="H62">
            <v>3</v>
          </cell>
          <cell r="I62">
            <v>1</v>
          </cell>
          <cell r="J62">
            <v>12</v>
          </cell>
          <cell r="K62">
            <v>8</v>
          </cell>
          <cell r="L62">
            <v>10</v>
          </cell>
          <cell r="M62">
            <v>0</v>
          </cell>
          <cell r="N62">
            <v>1</v>
          </cell>
          <cell r="O62">
            <v>0</v>
          </cell>
          <cell r="P62">
            <v>0</v>
          </cell>
          <cell r="Q62">
            <v>2</v>
          </cell>
          <cell r="R62">
            <v>5</v>
          </cell>
          <cell r="S62">
            <v>28</v>
          </cell>
        </row>
        <row r="64">
          <cell r="F64">
            <v>3</v>
          </cell>
          <cell r="G64">
            <v>0</v>
          </cell>
          <cell r="H64">
            <v>1</v>
          </cell>
          <cell r="I64">
            <v>0</v>
          </cell>
          <cell r="J64">
            <v>0</v>
          </cell>
          <cell r="K64">
            <v>0</v>
          </cell>
          <cell r="L64">
            <v>2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5</v>
          </cell>
          <cell r="S64">
            <v>15</v>
          </cell>
        </row>
        <row r="66">
          <cell r="F66">
            <v>63</v>
          </cell>
          <cell r="G66">
            <v>52</v>
          </cell>
          <cell r="H66">
            <v>49</v>
          </cell>
          <cell r="I66">
            <v>0</v>
          </cell>
          <cell r="J66">
            <v>20</v>
          </cell>
          <cell r="K66">
            <v>0</v>
          </cell>
          <cell r="L66">
            <v>69</v>
          </cell>
          <cell r="M66">
            <v>76</v>
          </cell>
          <cell r="N66">
            <v>0</v>
          </cell>
          <cell r="O66">
            <v>10</v>
          </cell>
          <cell r="P66">
            <v>0</v>
          </cell>
          <cell r="Q66">
            <v>20</v>
          </cell>
          <cell r="R66">
            <v>14</v>
          </cell>
          <cell r="S66">
            <v>37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2</v>
          </cell>
        </row>
        <row r="70">
          <cell r="F70">
            <v>0</v>
          </cell>
          <cell r="G70">
            <v>0</v>
          </cell>
          <cell r="H70">
            <v>5</v>
          </cell>
          <cell r="I70">
            <v>0</v>
          </cell>
          <cell r="J70">
            <v>7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1</v>
          </cell>
          <cell r="S7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3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11" width="12.25390625" style="8" customWidth="1"/>
    <col min="12" max="12" width="10.625" style="8" customWidth="1"/>
    <col min="13" max="13" width="12.25390625" style="8" customWidth="1"/>
    <col min="14" max="14" width="12.25390625" style="77" customWidth="1"/>
    <col min="15" max="16" width="12.25390625" style="8" customWidth="1"/>
    <col min="17" max="17" width="12.25390625" style="77" customWidth="1"/>
    <col min="18" max="20" width="12.25390625" style="8" customWidth="1"/>
    <col min="21" max="21" width="10.75390625" style="0" bestFit="1" customWidth="1"/>
  </cols>
  <sheetData>
    <row r="2" spans="3:20" ht="15.75">
      <c r="C2" s="1"/>
      <c r="E2" s="2" t="s">
        <v>0</v>
      </c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3:19" ht="15.75">
      <c r="C3" s="1"/>
      <c r="E3" s="5" t="s">
        <v>1</v>
      </c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 t="s">
        <v>2</v>
      </c>
    </row>
    <row r="4" spans="3:20" ht="32.25" customHeight="1" thickBot="1">
      <c r="C4" s="157" t="s">
        <v>3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</row>
    <row r="5" spans="3:20" ht="34.5" customHeight="1" thickBot="1">
      <c r="C5" s="9" t="s">
        <v>4</v>
      </c>
      <c r="D5" s="10" t="s">
        <v>5</v>
      </c>
      <c r="E5" s="11" t="s">
        <v>6</v>
      </c>
      <c r="F5" s="12" t="s">
        <v>94</v>
      </c>
      <c r="G5" s="13" t="s">
        <v>95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14" t="s">
        <v>13</v>
      </c>
      <c r="O5" s="14" t="s">
        <v>14</v>
      </c>
      <c r="P5" s="14" t="s">
        <v>15</v>
      </c>
      <c r="Q5" s="14" t="s">
        <v>16</v>
      </c>
      <c r="R5" s="14" t="s">
        <v>17</v>
      </c>
      <c r="S5" s="14" t="s">
        <v>18</v>
      </c>
      <c r="T5" s="15" t="s">
        <v>19</v>
      </c>
    </row>
    <row r="6" spans="3:20" ht="24" customHeight="1" thickBot="1">
      <c r="C6" s="159" t="s">
        <v>20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</row>
    <row r="7" spans="3:20" ht="24" customHeight="1" thickBot="1">
      <c r="C7" s="16" t="s">
        <v>21</v>
      </c>
      <c r="D7" s="173" t="s">
        <v>22</v>
      </c>
      <c r="E7" s="174"/>
      <c r="F7" s="17">
        <v>17.76</v>
      </c>
      <c r="G7" s="17">
        <v>25.76</v>
      </c>
      <c r="H7" s="18">
        <v>33.03</v>
      </c>
      <c r="I7" s="18">
        <v>27.24</v>
      </c>
      <c r="J7" s="18">
        <v>34.64</v>
      </c>
      <c r="K7" s="18">
        <v>25.38</v>
      </c>
      <c r="L7" s="18">
        <v>31.61</v>
      </c>
      <c r="M7" s="18">
        <v>27.2</v>
      </c>
      <c r="N7" s="18">
        <v>19.19</v>
      </c>
      <c r="O7" s="18">
        <v>23.72</v>
      </c>
      <c r="P7" s="18">
        <v>14.67</v>
      </c>
      <c r="Q7" s="18">
        <v>27.28</v>
      </c>
      <c r="R7" s="18">
        <v>32.71</v>
      </c>
      <c r="S7" s="19">
        <v>28.39</v>
      </c>
      <c r="T7" s="20">
        <v>25.02</v>
      </c>
    </row>
    <row r="8" spans="3:20" ht="24" customHeight="1" thickBot="1" thickTop="1">
      <c r="C8" s="21"/>
      <c r="D8" s="175" t="s">
        <v>23</v>
      </c>
      <c r="E8" s="176"/>
      <c r="F8" s="22">
        <v>10407</v>
      </c>
      <c r="G8" s="23">
        <v>6441</v>
      </c>
      <c r="H8" s="23">
        <v>7365</v>
      </c>
      <c r="I8" s="23">
        <v>6346</v>
      </c>
      <c r="J8" s="23">
        <v>11294</v>
      </c>
      <c r="K8" s="23">
        <v>5026</v>
      </c>
      <c r="L8" s="23">
        <v>6481</v>
      </c>
      <c r="M8" s="23">
        <v>3971</v>
      </c>
      <c r="N8" s="23">
        <v>4413</v>
      </c>
      <c r="O8" s="23">
        <v>3748</v>
      </c>
      <c r="P8" s="23">
        <v>8569</v>
      </c>
      <c r="Q8" s="23">
        <v>9004</v>
      </c>
      <c r="R8" s="23">
        <v>10172</v>
      </c>
      <c r="S8" s="24">
        <v>11526</v>
      </c>
      <c r="T8" s="25">
        <f>SUM(F8:S8)</f>
        <v>104763</v>
      </c>
    </row>
    <row r="9" spans="3:21" ht="24" customHeight="1" thickBot="1" thickTop="1">
      <c r="C9" s="21"/>
      <c r="D9" s="177" t="s">
        <v>24</v>
      </c>
      <c r="E9" s="178"/>
      <c r="F9" s="26">
        <v>10698</v>
      </c>
      <c r="G9" s="26">
        <v>6539</v>
      </c>
      <c r="H9" s="26">
        <v>7534</v>
      </c>
      <c r="I9" s="26">
        <v>6554</v>
      </c>
      <c r="J9" s="26">
        <v>11346</v>
      </c>
      <c r="K9" s="26">
        <v>5082</v>
      </c>
      <c r="L9" s="26">
        <v>6403</v>
      </c>
      <c r="M9" s="26">
        <v>4044</v>
      </c>
      <c r="N9" s="26">
        <v>4519</v>
      </c>
      <c r="O9" s="26">
        <v>3678</v>
      </c>
      <c r="P9" s="26">
        <v>8704</v>
      </c>
      <c r="Q9" s="26">
        <v>9130</v>
      </c>
      <c r="R9" s="26">
        <v>10114</v>
      </c>
      <c r="S9" s="26">
        <v>11653</v>
      </c>
      <c r="T9" s="25">
        <f>SUM(F9:S9)</f>
        <v>105998</v>
      </c>
      <c r="U9" s="27"/>
    </row>
    <row r="10" spans="3:21" ht="24" customHeight="1" thickBot="1" thickTop="1">
      <c r="C10" s="21"/>
      <c r="D10" s="179" t="s">
        <v>25</v>
      </c>
      <c r="E10" s="166"/>
      <c r="F10" s="28">
        <f aca="true" t="shared" si="0" ref="F10:S10">F8-F9</f>
        <v>-291</v>
      </c>
      <c r="G10" s="28">
        <f t="shared" si="0"/>
        <v>-98</v>
      </c>
      <c r="H10" s="28">
        <f t="shared" si="0"/>
        <v>-169</v>
      </c>
      <c r="I10" s="28">
        <f t="shared" si="0"/>
        <v>-208</v>
      </c>
      <c r="J10" s="28">
        <f t="shared" si="0"/>
        <v>-52</v>
      </c>
      <c r="K10" s="28">
        <f t="shared" si="0"/>
        <v>-56</v>
      </c>
      <c r="L10" s="28">
        <f t="shared" si="0"/>
        <v>78</v>
      </c>
      <c r="M10" s="28">
        <f t="shared" si="0"/>
        <v>-73</v>
      </c>
      <c r="N10" s="28">
        <f t="shared" si="0"/>
        <v>-106</v>
      </c>
      <c r="O10" s="28">
        <f t="shared" si="0"/>
        <v>70</v>
      </c>
      <c r="P10" s="28">
        <f t="shared" si="0"/>
        <v>-135</v>
      </c>
      <c r="Q10" s="28">
        <f t="shared" si="0"/>
        <v>-126</v>
      </c>
      <c r="R10" s="28">
        <f t="shared" si="0"/>
        <v>58</v>
      </c>
      <c r="S10" s="28">
        <f t="shared" si="0"/>
        <v>-127</v>
      </c>
      <c r="T10" s="25">
        <f>SUM(F10:S10)</f>
        <v>-1235</v>
      </c>
      <c r="U10" s="27"/>
    </row>
    <row r="11" spans="3:21" ht="24" customHeight="1" thickBot="1" thickTop="1">
      <c r="C11" s="29"/>
      <c r="D11" s="179" t="s">
        <v>26</v>
      </c>
      <c r="E11" s="166"/>
      <c r="F11" s="30">
        <f aca="true" t="shared" si="1" ref="F11:T11">F8/F9*100</f>
        <v>97.279865395401</v>
      </c>
      <c r="G11" s="30">
        <f t="shared" si="1"/>
        <v>98.50129989294999</v>
      </c>
      <c r="H11" s="30">
        <f t="shared" si="1"/>
        <v>97.75683567825855</v>
      </c>
      <c r="I11" s="30">
        <f t="shared" si="1"/>
        <v>96.82636557827281</v>
      </c>
      <c r="J11" s="30">
        <f t="shared" si="1"/>
        <v>99.54168870086374</v>
      </c>
      <c r="K11" s="30">
        <f t="shared" si="1"/>
        <v>98.89807162534436</v>
      </c>
      <c r="L11" s="30">
        <f t="shared" si="1"/>
        <v>101.21817897860379</v>
      </c>
      <c r="M11" s="30">
        <f t="shared" si="1"/>
        <v>98.1948565776459</v>
      </c>
      <c r="N11" s="30">
        <f t="shared" si="1"/>
        <v>97.6543483071476</v>
      </c>
      <c r="O11" s="30">
        <f t="shared" si="1"/>
        <v>101.90320826536161</v>
      </c>
      <c r="P11" s="30">
        <f t="shared" si="1"/>
        <v>98.44898897058823</v>
      </c>
      <c r="Q11" s="30">
        <f t="shared" si="1"/>
        <v>98.6199342825849</v>
      </c>
      <c r="R11" s="30">
        <f t="shared" si="1"/>
        <v>100.57346252719003</v>
      </c>
      <c r="S11" s="31">
        <f t="shared" si="1"/>
        <v>98.91015189221659</v>
      </c>
      <c r="T11" s="32">
        <f t="shared" si="1"/>
        <v>98.83488367705051</v>
      </c>
      <c r="U11" s="27"/>
    </row>
    <row r="12" spans="3:21" ht="24" customHeight="1" thickBot="1" thickTop="1">
      <c r="C12" s="33" t="s">
        <v>27</v>
      </c>
      <c r="D12" s="179" t="s">
        <v>28</v>
      </c>
      <c r="E12" s="166"/>
      <c r="F12" s="28">
        <v>1016</v>
      </c>
      <c r="G12" s="34">
        <v>525</v>
      </c>
      <c r="H12" s="35">
        <v>585</v>
      </c>
      <c r="I12" s="35">
        <v>643</v>
      </c>
      <c r="J12" s="35">
        <v>963</v>
      </c>
      <c r="K12" s="35">
        <v>453</v>
      </c>
      <c r="L12" s="35">
        <v>621</v>
      </c>
      <c r="M12" s="35">
        <v>314</v>
      </c>
      <c r="N12" s="36">
        <v>423</v>
      </c>
      <c r="O12" s="36">
        <v>348</v>
      </c>
      <c r="P12" s="36">
        <v>908</v>
      </c>
      <c r="Q12" s="36">
        <v>782</v>
      </c>
      <c r="R12" s="36">
        <v>957</v>
      </c>
      <c r="S12" s="36">
        <v>1190</v>
      </c>
      <c r="T12" s="25">
        <f>SUM(F12:S12)</f>
        <v>9728</v>
      </c>
      <c r="U12" s="27"/>
    </row>
    <row r="13" spans="3:21" ht="24" customHeight="1" thickBot="1" thickTop="1">
      <c r="C13" s="16"/>
      <c r="D13" s="179" t="s">
        <v>29</v>
      </c>
      <c r="E13" s="166"/>
      <c r="F13" s="28">
        <v>330</v>
      </c>
      <c r="G13" s="37">
        <v>144</v>
      </c>
      <c r="H13" s="35">
        <v>116</v>
      </c>
      <c r="I13" s="35">
        <v>133</v>
      </c>
      <c r="J13" s="35">
        <v>163</v>
      </c>
      <c r="K13" s="35">
        <v>122</v>
      </c>
      <c r="L13" s="35">
        <v>97</v>
      </c>
      <c r="M13" s="35">
        <v>88</v>
      </c>
      <c r="N13" s="36">
        <v>136</v>
      </c>
      <c r="O13" s="36">
        <v>119</v>
      </c>
      <c r="P13" s="36">
        <v>229</v>
      </c>
      <c r="Q13" s="36">
        <v>220</v>
      </c>
      <c r="R13" s="36">
        <v>153</v>
      </c>
      <c r="S13" s="36">
        <v>211</v>
      </c>
      <c r="T13" s="25">
        <f>SUM(F13:S13)</f>
        <v>2261</v>
      </c>
      <c r="U13" s="27"/>
    </row>
    <row r="14" spans="3:21" ht="24" customHeight="1" thickBot="1" thickTop="1">
      <c r="C14" s="38"/>
      <c r="D14" s="179" t="s">
        <v>30</v>
      </c>
      <c r="E14" s="166"/>
      <c r="F14" s="39">
        <f aca="true" t="shared" si="2" ref="F14:T14">F13/F12*100</f>
        <v>32.48031496062992</v>
      </c>
      <c r="G14" s="39">
        <f t="shared" si="2"/>
        <v>27.42857142857143</v>
      </c>
      <c r="H14" s="39">
        <f t="shared" si="2"/>
        <v>19.82905982905983</v>
      </c>
      <c r="I14" s="39">
        <f t="shared" si="2"/>
        <v>20.684292379471227</v>
      </c>
      <c r="J14" s="39">
        <f t="shared" si="2"/>
        <v>16.926272066458985</v>
      </c>
      <c r="K14" s="39">
        <f t="shared" si="2"/>
        <v>26.93156732891832</v>
      </c>
      <c r="L14" s="39">
        <f t="shared" si="2"/>
        <v>15.619967793880837</v>
      </c>
      <c r="M14" s="39">
        <f t="shared" si="2"/>
        <v>28.02547770700637</v>
      </c>
      <c r="N14" s="39">
        <f t="shared" si="2"/>
        <v>32.15130023640662</v>
      </c>
      <c r="O14" s="39">
        <f t="shared" si="2"/>
        <v>34.195402298850574</v>
      </c>
      <c r="P14" s="39">
        <f t="shared" si="2"/>
        <v>25.220264317180618</v>
      </c>
      <c r="Q14" s="39">
        <f t="shared" si="2"/>
        <v>28.13299232736573</v>
      </c>
      <c r="R14" s="39">
        <f t="shared" si="2"/>
        <v>15.987460815047022</v>
      </c>
      <c r="S14" s="40">
        <f t="shared" si="2"/>
        <v>17.73109243697479</v>
      </c>
      <c r="T14" s="41">
        <f t="shared" si="2"/>
        <v>23.2421875</v>
      </c>
      <c r="U14" s="27"/>
    </row>
    <row r="15" spans="3:21" ht="24" customHeight="1" thickBot="1" thickTop="1">
      <c r="C15" s="16" t="s">
        <v>31</v>
      </c>
      <c r="D15" s="199" t="s">
        <v>32</v>
      </c>
      <c r="E15" s="200"/>
      <c r="F15" s="28">
        <v>1307</v>
      </c>
      <c r="G15" s="35">
        <v>623</v>
      </c>
      <c r="H15" s="35">
        <v>754</v>
      </c>
      <c r="I15" s="35">
        <v>851</v>
      </c>
      <c r="J15" s="35">
        <v>1015</v>
      </c>
      <c r="K15" s="35">
        <v>509</v>
      </c>
      <c r="L15" s="35">
        <v>543</v>
      </c>
      <c r="M15" s="35">
        <v>387</v>
      </c>
      <c r="N15" s="36">
        <v>529</v>
      </c>
      <c r="O15" s="36">
        <v>278</v>
      </c>
      <c r="P15" s="36">
        <v>1043</v>
      </c>
      <c r="Q15" s="36">
        <v>908</v>
      </c>
      <c r="R15" s="36">
        <v>899</v>
      </c>
      <c r="S15" s="36">
        <v>1317</v>
      </c>
      <c r="T15" s="25">
        <f>SUM(F15:S15)</f>
        <v>10963</v>
      </c>
      <c r="U15" s="27"/>
    </row>
    <row r="16" spans="3:21" ht="24" customHeight="1" thickBot="1" thickTop="1">
      <c r="C16" s="16" t="s">
        <v>33</v>
      </c>
      <c r="D16" s="179" t="s">
        <v>34</v>
      </c>
      <c r="E16" s="166"/>
      <c r="F16" s="28">
        <v>776</v>
      </c>
      <c r="G16" s="35">
        <v>336</v>
      </c>
      <c r="H16" s="35">
        <v>432</v>
      </c>
      <c r="I16" s="35">
        <v>453</v>
      </c>
      <c r="J16" s="35">
        <v>416</v>
      </c>
      <c r="K16" s="35">
        <v>240</v>
      </c>
      <c r="L16" s="35">
        <v>312</v>
      </c>
      <c r="M16" s="35">
        <v>262</v>
      </c>
      <c r="N16" s="36">
        <v>333</v>
      </c>
      <c r="O16" s="36">
        <v>140</v>
      </c>
      <c r="P16" s="36">
        <v>500</v>
      </c>
      <c r="Q16" s="36">
        <v>529</v>
      </c>
      <c r="R16" s="36">
        <v>541</v>
      </c>
      <c r="S16" s="36">
        <v>806</v>
      </c>
      <c r="T16" s="25">
        <f>SUM(F16:S16)</f>
        <v>6076</v>
      </c>
      <c r="U16" s="27"/>
    </row>
    <row r="17" spans="3:21" s="8" customFormat="1" ht="24" customHeight="1" thickBot="1" thickTop="1">
      <c r="C17" s="42" t="s">
        <v>33</v>
      </c>
      <c r="D17" s="201" t="s">
        <v>35</v>
      </c>
      <c r="E17" s="164"/>
      <c r="F17" s="28">
        <v>656</v>
      </c>
      <c r="G17" s="35">
        <v>298</v>
      </c>
      <c r="H17" s="35">
        <v>257</v>
      </c>
      <c r="I17" s="35">
        <v>378</v>
      </c>
      <c r="J17" s="35">
        <v>354</v>
      </c>
      <c r="K17" s="35">
        <v>196</v>
      </c>
      <c r="L17" s="35">
        <v>277</v>
      </c>
      <c r="M17" s="35">
        <v>171</v>
      </c>
      <c r="N17" s="36">
        <v>178</v>
      </c>
      <c r="O17" s="36">
        <v>110</v>
      </c>
      <c r="P17" s="36">
        <v>324</v>
      </c>
      <c r="Q17" s="36">
        <v>343</v>
      </c>
      <c r="R17" s="36">
        <v>241</v>
      </c>
      <c r="S17" s="36">
        <v>429</v>
      </c>
      <c r="T17" s="25">
        <f>SUM(F17:S17)</f>
        <v>4212</v>
      </c>
      <c r="U17" s="43"/>
    </row>
    <row r="18" spans="3:21" s="8" customFormat="1" ht="24" customHeight="1" thickBot="1" thickTop="1">
      <c r="C18" s="44" t="s">
        <v>33</v>
      </c>
      <c r="D18" s="197" t="s">
        <v>36</v>
      </c>
      <c r="E18" s="198"/>
      <c r="F18" s="45">
        <v>321</v>
      </c>
      <c r="G18" s="46">
        <v>204</v>
      </c>
      <c r="H18" s="46">
        <v>148</v>
      </c>
      <c r="I18" s="46">
        <v>155</v>
      </c>
      <c r="J18" s="46">
        <v>385</v>
      </c>
      <c r="K18" s="46">
        <v>174</v>
      </c>
      <c r="L18" s="46">
        <v>124</v>
      </c>
      <c r="M18" s="46">
        <v>46</v>
      </c>
      <c r="N18" s="47">
        <v>88</v>
      </c>
      <c r="O18" s="47">
        <v>81</v>
      </c>
      <c r="P18" s="47">
        <v>412</v>
      </c>
      <c r="Q18" s="47">
        <v>245</v>
      </c>
      <c r="R18" s="47">
        <v>209</v>
      </c>
      <c r="S18" s="47">
        <v>225</v>
      </c>
      <c r="T18" s="25">
        <f>SUM(F18:S18)</f>
        <v>2817</v>
      </c>
      <c r="U18" s="43"/>
    </row>
    <row r="19" spans="3:20" ht="24" customHeight="1" thickBot="1">
      <c r="C19" s="159" t="s">
        <v>37</v>
      </c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1"/>
    </row>
    <row r="20" spans="3:20" ht="24" customHeight="1" thickBot="1">
      <c r="C20" s="48" t="s">
        <v>21</v>
      </c>
      <c r="D20" s="195" t="s">
        <v>38</v>
      </c>
      <c r="E20" s="196"/>
      <c r="F20" s="49">
        <v>4984</v>
      </c>
      <c r="G20" s="50">
        <v>3236</v>
      </c>
      <c r="H20" s="50">
        <v>4012</v>
      </c>
      <c r="I20" s="50">
        <v>3433</v>
      </c>
      <c r="J20" s="50">
        <v>5884</v>
      </c>
      <c r="K20" s="50">
        <v>2588</v>
      </c>
      <c r="L20" s="50">
        <v>3164</v>
      </c>
      <c r="M20" s="50">
        <v>1903</v>
      </c>
      <c r="N20" s="51">
        <v>2149</v>
      </c>
      <c r="O20" s="51">
        <v>1930</v>
      </c>
      <c r="P20" s="51">
        <v>4498</v>
      </c>
      <c r="Q20" s="51">
        <v>4888</v>
      </c>
      <c r="R20" s="51">
        <v>5361</v>
      </c>
      <c r="S20" s="51">
        <v>5972</v>
      </c>
      <c r="T20" s="52">
        <f>SUM(F20:S20)</f>
        <v>54002</v>
      </c>
    </row>
    <row r="21" spans="3:20" ht="24" customHeight="1" thickBot="1" thickTop="1">
      <c r="C21" s="53"/>
      <c r="D21" s="165" t="s">
        <v>39</v>
      </c>
      <c r="E21" s="166"/>
      <c r="F21" s="39">
        <f aca="true" t="shared" si="3" ref="F21:T21">F20/F8*100</f>
        <v>47.890842702027484</v>
      </c>
      <c r="G21" s="39">
        <f t="shared" si="3"/>
        <v>50.24064586244372</v>
      </c>
      <c r="H21" s="39">
        <f t="shared" si="3"/>
        <v>54.473862864901555</v>
      </c>
      <c r="I21" s="39">
        <f t="shared" si="3"/>
        <v>54.09706901985503</v>
      </c>
      <c r="J21" s="39">
        <f t="shared" si="3"/>
        <v>52.09845935895166</v>
      </c>
      <c r="K21" s="39">
        <f t="shared" si="3"/>
        <v>51.49224035017907</v>
      </c>
      <c r="L21" s="39">
        <f t="shared" si="3"/>
        <v>48.8196266008332</v>
      </c>
      <c r="M21" s="39">
        <f t="shared" si="3"/>
        <v>47.92243767313019</v>
      </c>
      <c r="N21" s="39">
        <f t="shared" si="3"/>
        <v>48.69703149784727</v>
      </c>
      <c r="O21" s="39">
        <f t="shared" si="3"/>
        <v>51.49413020277481</v>
      </c>
      <c r="P21" s="39">
        <f t="shared" si="3"/>
        <v>52.49153926945967</v>
      </c>
      <c r="Q21" s="39">
        <f t="shared" si="3"/>
        <v>54.28698356286095</v>
      </c>
      <c r="R21" s="39">
        <f t="shared" si="3"/>
        <v>52.70349980338184</v>
      </c>
      <c r="S21" s="40">
        <f t="shared" si="3"/>
        <v>51.813291688356756</v>
      </c>
      <c r="T21" s="41">
        <f t="shared" si="3"/>
        <v>51.54682473774138</v>
      </c>
    </row>
    <row r="22" spans="3:20" ht="24" customHeight="1" thickBot="1" thickTop="1">
      <c r="C22" s="54" t="s">
        <v>27</v>
      </c>
      <c r="D22" s="165" t="s">
        <v>40</v>
      </c>
      <c r="E22" s="166"/>
      <c r="F22" s="28">
        <v>383</v>
      </c>
      <c r="G22" s="35">
        <v>226</v>
      </c>
      <c r="H22" s="35">
        <v>188</v>
      </c>
      <c r="I22" s="35">
        <v>291</v>
      </c>
      <c r="J22" s="35">
        <v>352</v>
      </c>
      <c r="K22" s="35">
        <v>170</v>
      </c>
      <c r="L22" s="35">
        <v>247</v>
      </c>
      <c r="M22" s="35">
        <v>99</v>
      </c>
      <c r="N22" s="36">
        <v>208</v>
      </c>
      <c r="O22" s="36">
        <v>164</v>
      </c>
      <c r="P22" s="36">
        <v>358</v>
      </c>
      <c r="Q22" s="36">
        <v>315</v>
      </c>
      <c r="R22" s="36">
        <v>261</v>
      </c>
      <c r="S22" s="36">
        <v>364</v>
      </c>
      <c r="T22" s="25">
        <f>SUM(F22:S22)</f>
        <v>3626</v>
      </c>
    </row>
    <row r="23" spans="3:20" ht="24" customHeight="1" thickBot="1" thickTop="1">
      <c r="C23" s="55"/>
      <c r="D23" s="165" t="s">
        <v>39</v>
      </c>
      <c r="E23" s="166"/>
      <c r="F23" s="39">
        <f aca="true" t="shared" si="4" ref="F23:T23">F22/F8*100</f>
        <v>3.6802152397424814</v>
      </c>
      <c r="G23" s="39">
        <f t="shared" si="4"/>
        <v>3.508771929824561</v>
      </c>
      <c r="H23" s="39">
        <f t="shared" si="4"/>
        <v>2.552613713509844</v>
      </c>
      <c r="I23" s="39">
        <f t="shared" si="4"/>
        <v>4.585565710683896</v>
      </c>
      <c r="J23" s="39">
        <f t="shared" si="4"/>
        <v>3.116699132282628</v>
      </c>
      <c r="K23" s="39">
        <f t="shared" si="4"/>
        <v>3.3824114604058897</v>
      </c>
      <c r="L23" s="39">
        <f t="shared" si="4"/>
        <v>3.8111402561333128</v>
      </c>
      <c r="M23" s="39">
        <f t="shared" si="4"/>
        <v>2.4930747922437675</v>
      </c>
      <c r="N23" s="39">
        <f t="shared" si="4"/>
        <v>4.713346929526399</v>
      </c>
      <c r="O23" s="39">
        <f t="shared" si="4"/>
        <v>4.375667022411953</v>
      </c>
      <c r="P23" s="39">
        <f t="shared" si="4"/>
        <v>4.177850390944101</v>
      </c>
      <c r="Q23" s="39">
        <f t="shared" si="4"/>
        <v>3.498445135495335</v>
      </c>
      <c r="R23" s="39">
        <f t="shared" si="4"/>
        <v>2.5658670861187574</v>
      </c>
      <c r="S23" s="40">
        <f t="shared" si="4"/>
        <v>3.1580773902481347</v>
      </c>
      <c r="T23" s="41">
        <f t="shared" si="4"/>
        <v>3.461145633477468</v>
      </c>
    </row>
    <row r="24" spans="3:20" s="8" customFormat="1" ht="24" customHeight="1" thickBot="1" thickTop="1">
      <c r="C24" s="56" t="s">
        <v>31</v>
      </c>
      <c r="D24" s="169" t="s">
        <v>41</v>
      </c>
      <c r="E24" s="170"/>
      <c r="F24" s="28">
        <v>694</v>
      </c>
      <c r="G24" s="35">
        <v>311</v>
      </c>
      <c r="H24" s="35">
        <v>313</v>
      </c>
      <c r="I24" s="35">
        <v>140</v>
      </c>
      <c r="J24" s="35">
        <v>421</v>
      </c>
      <c r="K24" s="35">
        <v>250</v>
      </c>
      <c r="L24" s="35">
        <v>228</v>
      </c>
      <c r="M24" s="35">
        <v>117</v>
      </c>
      <c r="N24" s="36">
        <v>105</v>
      </c>
      <c r="O24" s="36">
        <v>139</v>
      </c>
      <c r="P24" s="36">
        <v>739</v>
      </c>
      <c r="Q24" s="36">
        <v>247</v>
      </c>
      <c r="R24" s="36">
        <v>756</v>
      </c>
      <c r="S24" s="36">
        <v>578</v>
      </c>
      <c r="T24" s="57">
        <f>SUM(F24:S24)</f>
        <v>5038</v>
      </c>
    </row>
    <row r="25" spans="3:20" ht="24" customHeight="1" thickBot="1" thickTop="1">
      <c r="C25" s="58"/>
      <c r="D25" s="165" t="s">
        <v>39</v>
      </c>
      <c r="E25" s="166"/>
      <c r="F25" s="39">
        <f aca="true" t="shared" si="5" ref="F25:T25">F24/F8*100</f>
        <v>6.6685884500816766</v>
      </c>
      <c r="G25" s="39">
        <f t="shared" si="5"/>
        <v>4.828442788386896</v>
      </c>
      <c r="H25" s="39">
        <f t="shared" si="5"/>
        <v>4.2498302783435165</v>
      </c>
      <c r="I25" s="39">
        <f t="shared" si="5"/>
        <v>2.2061140876142455</v>
      </c>
      <c r="J25" s="39">
        <f t="shared" si="5"/>
        <v>3.7276429962812117</v>
      </c>
      <c r="K25" s="39">
        <f t="shared" si="5"/>
        <v>4.974134500596896</v>
      </c>
      <c r="L25" s="39">
        <f t="shared" si="5"/>
        <v>3.517975621046135</v>
      </c>
      <c r="M25" s="39">
        <f t="shared" si="5"/>
        <v>2.9463611181062705</v>
      </c>
      <c r="N25" s="39">
        <f t="shared" si="5"/>
        <v>2.379333786539769</v>
      </c>
      <c r="O25" s="39">
        <f t="shared" si="5"/>
        <v>3.708644610458912</v>
      </c>
      <c r="P25" s="39">
        <f t="shared" si="5"/>
        <v>8.624110164546622</v>
      </c>
      <c r="Q25" s="39">
        <f t="shared" si="5"/>
        <v>2.743225233229676</v>
      </c>
      <c r="R25" s="39">
        <f t="shared" si="5"/>
        <v>7.432166732206055</v>
      </c>
      <c r="S25" s="40">
        <f t="shared" si="5"/>
        <v>5.014749262536873</v>
      </c>
      <c r="T25" s="41">
        <f t="shared" si="5"/>
        <v>4.808949724616515</v>
      </c>
    </row>
    <row r="26" spans="3:20" s="8" customFormat="1" ht="24" customHeight="1" thickBot="1" thickTop="1">
      <c r="C26" s="59" t="s">
        <v>42</v>
      </c>
      <c r="D26" s="163" t="s">
        <v>43</v>
      </c>
      <c r="E26" s="164"/>
      <c r="F26" s="28">
        <v>2437</v>
      </c>
      <c r="G26" s="35">
        <v>1374</v>
      </c>
      <c r="H26" s="35">
        <v>1318</v>
      </c>
      <c r="I26" s="35">
        <v>1304</v>
      </c>
      <c r="J26" s="35">
        <v>1980</v>
      </c>
      <c r="K26" s="35">
        <v>893</v>
      </c>
      <c r="L26" s="35">
        <v>1315</v>
      </c>
      <c r="M26" s="35">
        <v>809</v>
      </c>
      <c r="N26" s="36">
        <v>969</v>
      </c>
      <c r="O26" s="36">
        <v>733</v>
      </c>
      <c r="P26" s="36">
        <v>2141</v>
      </c>
      <c r="Q26" s="36">
        <v>1731</v>
      </c>
      <c r="R26" s="36">
        <v>1630</v>
      </c>
      <c r="S26" s="36">
        <v>2098</v>
      </c>
      <c r="T26" s="25">
        <f>SUM(F26:S26)</f>
        <v>20732</v>
      </c>
    </row>
    <row r="27" spans="3:20" ht="24" customHeight="1" thickBot="1" thickTop="1">
      <c r="C27" s="60"/>
      <c r="D27" s="165" t="s">
        <v>39</v>
      </c>
      <c r="E27" s="166"/>
      <c r="F27" s="39">
        <f aca="true" t="shared" si="6" ref="F27:T27">F26/F8*100</f>
        <v>23.41693091188623</v>
      </c>
      <c r="G27" s="39">
        <f t="shared" si="6"/>
        <v>21.332091290172333</v>
      </c>
      <c r="H27" s="39">
        <f t="shared" si="6"/>
        <v>17.895451459606246</v>
      </c>
      <c r="I27" s="39">
        <f t="shared" si="6"/>
        <v>20.548376930349825</v>
      </c>
      <c r="J27" s="39">
        <f t="shared" si="6"/>
        <v>17.53143261908978</v>
      </c>
      <c r="K27" s="39">
        <f t="shared" si="6"/>
        <v>17.76760843613211</v>
      </c>
      <c r="L27" s="39">
        <f t="shared" si="6"/>
        <v>20.290078691559945</v>
      </c>
      <c r="M27" s="39">
        <f t="shared" si="6"/>
        <v>20.372702090153613</v>
      </c>
      <c r="N27" s="39">
        <f t="shared" si="6"/>
        <v>21.957851801495583</v>
      </c>
      <c r="O27" s="39">
        <f t="shared" si="6"/>
        <v>19.55709711846318</v>
      </c>
      <c r="P27" s="39">
        <f t="shared" si="6"/>
        <v>24.985412533551173</v>
      </c>
      <c r="Q27" s="39">
        <f t="shared" si="6"/>
        <v>19.22478898267437</v>
      </c>
      <c r="R27" s="39">
        <f t="shared" si="6"/>
        <v>16.024380652772315</v>
      </c>
      <c r="S27" s="40">
        <f t="shared" si="6"/>
        <v>18.202325177858754</v>
      </c>
      <c r="T27" s="41">
        <f t="shared" si="6"/>
        <v>19.789429474146406</v>
      </c>
    </row>
    <row r="28" spans="3:20" s="8" customFormat="1" ht="24" customHeight="1" thickBot="1" thickTop="1">
      <c r="C28" s="42" t="s">
        <v>44</v>
      </c>
      <c r="D28" s="163" t="s">
        <v>45</v>
      </c>
      <c r="E28" s="164"/>
      <c r="F28" s="61">
        <v>812</v>
      </c>
      <c r="G28" s="36">
        <v>217</v>
      </c>
      <c r="H28" s="36">
        <v>24</v>
      </c>
      <c r="I28" s="36">
        <v>91</v>
      </c>
      <c r="J28" s="36">
        <v>106</v>
      </c>
      <c r="K28" s="36">
        <v>69</v>
      </c>
      <c r="L28" s="36">
        <v>75</v>
      </c>
      <c r="M28" s="36">
        <v>59</v>
      </c>
      <c r="N28" s="36">
        <v>174</v>
      </c>
      <c r="O28" s="36">
        <v>97</v>
      </c>
      <c r="P28" s="36">
        <v>167</v>
      </c>
      <c r="Q28" s="36">
        <v>133</v>
      </c>
      <c r="R28" s="36">
        <v>86</v>
      </c>
      <c r="S28" s="36">
        <v>215</v>
      </c>
      <c r="T28" s="25">
        <f>SUM(F28:S28)</f>
        <v>2325</v>
      </c>
    </row>
    <row r="29" spans="3:20" ht="24" customHeight="1" thickBot="1" thickTop="1">
      <c r="C29" s="55"/>
      <c r="D29" s="165" t="s">
        <v>39</v>
      </c>
      <c r="E29" s="166"/>
      <c r="F29" s="62">
        <f aca="true" t="shared" si="7" ref="F29:T29">F28/F8*100</f>
        <v>7.802440664937062</v>
      </c>
      <c r="G29" s="62">
        <f t="shared" si="7"/>
        <v>3.3690420742120786</v>
      </c>
      <c r="H29" s="62">
        <f t="shared" si="7"/>
        <v>0.3258655804480652</v>
      </c>
      <c r="I29" s="62">
        <f t="shared" si="7"/>
        <v>1.4339741569492592</v>
      </c>
      <c r="J29" s="62">
        <f t="shared" si="7"/>
        <v>0.9385514432442005</v>
      </c>
      <c r="K29" s="62">
        <f t="shared" si="7"/>
        <v>1.3728611221647433</v>
      </c>
      <c r="L29" s="62">
        <f t="shared" si="7"/>
        <v>1.1572288227125442</v>
      </c>
      <c r="M29" s="62">
        <f t="shared" si="7"/>
        <v>1.4857718458826492</v>
      </c>
      <c r="N29" s="62">
        <f t="shared" si="7"/>
        <v>3.9428959891230457</v>
      </c>
      <c r="O29" s="62">
        <f t="shared" si="7"/>
        <v>2.5880469583778014</v>
      </c>
      <c r="P29" s="62">
        <f t="shared" si="7"/>
        <v>1.9488855175633097</v>
      </c>
      <c r="Q29" s="62">
        <f t="shared" si="7"/>
        <v>1.4771212794313637</v>
      </c>
      <c r="R29" s="62">
        <f t="shared" si="7"/>
        <v>0.8454581203303186</v>
      </c>
      <c r="S29" s="63">
        <f t="shared" si="7"/>
        <v>1.8653479090751344</v>
      </c>
      <c r="T29" s="41">
        <f t="shared" si="7"/>
        <v>2.2192949800979354</v>
      </c>
    </row>
    <row r="30" spans="3:20" s="8" customFormat="1" ht="24" customHeight="1" thickBot="1" thickTop="1">
      <c r="C30" s="59" t="s">
        <v>46</v>
      </c>
      <c r="D30" s="163" t="s">
        <v>47</v>
      </c>
      <c r="E30" s="164"/>
      <c r="F30" s="61">
        <v>0</v>
      </c>
      <c r="G30" s="36">
        <v>4288</v>
      </c>
      <c r="H30" s="36">
        <v>3734</v>
      </c>
      <c r="I30" s="36">
        <v>3387</v>
      </c>
      <c r="J30" s="36">
        <v>4119</v>
      </c>
      <c r="K30" s="36">
        <v>1969</v>
      </c>
      <c r="L30" s="36">
        <v>3199</v>
      </c>
      <c r="M30" s="36">
        <v>2379</v>
      </c>
      <c r="N30" s="36">
        <v>2805</v>
      </c>
      <c r="O30" s="36">
        <v>1696</v>
      </c>
      <c r="P30" s="36">
        <v>0</v>
      </c>
      <c r="Q30" s="36">
        <v>5505</v>
      </c>
      <c r="R30" s="36">
        <v>3931</v>
      </c>
      <c r="S30" s="36">
        <v>4780</v>
      </c>
      <c r="T30" s="25">
        <f>SUM(F30:S30)</f>
        <v>41792</v>
      </c>
    </row>
    <row r="31" spans="3:20" ht="24" customHeight="1" thickBot="1" thickTop="1">
      <c r="C31" s="64"/>
      <c r="D31" s="167" t="s">
        <v>39</v>
      </c>
      <c r="E31" s="168"/>
      <c r="F31" s="65">
        <f aca="true" t="shared" si="8" ref="F31:T31">F30/F8*100</f>
        <v>0</v>
      </c>
      <c r="G31" s="66">
        <f t="shared" si="8"/>
        <v>66.57351342959169</v>
      </c>
      <c r="H31" s="66">
        <f t="shared" si="8"/>
        <v>50.69925322471147</v>
      </c>
      <c r="I31" s="66">
        <f t="shared" si="8"/>
        <v>53.37220296249606</v>
      </c>
      <c r="J31" s="66">
        <f t="shared" si="8"/>
        <v>36.47069240304586</v>
      </c>
      <c r="K31" s="66">
        <f t="shared" si="8"/>
        <v>39.17628332670115</v>
      </c>
      <c r="L31" s="66">
        <f t="shared" si="8"/>
        <v>49.359666718099064</v>
      </c>
      <c r="M31" s="66">
        <f t="shared" si="8"/>
        <v>59.9093427348275</v>
      </c>
      <c r="N31" s="66">
        <f t="shared" si="8"/>
        <v>63.56220258327669</v>
      </c>
      <c r="O31" s="66">
        <f t="shared" si="8"/>
        <v>45.250800426894344</v>
      </c>
      <c r="P31" s="65">
        <f t="shared" si="8"/>
        <v>0</v>
      </c>
      <c r="Q31" s="66">
        <f t="shared" si="8"/>
        <v>61.13949355841848</v>
      </c>
      <c r="R31" s="66">
        <f t="shared" si="8"/>
        <v>38.645300825796305</v>
      </c>
      <c r="S31" s="67">
        <f t="shared" si="8"/>
        <v>41.47145583897276</v>
      </c>
      <c r="T31" s="68">
        <f t="shared" si="8"/>
        <v>39.891946584194805</v>
      </c>
    </row>
    <row r="32" spans="3:20" s="8" customFormat="1" ht="24" customHeight="1" thickBot="1">
      <c r="C32" s="159" t="s">
        <v>48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2"/>
    </row>
    <row r="33" spans="3:20" ht="24" customHeight="1" thickBot="1">
      <c r="C33" s="69" t="s">
        <v>21</v>
      </c>
      <c r="D33" s="195" t="s">
        <v>49</v>
      </c>
      <c r="E33" s="196"/>
      <c r="F33" s="49">
        <v>416</v>
      </c>
      <c r="G33" s="49">
        <v>83</v>
      </c>
      <c r="H33" s="49">
        <v>331</v>
      </c>
      <c r="I33" s="49">
        <v>320</v>
      </c>
      <c r="J33" s="49">
        <v>213</v>
      </c>
      <c r="K33" s="49">
        <v>246</v>
      </c>
      <c r="L33" s="49">
        <v>119</v>
      </c>
      <c r="M33" s="49">
        <v>174</v>
      </c>
      <c r="N33" s="49">
        <v>297</v>
      </c>
      <c r="O33" s="49">
        <v>44</v>
      </c>
      <c r="P33" s="49">
        <v>332</v>
      </c>
      <c r="Q33" s="49">
        <v>288</v>
      </c>
      <c r="R33" s="49">
        <v>394</v>
      </c>
      <c r="S33" s="49">
        <v>751</v>
      </c>
      <c r="T33" s="52">
        <f>SUM(F33:S33)</f>
        <v>4008</v>
      </c>
    </row>
    <row r="34" spans="3:20" s="8" customFormat="1" ht="24" customHeight="1" thickBot="1" thickTop="1">
      <c r="C34" s="70" t="s">
        <v>27</v>
      </c>
      <c r="D34" s="180" t="s">
        <v>50</v>
      </c>
      <c r="E34" s="181"/>
      <c r="F34" s="71">
        <v>140</v>
      </c>
      <c r="G34" s="35">
        <v>47</v>
      </c>
      <c r="H34" s="35">
        <v>188</v>
      </c>
      <c r="I34" s="35">
        <v>104</v>
      </c>
      <c r="J34" s="35">
        <v>62</v>
      </c>
      <c r="K34" s="35">
        <v>106</v>
      </c>
      <c r="L34" s="35">
        <v>28</v>
      </c>
      <c r="M34" s="35">
        <v>100</v>
      </c>
      <c r="N34" s="36">
        <v>174</v>
      </c>
      <c r="O34" s="36">
        <v>30</v>
      </c>
      <c r="P34" s="36">
        <v>236</v>
      </c>
      <c r="Q34" s="36">
        <v>197</v>
      </c>
      <c r="R34" s="36">
        <v>296</v>
      </c>
      <c r="S34" s="36">
        <v>423</v>
      </c>
      <c r="T34" s="52">
        <f>SUM(F34:S34)</f>
        <v>2131</v>
      </c>
    </row>
    <row r="35" spans="3:20" ht="24" customHeight="1" thickBot="1" thickTop="1">
      <c r="C35" s="72" t="s">
        <v>31</v>
      </c>
      <c r="D35" s="184" t="s">
        <v>51</v>
      </c>
      <c r="E35" s="185"/>
      <c r="F35" s="45">
        <f>F33-'[1]IX'!F33</f>
        <v>28</v>
      </c>
      <c r="G35" s="45">
        <f>G33-'[1]IX'!G33</f>
        <v>-12</v>
      </c>
      <c r="H35" s="45">
        <f>H33-'[1]IX'!H33</f>
        <v>-26</v>
      </c>
      <c r="I35" s="45">
        <f>I33-'[1]IX'!I33</f>
        <v>102</v>
      </c>
      <c r="J35" s="45">
        <f>J33-'[1]IX'!J33</f>
        <v>-213</v>
      </c>
      <c r="K35" s="45">
        <f>K33-'[1]IX'!K33</f>
        <v>135</v>
      </c>
      <c r="L35" s="45">
        <f>L33-'[1]IX'!L33</f>
        <v>-4</v>
      </c>
      <c r="M35" s="45">
        <f>M33-'[1]IX'!M33</f>
        <v>30</v>
      </c>
      <c r="N35" s="45">
        <f>N33-'[1]IX'!N33</f>
        <v>52</v>
      </c>
      <c r="O35" s="45">
        <f>O33-'[1]IX'!O33</f>
        <v>-38</v>
      </c>
      <c r="P35" s="45">
        <f>P33-'[1]IX'!P33</f>
        <v>82</v>
      </c>
      <c r="Q35" s="45">
        <f>Q33-'[1]IX'!Q33</f>
        <v>-12</v>
      </c>
      <c r="R35" s="45">
        <f>R33-'[1]IX'!R33</f>
        <v>-125</v>
      </c>
      <c r="S35" s="45">
        <f>S33-'[1]IX'!S33</f>
        <v>-206</v>
      </c>
      <c r="T35" s="52">
        <f>SUM(F35:S35)</f>
        <v>-207</v>
      </c>
    </row>
    <row r="36" spans="3:20" s="8" customFormat="1" ht="24" customHeight="1" thickBot="1">
      <c r="C36" s="159" t="s">
        <v>52</v>
      </c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</row>
    <row r="37" spans="3:20" ht="24" customHeight="1" thickBot="1">
      <c r="C37" s="73" t="s">
        <v>21</v>
      </c>
      <c r="D37" s="191" t="s">
        <v>53</v>
      </c>
      <c r="E37" s="192"/>
      <c r="F37" s="49">
        <v>0</v>
      </c>
      <c r="G37" s="50">
        <v>0</v>
      </c>
      <c r="H37" s="50">
        <v>0</v>
      </c>
      <c r="I37" s="50">
        <v>0</v>
      </c>
      <c r="J37" s="50">
        <v>0</v>
      </c>
      <c r="K37" s="50">
        <v>2</v>
      </c>
      <c r="L37" s="50">
        <v>1</v>
      </c>
      <c r="M37" s="50">
        <v>0</v>
      </c>
      <c r="N37" s="51">
        <v>0</v>
      </c>
      <c r="O37" s="51">
        <v>0</v>
      </c>
      <c r="P37" s="51">
        <v>1</v>
      </c>
      <c r="Q37" s="51">
        <v>0</v>
      </c>
      <c r="R37" s="51">
        <v>0</v>
      </c>
      <c r="S37" s="51">
        <v>0</v>
      </c>
      <c r="T37" s="52">
        <f>SUM(F37:S37)</f>
        <v>4</v>
      </c>
    </row>
    <row r="38" spans="3:20" s="8" customFormat="1" ht="24" customHeight="1" thickBot="1" thickTop="1">
      <c r="C38" s="74" t="s">
        <v>27</v>
      </c>
      <c r="D38" s="193" t="s">
        <v>54</v>
      </c>
      <c r="E38" s="194"/>
      <c r="F38" s="45">
        <v>0</v>
      </c>
      <c r="G38" s="46">
        <v>0</v>
      </c>
      <c r="H38" s="46">
        <v>0</v>
      </c>
      <c r="I38" s="46">
        <v>0</v>
      </c>
      <c r="J38" s="46">
        <v>0</v>
      </c>
      <c r="K38" s="46">
        <v>35</v>
      </c>
      <c r="L38" s="46">
        <v>100</v>
      </c>
      <c r="M38" s="46">
        <v>0</v>
      </c>
      <c r="N38" s="47">
        <v>0</v>
      </c>
      <c r="O38" s="47">
        <v>0</v>
      </c>
      <c r="P38" s="47">
        <v>4</v>
      </c>
      <c r="Q38" s="47">
        <v>0</v>
      </c>
      <c r="R38" s="47">
        <v>0</v>
      </c>
      <c r="S38" s="47">
        <v>0</v>
      </c>
      <c r="T38" s="52">
        <f>SUM(F38:S38)</f>
        <v>139</v>
      </c>
    </row>
    <row r="39" spans="3:20" ht="14.25">
      <c r="C39" s="75" t="s">
        <v>55</v>
      </c>
      <c r="I39" s="76"/>
      <c r="O39" s="78"/>
      <c r="P39" s="78"/>
      <c r="Q39" s="78"/>
      <c r="R39" s="78"/>
      <c r="S39" s="78"/>
      <c r="T39" s="79"/>
    </row>
    <row r="40" spans="2:20" ht="15.75">
      <c r="B40" t="s">
        <v>33</v>
      </c>
      <c r="C40" s="1"/>
      <c r="D40" s="2" t="s">
        <v>0</v>
      </c>
      <c r="E40" s="3"/>
      <c r="F40" s="80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3:20" ht="15.75">
      <c r="C41" s="1"/>
      <c r="D41" s="5" t="s">
        <v>1</v>
      </c>
      <c r="E41" s="6"/>
      <c r="F41" s="81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82" t="s">
        <v>56</v>
      </c>
    </row>
    <row r="42" spans="3:20" ht="32.25" thickBot="1">
      <c r="C42" s="157" t="s">
        <v>3</v>
      </c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</row>
    <row r="43" spans="3:20" ht="34.5" customHeight="1" thickBot="1">
      <c r="C43" s="9" t="s">
        <v>4</v>
      </c>
      <c r="D43" s="83" t="s">
        <v>5</v>
      </c>
      <c r="E43" s="84" t="s">
        <v>6</v>
      </c>
      <c r="F43" s="13" t="s">
        <v>96</v>
      </c>
      <c r="G43" s="12" t="s">
        <v>97</v>
      </c>
      <c r="H43" s="14" t="s">
        <v>7</v>
      </c>
      <c r="I43" s="14" t="s">
        <v>8</v>
      </c>
      <c r="J43" s="14" t="s">
        <v>9</v>
      </c>
      <c r="K43" s="14" t="s">
        <v>10</v>
      </c>
      <c r="L43" s="14" t="s">
        <v>11</v>
      </c>
      <c r="M43" s="14" t="s">
        <v>12</v>
      </c>
      <c r="N43" s="14" t="s">
        <v>13</v>
      </c>
      <c r="O43" s="14" t="s">
        <v>14</v>
      </c>
      <c r="P43" s="14" t="s">
        <v>15</v>
      </c>
      <c r="Q43" s="14" t="s">
        <v>16</v>
      </c>
      <c r="R43" s="14" t="s">
        <v>17</v>
      </c>
      <c r="S43" s="14" t="s">
        <v>18</v>
      </c>
      <c r="T43" s="15" t="s">
        <v>19</v>
      </c>
    </row>
    <row r="44" spans="3:20" ht="26.25" customHeight="1" thickBot="1">
      <c r="C44" s="189" t="s">
        <v>57</v>
      </c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</row>
    <row r="45" spans="3:20" s="8" customFormat="1" ht="25.5" customHeight="1" thickBot="1">
      <c r="C45" s="85" t="s">
        <v>21</v>
      </c>
      <c r="D45" s="187" t="s">
        <v>58</v>
      </c>
      <c r="E45" s="188"/>
      <c r="F45" s="86">
        <v>59</v>
      </c>
      <c r="G45" s="87">
        <v>13</v>
      </c>
      <c r="H45" s="87">
        <v>46</v>
      </c>
      <c r="I45" s="87">
        <v>97</v>
      </c>
      <c r="J45" s="88">
        <v>61</v>
      </c>
      <c r="K45" s="87">
        <v>13</v>
      </c>
      <c r="L45" s="88">
        <v>38</v>
      </c>
      <c r="M45" s="87">
        <v>28</v>
      </c>
      <c r="N45" s="88">
        <v>29</v>
      </c>
      <c r="O45" s="88">
        <v>10</v>
      </c>
      <c r="P45" s="88">
        <v>2</v>
      </c>
      <c r="Q45" s="87">
        <v>7</v>
      </c>
      <c r="R45" s="89">
        <v>4</v>
      </c>
      <c r="S45" s="88">
        <v>52</v>
      </c>
      <c r="T45" s="90">
        <f aca="true" t="shared" si="9" ref="T45:T67">SUM(F45:S45)</f>
        <v>459</v>
      </c>
    </row>
    <row r="46" spans="3:20" ht="25.5" customHeight="1" thickBot="1" thickTop="1">
      <c r="C46" s="55"/>
      <c r="D46" s="182" t="s">
        <v>59</v>
      </c>
      <c r="E46" s="183"/>
      <c r="F46" s="91">
        <f>F45+'[1]IX'!F46</f>
        <v>137</v>
      </c>
      <c r="G46" s="91">
        <f>G45+'[1]IX'!G46</f>
        <v>72</v>
      </c>
      <c r="H46" s="91">
        <f>H45+'[1]IX'!H46</f>
        <v>267</v>
      </c>
      <c r="I46" s="91">
        <f>I45+'[1]IX'!I46</f>
        <v>321</v>
      </c>
      <c r="J46" s="91">
        <f>J45+'[1]IX'!J46</f>
        <v>381</v>
      </c>
      <c r="K46" s="91">
        <f>K45+'[1]IX'!K46</f>
        <v>129</v>
      </c>
      <c r="L46" s="91">
        <f>L45+'[1]IX'!L46</f>
        <v>184</v>
      </c>
      <c r="M46" s="91">
        <f>M45+'[1]IX'!M46</f>
        <v>119</v>
      </c>
      <c r="N46" s="91">
        <f>N45+'[1]IX'!N46</f>
        <v>139</v>
      </c>
      <c r="O46" s="91">
        <f>O45+'[1]IX'!O46</f>
        <v>88</v>
      </c>
      <c r="P46" s="91">
        <f>P45+'[1]IX'!P46</f>
        <v>148</v>
      </c>
      <c r="Q46" s="91">
        <f>Q45+'[1]IX'!Q46</f>
        <v>222</v>
      </c>
      <c r="R46" s="91">
        <f>R45+'[1]IX'!R46</f>
        <v>96</v>
      </c>
      <c r="S46" s="91">
        <f>S45+'[1]IX'!S46</f>
        <v>544</v>
      </c>
      <c r="T46" s="90">
        <f t="shared" si="9"/>
        <v>2847</v>
      </c>
    </row>
    <row r="47" spans="3:20" s="8" customFormat="1" ht="25.5" customHeight="1" thickBot="1" thickTop="1">
      <c r="C47" s="59" t="s">
        <v>27</v>
      </c>
      <c r="D47" s="180" t="s">
        <v>60</v>
      </c>
      <c r="E47" s="181"/>
      <c r="F47" s="92">
        <v>66</v>
      </c>
      <c r="G47" s="93">
        <v>26</v>
      </c>
      <c r="H47" s="93">
        <v>8</v>
      </c>
      <c r="I47" s="93">
        <v>24</v>
      </c>
      <c r="J47" s="94">
        <v>11</v>
      </c>
      <c r="K47" s="93">
        <v>23</v>
      </c>
      <c r="L47" s="94">
        <v>2</v>
      </c>
      <c r="M47" s="93">
        <v>57</v>
      </c>
      <c r="N47" s="94">
        <v>19</v>
      </c>
      <c r="O47" s="94">
        <v>21</v>
      </c>
      <c r="P47" s="94">
        <v>15</v>
      </c>
      <c r="Q47" s="93">
        <v>10</v>
      </c>
      <c r="R47" s="95">
        <v>41</v>
      </c>
      <c r="S47" s="94">
        <v>30</v>
      </c>
      <c r="T47" s="90">
        <f t="shared" si="9"/>
        <v>353</v>
      </c>
    </row>
    <row r="48" spans="3:20" ht="25.5" customHeight="1" thickBot="1" thickTop="1">
      <c r="C48" s="55"/>
      <c r="D48" s="182" t="s">
        <v>61</v>
      </c>
      <c r="E48" s="183"/>
      <c r="F48" s="92">
        <f>F47+'[1]IX'!F48</f>
        <v>335</v>
      </c>
      <c r="G48" s="92">
        <f>G47+'[1]IX'!G48</f>
        <v>299</v>
      </c>
      <c r="H48" s="92">
        <f>H47+'[1]IX'!H48</f>
        <v>275</v>
      </c>
      <c r="I48" s="92">
        <f>I47+'[1]IX'!I48</f>
        <v>297</v>
      </c>
      <c r="J48" s="92">
        <f>J47+'[1]IX'!J48</f>
        <v>312</v>
      </c>
      <c r="K48" s="92">
        <f>K47+'[1]IX'!K48</f>
        <v>162</v>
      </c>
      <c r="L48" s="92">
        <f>L47+'[1]IX'!L48</f>
        <v>199</v>
      </c>
      <c r="M48" s="92">
        <f>M47+'[1]IX'!M48</f>
        <v>281</v>
      </c>
      <c r="N48" s="92">
        <f>N47+'[1]IX'!N48</f>
        <v>137</v>
      </c>
      <c r="O48" s="92">
        <f>O47+'[1]IX'!O48</f>
        <v>199</v>
      </c>
      <c r="P48" s="92">
        <f>P47+'[1]IX'!P48</f>
        <v>601</v>
      </c>
      <c r="Q48" s="92">
        <f>Q47+'[1]IX'!Q48</f>
        <v>138</v>
      </c>
      <c r="R48" s="92">
        <f>R47+'[1]IX'!R48</f>
        <v>448</v>
      </c>
      <c r="S48" s="92">
        <f>S47+'[1]IX'!S48</f>
        <v>289</v>
      </c>
      <c r="T48" s="90">
        <f t="shared" si="9"/>
        <v>3972</v>
      </c>
    </row>
    <row r="49" spans="3:20" s="8" customFormat="1" ht="25.5" customHeight="1" thickBot="1" thickTop="1">
      <c r="C49" s="59" t="s">
        <v>31</v>
      </c>
      <c r="D49" s="180" t="s">
        <v>62</v>
      </c>
      <c r="E49" s="181"/>
      <c r="F49" s="92">
        <v>4</v>
      </c>
      <c r="G49" s="93">
        <v>1</v>
      </c>
      <c r="H49" s="93">
        <v>154</v>
      </c>
      <c r="I49" s="93">
        <v>18</v>
      </c>
      <c r="J49" s="94">
        <v>22</v>
      </c>
      <c r="K49" s="93">
        <v>14</v>
      </c>
      <c r="L49" s="94">
        <v>2</v>
      </c>
      <c r="M49" s="93">
        <v>32</v>
      </c>
      <c r="N49" s="94">
        <v>14</v>
      </c>
      <c r="O49" s="94">
        <v>0</v>
      </c>
      <c r="P49" s="94">
        <v>143</v>
      </c>
      <c r="Q49" s="93">
        <v>163</v>
      </c>
      <c r="R49" s="95">
        <v>248</v>
      </c>
      <c r="S49" s="94">
        <v>324</v>
      </c>
      <c r="T49" s="90">
        <f t="shared" si="9"/>
        <v>1139</v>
      </c>
    </row>
    <row r="50" spans="3:20" s="8" customFormat="1" ht="25.5" customHeight="1" thickBot="1" thickTop="1">
      <c r="C50" s="96"/>
      <c r="D50" s="180" t="s">
        <v>63</v>
      </c>
      <c r="E50" s="181"/>
      <c r="F50" s="92">
        <f>F49+'[1]IX'!F50</f>
        <v>38</v>
      </c>
      <c r="G50" s="92">
        <f>G49+'[1]IX'!G50</f>
        <v>66</v>
      </c>
      <c r="H50" s="92">
        <f>H49+'[1]IX'!H50</f>
        <v>783</v>
      </c>
      <c r="I50" s="92">
        <f>I49+'[1]IX'!I50</f>
        <v>307</v>
      </c>
      <c r="J50" s="92">
        <f>J49+'[1]IX'!J50</f>
        <v>512</v>
      </c>
      <c r="K50" s="92">
        <f>K49+'[1]IX'!K50</f>
        <v>173</v>
      </c>
      <c r="L50" s="92">
        <f>L49+'[1]IX'!L50</f>
        <v>93</v>
      </c>
      <c r="M50" s="92">
        <f>M49+'[1]IX'!M50</f>
        <v>231</v>
      </c>
      <c r="N50" s="92">
        <f>N49+'[1]IX'!N50</f>
        <v>141</v>
      </c>
      <c r="O50" s="92">
        <f>O49+'[1]IX'!O50</f>
        <v>47</v>
      </c>
      <c r="P50" s="92">
        <f>P49+'[1]IX'!P50</f>
        <v>186</v>
      </c>
      <c r="Q50" s="92">
        <f>Q49+'[1]IX'!Q50</f>
        <v>379</v>
      </c>
      <c r="R50" s="92">
        <f>R49+'[1]IX'!R50</f>
        <v>1553</v>
      </c>
      <c r="S50" s="92">
        <f>S49+'[1]IX'!S50</f>
        <v>1693</v>
      </c>
      <c r="T50" s="90">
        <f t="shared" si="9"/>
        <v>6202</v>
      </c>
    </row>
    <row r="51" spans="3:20" s="8" customFormat="1" ht="25.5" customHeight="1" thickBot="1" thickTop="1">
      <c r="C51" s="42" t="s">
        <v>42</v>
      </c>
      <c r="D51" s="180" t="s">
        <v>64</v>
      </c>
      <c r="E51" s="181"/>
      <c r="F51" s="97">
        <v>31</v>
      </c>
      <c r="G51" s="94">
        <v>6</v>
      </c>
      <c r="H51" s="94">
        <v>7</v>
      </c>
      <c r="I51" s="94">
        <v>21</v>
      </c>
      <c r="J51" s="94">
        <v>10</v>
      </c>
      <c r="K51" s="93">
        <v>1</v>
      </c>
      <c r="L51" s="94">
        <v>4</v>
      </c>
      <c r="M51" s="93">
        <v>1</v>
      </c>
      <c r="N51" s="94">
        <v>11</v>
      </c>
      <c r="O51" s="94">
        <v>3</v>
      </c>
      <c r="P51" s="94">
        <v>21</v>
      </c>
      <c r="Q51" s="93">
        <v>10</v>
      </c>
      <c r="R51" s="95">
        <v>7</v>
      </c>
      <c r="S51" s="94">
        <v>13</v>
      </c>
      <c r="T51" s="90">
        <f t="shared" si="9"/>
        <v>146</v>
      </c>
    </row>
    <row r="52" spans="3:20" s="8" customFormat="1" ht="25.5" customHeight="1" thickBot="1" thickTop="1">
      <c r="C52" s="96"/>
      <c r="D52" s="180" t="s">
        <v>65</v>
      </c>
      <c r="E52" s="181"/>
      <c r="F52" s="98">
        <f>F51+'[1]IX'!F52</f>
        <v>222</v>
      </c>
      <c r="G52" s="98">
        <f>G51+'[1]IX'!G52</f>
        <v>82</v>
      </c>
      <c r="H52" s="98">
        <f>H51+'[1]IX'!H52</f>
        <v>66</v>
      </c>
      <c r="I52" s="98">
        <f>I51+'[1]IX'!I52</f>
        <v>66</v>
      </c>
      <c r="J52" s="98">
        <f>J51+'[1]IX'!J52</f>
        <v>143</v>
      </c>
      <c r="K52" s="98">
        <f>K51+'[1]IX'!K52</f>
        <v>17</v>
      </c>
      <c r="L52" s="98">
        <f>L51+'[1]IX'!L52</f>
        <v>89</v>
      </c>
      <c r="M52" s="98">
        <f>M51+'[1]IX'!M52</f>
        <v>29</v>
      </c>
      <c r="N52" s="98">
        <f>N51+'[1]IX'!N52</f>
        <v>50</v>
      </c>
      <c r="O52" s="98">
        <f>O51+'[1]IX'!O52</f>
        <v>53</v>
      </c>
      <c r="P52" s="98">
        <f>P51+'[1]IX'!P52</f>
        <v>136</v>
      </c>
      <c r="Q52" s="98">
        <f>Q51+'[1]IX'!Q52</f>
        <v>79</v>
      </c>
      <c r="R52" s="98">
        <f>R51+'[1]IX'!R52</f>
        <v>43</v>
      </c>
      <c r="S52" s="98">
        <f>S51+'[1]IX'!S52</f>
        <v>107</v>
      </c>
      <c r="T52" s="90">
        <f t="shared" si="9"/>
        <v>1182</v>
      </c>
    </row>
    <row r="53" spans="3:20" s="8" customFormat="1" ht="25.5" customHeight="1" thickBot="1" thickTop="1">
      <c r="C53" s="59" t="s">
        <v>44</v>
      </c>
      <c r="D53" s="180" t="s">
        <v>66</v>
      </c>
      <c r="E53" s="181"/>
      <c r="F53" s="98">
        <v>42</v>
      </c>
      <c r="G53" s="93">
        <v>11</v>
      </c>
      <c r="H53" s="93">
        <v>17</v>
      </c>
      <c r="I53" s="93">
        <v>38</v>
      </c>
      <c r="J53" s="93">
        <v>8</v>
      </c>
      <c r="K53" s="93">
        <v>33</v>
      </c>
      <c r="L53" s="93">
        <v>5</v>
      </c>
      <c r="M53" s="93">
        <v>10</v>
      </c>
      <c r="N53" s="93">
        <v>22</v>
      </c>
      <c r="O53" s="93">
        <v>5</v>
      </c>
      <c r="P53" s="93">
        <v>46</v>
      </c>
      <c r="Q53" s="93">
        <v>28</v>
      </c>
      <c r="R53" s="93">
        <v>0</v>
      </c>
      <c r="S53" s="95">
        <v>51</v>
      </c>
      <c r="T53" s="90">
        <f t="shared" si="9"/>
        <v>316</v>
      </c>
    </row>
    <row r="54" spans="3:20" ht="25.5" customHeight="1" thickBot="1" thickTop="1">
      <c r="C54" s="60"/>
      <c r="D54" s="182" t="s">
        <v>67</v>
      </c>
      <c r="E54" s="183"/>
      <c r="F54" s="98">
        <f>F53+'[1]IX'!F54</f>
        <v>378</v>
      </c>
      <c r="G54" s="98">
        <f>G53+'[1]IX'!G54</f>
        <v>129</v>
      </c>
      <c r="H54" s="98">
        <f>H53+'[1]IX'!H54</f>
        <v>300</v>
      </c>
      <c r="I54" s="98">
        <f>I53+'[1]IX'!I54</f>
        <v>453</v>
      </c>
      <c r="J54" s="98">
        <f>J53+'[1]IX'!J54</f>
        <v>272</v>
      </c>
      <c r="K54" s="98">
        <f>K53+'[1]IX'!K54</f>
        <v>210</v>
      </c>
      <c r="L54" s="98">
        <f>L53+'[1]IX'!L54</f>
        <v>150</v>
      </c>
      <c r="M54" s="98">
        <f>M53+'[1]IX'!M54</f>
        <v>133</v>
      </c>
      <c r="N54" s="98">
        <f>N53+'[1]IX'!N54</f>
        <v>136</v>
      </c>
      <c r="O54" s="98">
        <f>O53+'[1]IX'!O54</f>
        <v>106</v>
      </c>
      <c r="P54" s="98">
        <f>P53+'[1]IX'!P54</f>
        <v>381</v>
      </c>
      <c r="Q54" s="98">
        <f>Q53+'[1]IX'!Q54</f>
        <v>258</v>
      </c>
      <c r="R54" s="98">
        <f>R53+'[1]IX'!R54</f>
        <v>366</v>
      </c>
      <c r="S54" s="98">
        <f>S53+'[1]IX'!S54</f>
        <v>378</v>
      </c>
      <c r="T54" s="90">
        <f t="shared" si="9"/>
        <v>3650</v>
      </c>
    </row>
    <row r="55" spans="3:20" s="8" customFormat="1" ht="25.5" customHeight="1" thickBot="1" thickTop="1">
      <c r="C55" s="59" t="s">
        <v>46</v>
      </c>
      <c r="D55" s="180" t="s">
        <v>68</v>
      </c>
      <c r="E55" s="181"/>
      <c r="F55" s="98">
        <v>23</v>
      </c>
      <c r="G55" s="93">
        <v>9</v>
      </c>
      <c r="H55" s="93">
        <v>22</v>
      </c>
      <c r="I55" s="93">
        <v>35</v>
      </c>
      <c r="J55" s="93">
        <v>2</v>
      </c>
      <c r="K55" s="93">
        <v>11</v>
      </c>
      <c r="L55" s="93">
        <v>0</v>
      </c>
      <c r="M55" s="93">
        <v>6</v>
      </c>
      <c r="N55" s="93">
        <v>1</v>
      </c>
      <c r="O55" s="93">
        <v>4</v>
      </c>
      <c r="P55" s="93">
        <v>0</v>
      </c>
      <c r="Q55" s="93">
        <v>1</v>
      </c>
      <c r="R55" s="93">
        <v>0</v>
      </c>
      <c r="S55" s="95">
        <v>2</v>
      </c>
      <c r="T55" s="90">
        <f t="shared" si="9"/>
        <v>116</v>
      </c>
    </row>
    <row r="56" spans="3:20" ht="25.5" customHeight="1" thickBot="1" thickTop="1">
      <c r="C56" s="60"/>
      <c r="D56" s="182" t="s">
        <v>69</v>
      </c>
      <c r="E56" s="183"/>
      <c r="F56" s="98">
        <f>F55+'[1]IX'!F56</f>
        <v>41</v>
      </c>
      <c r="G56" s="98">
        <f>G55+'[1]IX'!G56</f>
        <v>15</v>
      </c>
      <c r="H56" s="98">
        <f>H55+'[1]IX'!H56</f>
        <v>57</v>
      </c>
      <c r="I56" s="98">
        <f>I55+'[1]IX'!I56</f>
        <v>69</v>
      </c>
      <c r="J56" s="98">
        <f>J55+'[1]IX'!J56</f>
        <v>55</v>
      </c>
      <c r="K56" s="98">
        <f>K55+'[1]IX'!K56</f>
        <v>23</v>
      </c>
      <c r="L56" s="98">
        <f>L55+'[1]IX'!L56</f>
        <v>3</v>
      </c>
      <c r="M56" s="98">
        <f>M55+'[1]IX'!M56</f>
        <v>19</v>
      </c>
      <c r="N56" s="98">
        <f>N55+'[1]IX'!N56</f>
        <v>24</v>
      </c>
      <c r="O56" s="98">
        <f>O55+'[1]IX'!O56</f>
        <v>24</v>
      </c>
      <c r="P56" s="98">
        <f>P55+'[1]IX'!P56</f>
        <v>10</v>
      </c>
      <c r="Q56" s="98">
        <f>Q55+'[1]IX'!Q56</f>
        <v>38</v>
      </c>
      <c r="R56" s="98">
        <f>R55+'[1]IX'!R56</f>
        <v>21</v>
      </c>
      <c r="S56" s="98">
        <f>S55+'[1]IX'!S56</f>
        <v>100</v>
      </c>
      <c r="T56" s="90">
        <f t="shared" si="9"/>
        <v>499</v>
      </c>
    </row>
    <row r="57" spans="3:20" s="8" customFormat="1" ht="25.5" customHeight="1" thickBot="1" thickTop="1">
      <c r="C57" s="42" t="s">
        <v>70</v>
      </c>
      <c r="D57" s="180" t="s">
        <v>71</v>
      </c>
      <c r="E57" s="181"/>
      <c r="F57" s="98">
        <v>0</v>
      </c>
      <c r="G57" s="93">
        <v>0</v>
      </c>
      <c r="H57" s="93">
        <v>0</v>
      </c>
      <c r="I57" s="93">
        <v>0</v>
      </c>
      <c r="J57" s="93">
        <v>0</v>
      </c>
      <c r="K57" s="93">
        <v>0</v>
      </c>
      <c r="L57" s="93">
        <v>0</v>
      </c>
      <c r="M57" s="93">
        <v>0</v>
      </c>
      <c r="N57" s="93">
        <v>0</v>
      </c>
      <c r="O57" s="93">
        <v>0</v>
      </c>
      <c r="P57" s="93">
        <v>0</v>
      </c>
      <c r="Q57" s="93">
        <v>0</v>
      </c>
      <c r="R57" s="93">
        <v>0</v>
      </c>
      <c r="S57" s="95">
        <v>2</v>
      </c>
      <c r="T57" s="99">
        <f t="shared" si="9"/>
        <v>2</v>
      </c>
    </row>
    <row r="58" spans="3:20" ht="25.5" customHeight="1" thickBot="1" thickTop="1">
      <c r="C58" s="55"/>
      <c r="D58" s="182" t="s">
        <v>72</v>
      </c>
      <c r="E58" s="183"/>
      <c r="F58" s="98">
        <f>F57+'[1]IX'!F58</f>
        <v>0</v>
      </c>
      <c r="G58" s="98">
        <f>G57+'[1]IX'!G58</f>
        <v>0</v>
      </c>
      <c r="H58" s="98">
        <f>H57+'[1]IX'!H58</f>
        <v>0</v>
      </c>
      <c r="I58" s="98">
        <f>I57+'[1]IX'!I58</f>
        <v>0</v>
      </c>
      <c r="J58" s="98">
        <f>J57+'[1]IX'!J58</f>
        <v>4</v>
      </c>
      <c r="K58" s="98">
        <f>K57+'[1]IX'!K58</f>
        <v>0</v>
      </c>
      <c r="L58" s="98">
        <f>L57+'[1]IX'!L58</f>
        <v>0</v>
      </c>
      <c r="M58" s="98">
        <f>M57+'[1]IX'!M58</f>
        <v>0</v>
      </c>
      <c r="N58" s="98">
        <f>N57+'[1]IX'!N58</f>
        <v>0</v>
      </c>
      <c r="O58" s="98">
        <f>O57+'[1]IX'!O58</f>
        <v>0</v>
      </c>
      <c r="P58" s="98">
        <f>P57+'[1]IX'!P58</f>
        <v>0</v>
      </c>
      <c r="Q58" s="98">
        <f>Q57+'[1]IX'!Q58</f>
        <v>0</v>
      </c>
      <c r="R58" s="98">
        <f>R57+'[1]IX'!R58</f>
        <v>0</v>
      </c>
      <c r="S58" s="98">
        <f>S57+'[1]IX'!S58</f>
        <v>32</v>
      </c>
      <c r="T58" s="90">
        <f t="shared" si="9"/>
        <v>36</v>
      </c>
    </row>
    <row r="59" spans="3:20" s="8" customFormat="1" ht="25.5" customHeight="1" thickBot="1" thickTop="1">
      <c r="C59" s="59" t="s">
        <v>73</v>
      </c>
      <c r="D59" s="180" t="s">
        <v>74</v>
      </c>
      <c r="E59" s="181"/>
      <c r="F59" s="98">
        <v>4</v>
      </c>
      <c r="G59" s="93">
        <v>1</v>
      </c>
      <c r="H59" s="93">
        <v>6</v>
      </c>
      <c r="I59" s="93">
        <v>11</v>
      </c>
      <c r="J59" s="93">
        <v>0</v>
      </c>
      <c r="K59" s="93">
        <v>1</v>
      </c>
      <c r="L59" s="93">
        <v>4</v>
      </c>
      <c r="M59" s="93">
        <v>1</v>
      </c>
      <c r="N59" s="93">
        <v>0</v>
      </c>
      <c r="O59" s="93">
        <v>5</v>
      </c>
      <c r="P59" s="93">
        <v>3</v>
      </c>
      <c r="Q59" s="93">
        <v>3</v>
      </c>
      <c r="R59" s="93">
        <v>2</v>
      </c>
      <c r="S59" s="95">
        <v>5</v>
      </c>
      <c r="T59" s="90">
        <f t="shared" si="9"/>
        <v>46</v>
      </c>
    </row>
    <row r="60" spans="3:20" ht="25.5" customHeight="1" thickBot="1" thickTop="1">
      <c r="C60" s="60"/>
      <c r="D60" s="182" t="s">
        <v>75</v>
      </c>
      <c r="E60" s="183"/>
      <c r="F60" s="98">
        <f>F59+'[1]IX'!F60</f>
        <v>25</v>
      </c>
      <c r="G60" s="98">
        <f>G59+'[1]IX'!G60</f>
        <v>5</v>
      </c>
      <c r="H60" s="98">
        <f>H59+'[1]IX'!H60</f>
        <v>18</v>
      </c>
      <c r="I60" s="98">
        <f>I59+'[1]IX'!I60</f>
        <v>16</v>
      </c>
      <c r="J60" s="98">
        <f>J59+'[1]IX'!J60</f>
        <v>7</v>
      </c>
      <c r="K60" s="98">
        <f>K59+'[1]IX'!K60</f>
        <v>5</v>
      </c>
      <c r="L60" s="98">
        <f>L59+'[1]IX'!L60</f>
        <v>6</v>
      </c>
      <c r="M60" s="98">
        <f>M59+'[1]IX'!M60</f>
        <v>4</v>
      </c>
      <c r="N60" s="98">
        <f>N59+'[1]IX'!N60</f>
        <v>4</v>
      </c>
      <c r="O60" s="98">
        <f>O59+'[1]IX'!O60</f>
        <v>6</v>
      </c>
      <c r="P60" s="98">
        <f>P59+'[1]IX'!P60</f>
        <v>17</v>
      </c>
      <c r="Q60" s="98">
        <f>Q59+'[1]IX'!Q60</f>
        <v>6</v>
      </c>
      <c r="R60" s="98">
        <f>R59+'[1]IX'!R60</f>
        <v>8</v>
      </c>
      <c r="S60" s="98">
        <f>S59+'[1]IX'!S60</f>
        <v>24</v>
      </c>
      <c r="T60" s="90">
        <f t="shared" si="9"/>
        <v>151</v>
      </c>
    </row>
    <row r="61" spans="3:20" s="8" customFormat="1" ht="25.5" customHeight="1" thickBot="1" thickTop="1">
      <c r="C61" s="59" t="s">
        <v>76</v>
      </c>
      <c r="D61" s="180" t="s">
        <v>77</v>
      </c>
      <c r="E61" s="181"/>
      <c r="F61" s="98">
        <v>3</v>
      </c>
      <c r="G61" s="93">
        <v>0</v>
      </c>
      <c r="H61" s="93">
        <v>0</v>
      </c>
      <c r="I61" s="93">
        <v>1</v>
      </c>
      <c r="J61" s="93">
        <v>2</v>
      </c>
      <c r="K61" s="93">
        <v>4</v>
      </c>
      <c r="L61" s="93">
        <v>4</v>
      </c>
      <c r="M61" s="93">
        <v>0</v>
      </c>
      <c r="N61" s="93">
        <v>0</v>
      </c>
      <c r="O61" s="93">
        <v>0</v>
      </c>
      <c r="P61" s="93">
        <v>0</v>
      </c>
      <c r="Q61" s="93">
        <v>9</v>
      </c>
      <c r="R61" s="93">
        <v>0</v>
      </c>
      <c r="S61" s="95">
        <v>2</v>
      </c>
      <c r="T61" s="90">
        <f t="shared" si="9"/>
        <v>25</v>
      </c>
    </row>
    <row r="62" spans="3:20" s="77" customFormat="1" ht="25.5" customHeight="1" thickBot="1" thickTop="1">
      <c r="C62" s="100"/>
      <c r="D62" s="180" t="s">
        <v>78</v>
      </c>
      <c r="E62" s="181"/>
      <c r="F62" s="98">
        <f>F61+'[1]IX'!F62</f>
        <v>18</v>
      </c>
      <c r="G62" s="98">
        <f>G61+'[1]IX'!G62</f>
        <v>7</v>
      </c>
      <c r="H62" s="98">
        <f>H61+'[1]IX'!H62</f>
        <v>3</v>
      </c>
      <c r="I62" s="98">
        <f>I61+'[1]IX'!I62</f>
        <v>2</v>
      </c>
      <c r="J62" s="98">
        <f>J61+'[1]IX'!J62</f>
        <v>14</v>
      </c>
      <c r="K62" s="98">
        <f>K61+'[1]IX'!K62</f>
        <v>12</v>
      </c>
      <c r="L62" s="98">
        <f>L61+'[1]IX'!L62</f>
        <v>14</v>
      </c>
      <c r="M62" s="98">
        <f>M61+'[1]IX'!M62</f>
        <v>0</v>
      </c>
      <c r="N62" s="98">
        <f>N61+'[1]IX'!N62</f>
        <v>1</v>
      </c>
      <c r="O62" s="98">
        <f>O61+'[1]IX'!O62</f>
        <v>0</v>
      </c>
      <c r="P62" s="98">
        <f>P61+'[1]IX'!P62</f>
        <v>0</v>
      </c>
      <c r="Q62" s="98">
        <f>Q61+'[1]IX'!Q62</f>
        <v>11</v>
      </c>
      <c r="R62" s="98">
        <f>R61+'[1]IX'!R62</f>
        <v>5</v>
      </c>
      <c r="S62" s="98">
        <f>S61+'[1]IX'!S62</f>
        <v>30</v>
      </c>
      <c r="T62" s="90">
        <f t="shared" si="9"/>
        <v>117</v>
      </c>
    </row>
    <row r="63" spans="3:20" s="8" customFormat="1" ht="25.5" customHeight="1" thickBot="1" thickTop="1">
      <c r="C63" s="42" t="s">
        <v>79</v>
      </c>
      <c r="D63" s="180" t="s">
        <v>80</v>
      </c>
      <c r="E63" s="186"/>
      <c r="F63" s="93">
        <v>0</v>
      </c>
      <c r="G63" s="93">
        <v>0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  <c r="P63" s="93">
        <v>0</v>
      </c>
      <c r="Q63" s="93">
        <v>0</v>
      </c>
      <c r="R63" s="93">
        <v>0</v>
      </c>
      <c r="S63" s="95">
        <v>2</v>
      </c>
      <c r="T63" s="90">
        <f t="shared" si="9"/>
        <v>2</v>
      </c>
    </row>
    <row r="64" spans="3:20" ht="25.5" customHeight="1" thickBot="1" thickTop="1">
      <c r="C64" s="55"/>
      <c r="D64" s="182" t="s">
        <v>81</v>
      </c>
      <c r="E64" s="183"/>
      <c r="F64" s="98">
        <f>F63+'[1]IX'!F64</f>
        <v>3</v>
      </c>
      <c r="G64" s="98">
        <f>G63+'[1]IX'!G64</f>
        <v>0</v>
      </c>
      <c r="H64" s="98">
        <f>H63+'[1]IX'!H64</f>
        <v>1</v>
      </c>
      <c r="I64" s="98">
        <f>I63+'[1]IX'!I64</f>
        <v>0</v>
      </c>
      <c r="J64" s="98">
        <f>J63+'[1]IX'!J64</f>
        <v>0</v>
      </c>
      <c r="K64" s="98">
        <f>K63+'[1]IX'!K64</f>
        <v>0</v>
      </c>
      <c r="L64" s="98">
        <f>L63+'[1]IX'!L64</f>
        <v>2</v>
      </c>
      <c r="M64" s="98">
        <f>M63+'[1]IX'!M64</f>
        <v>0</v>
      </c>
      <c r="N64" s="98">
        <f>N63+'[1]IX'!N64</f>
        <v>0</v>
      </c>
      <c r="O64" s="98">
        <f>O63+'[1]IX'!O64</f>
        <v>0</v>
      </c>
      <c r="P64" s="98">
        <f>P63+'[1]IX'!P64</f>
        <v>0</v>
      </c>
      <c r="Q64" s="98">
        <f>Q63+'[1]IX'!Q64</f>
        <v>0</v>
      </c>
      <c r="R64" s="98">
        <f>R63+'[1]IX'!R64</f>
        <v>5</v>
      </c>
      <c r="S64" s="98">
        <f>S63+'[1]IX'!S64</f>
        <v>17</v>
      </c>
      <c r="T64" s="90">
        <f t="shared" si="9"/>
        <v>28</v>
      </c>
    </row>
    <row r="65" spans="3:20" s="8" customFormat="1" ht="25.5" customHeight="1" thickBot="1" thickTop="1">
      <c r="C65" s="59" t="s">
        <v>82</v>
      </c>
      <c r="D65" s="180" t="s">
        <v>83</v>
      </c>
      <c r="E65" s="181"/>
      <c r="F65" s="98">
        <v>5</v>
      </c>
      <c r="G65" s="93">
        <v>2</v>
      </c>
      <c r="H65" s="93">
        <v>0</v>
      </c>
      <c r="I65" s="93">
        <v>0</v>
      </c>
      <c r="J65" s="93">
        <v>0</v>
      </c>
      <c r="K65" s="93">
        <v>0</v>
      </c>
      <c r="L65" s="93">
        <v>0</v>
      </c>
      <c r="M65" s="93">
        <v>0</v>
      </c>
      <c r="N65" s="93">
        <v>0</v>
      </c>
      <c r="O65" s="93">
        <v>0</v>
      </c>
      <c r="P65" s="93">
        <v>0</v>
      </c>
      <c r="Q65" s="93">
        <v>0</v>
      </c>
      <c r="R65" s="93">
        <v>0</v>
      </c>
      <c r="S65" s="95">
        <v>0</v>
      </c>
      <c r="T65" s="90">
        <f t="shared" si="9"/>
        <v>7</v>
      </c>
    </row>
    <row r="66" spans="3:20" ht="25.5" customHeight="1" thickBot="1" thickTop="1">
      <c r="C66" s="60"/>
      <c r="D66" s="182" t="s">
        <v>84</v>
      </c>
      <c r="E66" s="183"/>
      <c r="F66" s="98">
        <f>F65+'[1]IX'!F66</f>
        <v>68</v>
      </c>
      <c r="G66" s="98">
        <f>G65+'[1]IX'!G66</f>
        <v>54</v>
      </c>
      <c r="H66" s="98">
        <f>H65+'[1]IX'!H66</f>
        <v>49</v>
      </c>
      <c r="I66" s="98">
        <f>I65+'[1]IX'!I66</f>
        <v>0</v>
      </c>
      <c r="J66" s="98">
        <f>J65+'[1]IX'!J66</f>
        <v>20</v>
      </c>
      <c r="K66" s="98">
        <f>K65+'[1]IX'!K66</f>
        <v>0</v>
      </c>
      <c r="L66" s="98">
        <f>L65+'[1]IX'!L66</f>
        <v>69</v>
      </c>
      <c r="M66" s="98">
        <f>M65+'[1]IX'!M66</f>
        <v>76</v>
      </c>
      <c r="N66" s="98">
        <f>N65+'[1]IX'!N66</f>
        <v>0</v>
      </c>
      <c r="O66" s="98">
        <f>O65+'[1]IX'!O66</f>
        <v>10</v>
      </c>
      <c r="P66" s="98">
        <f>P65+'[1]IX'!P66</f>
        <v>0</v>
      </c>
      <c r="Q66" s="98">
        <f>Q65+'[1]IX'!Q66</f>
        <v>20</v>
      </c>
      <c r="R66" s="98">
        <f>R65+'[1]IX'!R66</f>
        <v>14</v>
      </c>
      <c r="S66" s="98">
        <f>S65+'[1]IX'!S66</f>
        <v>37</v>
      </c>
      <c r="T66" s="90">
        <f t="shared" si="9"/>
        <v>417</v>
      </c>
    </row>
    <row r="67" spans="3:20" s="8" customFormat="1" ht="25.5" customHeight="1" thickBot="1" thickTop="1">
      <c r="C67" s="59" t="s">
        <v>85</v>
      </c>
      <c r="D67" s="180" t="s">
        <v>86</v>
      </c>
      <c r="E67" s="181"/>
      <c r="F67" s="98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3</v>
      </c>
      <c r="M67" s="93">
        <v>0</v>
      </c>
      <c r="N67" s="93">
        <v>0</v>
      </c>
      <c r="O67" s="93">
        <v>0</v>
      </c>
      <c r="P67" s="93">
        <v>0</v>
      </c>
      <c r="Q67" s="93">
        <v>1</v>
      </c>
      <c r="R67" s="93">
        <v>0</v>
      </c>
      <c r="S67" s="95">
        <v>0</v>
      </c>
      <c r="T67" s="101">
        <f t="shared" si="9"/>
        <v>4</v>
      </c>
    </row>
    <row r="68" spans="3:20" ht="25.5" customHeight="1" thickBot="1">
      <c r="C68" s="60"/>
      <c r="D68" s="182" t="s">
        <v>87</v>
      </c>
      <c r="E68" s="183"/>
      <c r="F68" s="98">
        <f>F67+'[1]IX'!F68</f>
        <v>0</v>
      </c>
      <c r="G68" s="98">
        <f>G67+'[1]IX'!G68</f>
        <v>0</v>
      </c>
      <c r="H68" s="98">
        <f>H67+'[1]IX'!H68</f>
        <v>0</v>
      </c>
      <c r="I68" s="98">
        <f>I67+'[1]IX'!I68</f>
        <v>0</v>
      </c>
      <c r="J68" s="98">
        <f>J67+'[1]IX'!J68</f>
        <v>0</v>
      </c>
      <c r="K68" s="98">
        <f>K67+'[1]IX'!K68</f>
        <v>0</v>
      </c>
      <c r="L68" s="98">
        <f>L67+'[1]IX'!L68</f>
        <v>5</v>
      </c>
      <c r="M68" s="98">
        <f>M67+'[1]IX'!M68</f>
        <v>0</v>
      </c>
      <c r="N68" s="98">
        <f>N67+'[1]IX'!N68</f>
        <v>0</v>
      </c>
      <c r="O68" s="98">
        <f>O67+'[1]IX'!O68</f>
        <v>0</v>
      </c>
      <c r="P68" s="98">
        <f>P67+'[1]IX'!P68</f>
        <v>0</v>
      </c>
      <c r="Q68" s="98">
        <f>Q67+'[1]IX'!Q68</f>
        <v>1</v>
      </c>
      <c r="R68" s="98">
        <f>R67+'[1]IX'!R68</f>
        <v>0</v>
      </c>
      <c r="S68" s="102">
        <f>S67+'[1]IX'!S68</f>
        <v>0</v>
      </c>
      <c r="T68" s="103">
        <f>T67+'[1]IX'!T68</f>
        <v>6</v>
      </c>
    </row>
    <row r="69" spans="3:20" ht="25.5" customHeight="1" thickBot="1" thickTop="1">
      <c r="C69" s="54" t="s">
        <v>88</v>
      </c>
      <c r="D69" s="182" t="s">
        <v>89</v>
      </c>
      <c r="E69" s="183"/>
      <c r="F69" s="98">
        <v>0</v>
      </c>
      <c r="G69" s="93">
        <v>0</v>
      </c>
      <c r="H69" s="93">
        <v>3</v>
      </c>
      <c r="I69" s="93">
        <v>0</v>
      </c>
      <c r="J69" s="93">
        <v>4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  <c r="P69" s="93">
        <v>0</v>
      </c>
      <c r="Q69" s="93">
        <v>0</v>
      </c>
      <c r="R69" s="93">
        <v>0</v>
      </c>
      <c r="S69" s="95">
        <v>0</v>
      </c>
      <c r="T69" s="99">
        <f>SUM(F69:S69)</f>
        <v>7</v>
      </c>
    </row>
    <row r="70" spans="3:21" ht="25.5" customHeight="1" thickBot="1" thickTop="1">
      <c r="C70" s="104"/>
      <c r="D70" s="184" t="s">
        <v>90</v>
      </c>
      <c r="E70" s="185"/>
      <c r="F70" s="105">
        <f>F69+'[1]IX'!F70</f>
        <v>0</v>
      </c>
      <c r="G70" s="105">
        <f>G69+'[1]IX'!G70</f>
        <v>0</v>
      </c>
      <c r="H70" s="105">
        <f>H69+'[1]IX'!H70</f>
        <v>8</v>
      </c>
      <c r="I70" s="105">
        <f>I69+'[1]IX'!I70</f>
        <v>0</v>
      </c>
      <c r="J70" s="105">
        <f>J69+'[1]IX'!J70</f>
        <v>11</v>
      </c>
      <c r="K70" s="105">
        <f>K69+'[1]IX'!K70</f>
        <v>0</v>
      </c>
      <c r="L70" s="105">
        <f>L69+'[1]IX'!L70</f>
        <v>0</v>
      </c>
      <c r="M70" s="105">
        <f>M69+'[1]IX'!M70</f>
        <v>0</v>
      </c>
      <c r="N70" s="105">
        <f>N69+'[1]IX'!N70</f>
        <v>0</v>
      </c>
      <c r="O70" s="105">
        <f>O69+'[1]IX'!O70</f>
        <v>0</v>
      </c>
      <c r="P70" s="105">
        <f>P69+'[1]IX'!P70</f>
        <v>0</v>
      </c>
      <c r="Q70" s="105">
        <f>Q69+'[1]IX'!Q70</f>
        <v>0</v>
      </c>
      <c r="R70" s="105">
        <f>R69+'[1]IX'!R70</f>
        <v>1</v>
      </c>
      <c r="S70" s="105">
        <f>S69+'[1]IX'!S70</f>
        <v>2</v>
      </c>
      <c r="T70" s="90">
        <f>SUM(F70:S70)</f>
        <v>22</v>
      </c>
      <c r="U70" s="8"/>
    </row>
    <row r="71" spans="3:20" ht="30" customHeight="1" thickBot="1">
      <c r="C71" s="48" t="s">
        <v>91</v>
      </c>
      <c r="D71" s="171" t="s">
        <v>92</v>
      </c>
      <c r="E71" s="172"/>
      <c r="F71" s="106">
        <f aca="true" t="shared" si="10" ref="F71:S71">F45+F47+F49+F51+F53+F59+F61+F63+F65+F67+F69</f>
        <v>214</v>
      </c>
      <c r="G71" s="106">
        <f t="shared" si="10"/>
        <v>60</v>
      </c>
      <c r="H71" s="106">
        <f t="shared" si="10"/>
        <v>241</v>
      </c>
      <c r="I71" s="106">
        <f t="shared" si="10"/>
        <v>210</v>
      </c>
      <c r="J71" s="106">
        <f t="shared" si="10"/>
        <v>118</v>
      </c>
      <c r="K71" s="106">
        <f t="shared" si="10"/>
        <v>89</v>
      </c>
      <c r="L71" s="106">
        <f t="shared" si="10"/>
        <v>62</v>
      </c>
      <c r="M71" s="106">
        <f t="shared" si="10"/>
        <v>129</v>
      </c>
      <c r="N71" s="106">
        <f t="shared" si="10"/>
        <v>95</v>
      </c>
      <c r="O71" s="106">
        <f t="shared" si="10"/>
        <v>44</v>
      </c>
      <c r="P71" s="106">
        <f t="shared" si="10"/>
        <v>230</v>
      </c>
      <c r="Q71" s="106">
        <f t="shared" si="10"/>
        <v>231</v>
      </c>
      <c r="R71" s="106">
        <f t="shared" si="10"/>
        <v>302</v>
      </c>
      <c r="S71" s="106">
        <f t="shared" si="10"/>
        <v>479</v>
      </c>
      <c r="T71" s="90">
        <f>SUM(F71:S71)</f>
        <v>2504</v>
      </c>
    </row>
    <row r="72" spans="3:20" ht="30" customHeight="1" thickBot="1">
      <c r="C72" s="104"/>
      <c r="D72" s="171" t="s">
        <v>93</v>
      </c>
      <c r="E72" s="172"/>
      <c r="F72" s="106">
        <f aca="true" t="shared" si="11" ref="F72:S72">F46+F48+F50+F52+F54+F60+F62+F64+F66+F68+F70</f>
        <v>1224</v>
      </c>
      <c r="G72" s="106">
        <f t="shared" si="11"/>
        <v>714</v>
      </c>
      <c r="H72" s="106">
        <f t="shared" si="11"/>
        <v>1770</v>
      </c>
      <c r="I72" s="106">
        <f t="shared" si="11"/>
        <v>1462</v>
      </c>
      <c r="J72" s="106">
        <f t="shared" si="11"/>
        <v>1672</v>
      </c>
      <c r="K72" s="106">
        <f t="shared" si="11"/>
        <v>708</v>
      </c>
      <c r="L72" s="106">
        <f t="shared" si="11"/>
        <v>811</v>
      </c>
      <c r="M72" s="106">
        <f t="shared" si="11"/>
        <v>873</v>
      </c>
      <c r="N72" s="106">
        <f t="shared" si="11"/>
        <v>608</v>
      </c>
      <c r="O72" s="106">
        <f t="shared" si="11"/>
        <v>509</v>
      </c>
      <c r="P72" s="106">
        <f t="shared" si="11"/>
        <v>1469</v>
      </c>
      <c r="Q72" s="106">
        <f t="shared" si="11"/>
        <v>1114</v>
      </c>
      <c r="R72" s="106">
        <f t="shared" si="11"/>
        <v>2539</v>
      </c>
      <c r="S72" s="106">
        <f t="shared" si="11"/>
        <v>3121</v>
      </c>
      <c r="T72" s="90">
        <f>SUM(F72:S72)</f>
        <v>18594</v>
      </c>
    </row>
    <row r="73" ht="12.75">
      <c r="C73" s="107"/>
    </row>
  </sheetData>
  <sheetProtection password="CAAD" sheet="1" objects="1" scenarios="1"/>
  <mergeCells count="64">
    <mergeCell ref="D18:E18"/>
    <mergeCell ref="D12:E12"/>
    <mergeCell ref="D13:E13"/>
    <mergeCell ref="D14:E14"/>
    <mergeCell ref="D15:E15"/>
    <mergeCell ref="D16:E16"/>
    <mergeCell ref="D17:E17"/>
    <mergeCell ref="D26:E26"/>
    <mergeCell ref="D27:E27"/>
    <mergeCell ref="D20:E20"/>
    <mergeCell ref="D21:E21"/>
    <mergeCell ref="D22:E22"/>
    <mergeCell ref="D23:E23"/>
    <mergeCell ref="D37:E37"/>
    <mergeCell ref="D38:E38"/>
    <mergeCell ref="C36:T36"/>
    <mergeCell ref="D33:E33"/>
    <mergeCell ref="D35:E35"/>
    <mergeCell ref="D45:E45"/>
    <mergeCell ref="D46:E46"/>
    <mergeCell ref="C42:T42"/>
    <mergeCell ref="C44:T44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9:E69"/>
    <mergeCell ref="D70:E70"/>
    <mergeCell ref="D63:E63"/>
    <mergeCell ref="D64:E64"/>
    <mergeCell ref="D65:E65"/>
    <mergeCell ref="D66:E66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C4:T4"/>
    <mergeCell ref="C6:T6"/>
    <mergeCell ref="C19:T19"/>
    <mergeCell ref="C32:T32"/>
    <mergeCell ref="D28:E28"/>
    <mergeCell ref="D29:E29"/>
    <mergeCell ref="D30:E30"/>
    <mergeCell ref="D31:E31"/>
    <mergeCell ref="D24:E24"/>
    <mergeCell ref="D25:E25"/>
  </mergeCells>
  <printOptions horizontalCentered="1" verticalCentered="1"/>
  <pageMargins left="0" right="0" top="0" bottom="0" header="0" footer="0"/>
  <pageSetup horizontalDpi="300" verticalDpi="300" orientation="landscape" paperSize="9" scale="59" r:id="rId4"/>
  <drawing r:id="rId3"/>
  <legacyDrawing r:id="rId2"/>
  <oleObjects>
    <oleObject progId="Word.Document.8" shapeId="7814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08" t="s">
        <v>98</v>
      </c>
      <c r="C1" s="108"/>
      <c r="D1" s="108"/>
      <c r="E1" s="108"/>
      <c r="F1" s="108"/>
      <c r="G1" s="108"/>
      <c r="H1" s="27"/>
      <c r="I1" s="27"/>
      <c r="J1" s="27"/>
      <c r="K1" s="27"/>
      <c r="L1" s="27"/>
    </row>
    <row r="2" spans="2:12" ht="18.75" thickBot="1">
      <c r="B2" s="108" t="s">
        <v>99</v>
      </c>
      <c r="C2" s="108"/>
      <c r="D2" s="108"/>
      <c r="E2" s="108"/>
      <c r="F2" s="108"/>
      <c r="G2" s="27"/>
      <c r="H2" s="27"/>
      <c r="I2" s="27"/>
      <c r="J2" s="27"/>
      <c r="K2" s="27"/>
      <c r="L2" s="27"/>
    </row>
    <row r="3" spans="1:14" ht="25.5">
      <c r="A3" s="109"/>
      <c r="B3" s="110" t="s">
        <v>100</v>
      </c>
      <c r="C3" s="111"/>
      <c r="D3" s="112" t="s">
        <v>101</v>
      </c>
      <c r="F3" s="109"/>
      <c r="G3" s="110" t="s">
        <v>102</v>
      </c>
      <c r="H3" s="113"/>
      <c r="I3" s="112" t="s">
        <v>101</v>
      </c>
      <c r="K3" s="109"/>
      <c r="L3" s="110" t="s">
        <v>100</v>
      </c>
      <c r="M3" s="111"/>
      <c r="N3" s="112" t="s">
        <v>101</v>
      </c>
    </row>
    <row r="4" spans="1:14" ht="15.75">
      <c r="A4" s="114" t="s">
        <v>103</v>
      </c>
      <c r="B4" s="115" t="s">
        <v>104</v>
      </c>
      <c r="C4" s="116" t="s">
        <v>105</v>
      </c>
      <c r="D4" s="117">
        <f>SUM(D5:D12)</f>
        <v>16848</v>
      </c>
      <c r="F4" s="118">
        <v>8</v>
      </c>
      <c r="G4" s="119" t="s">
        <v>106</v>
      </c>
      <c r="H4" s="120" t="s">
        <v>107</v>
      </c>
      <c r="I4" s="121">
        <v>540</v>
      </c>
      <c r="K4" s="122" t="s">
        <v>108</v>
      </c>
      <c r="L4" s="123" t="s">
        <v>109</v>
      </c>
      <c r="M4" s="123" t="s">
        <v>105</v>
      </c>
      <c r="N4" s="124">
        <f>SUM(N5:N15)</f>
        <v>17573</v>
      </c>
    </row>
    <row r="5" spans="1:14" ht="15">
      <c r="A5" s="118">
        <v>1</v>
      </c>
      <c r="B5" s="119" t="s">
        <v>110</v>
      </c>
      <c r="C5" s="120" t="s">
        <v>107</v>
      </c>
      <c r="D5" s="121">
        <v>693</v>
      </c>
      <c r="F5" s="118"/>
      <c r="G5" s="119"/>
      <c r="H5" s="120"/>
      <c r="I5" s="121"/>
      <c r="K5" s="118">
        <v>1</v>
      </c>
      <c r="L5" s="119" t="s">
        <v>111</v>
      </c>
      <c r="M5" s="120" t="s">
        <v>112</v>
      </c>
      <c r="N5" s="121">
        <v>392</v>
      </c>
    </row>
    <row r="6" spans="1:14" ht="15.75">
      <c r="A6" s="118">
        <v>2</v>
      </c>
      <c r="B6" s="119" t="s">
        <v>113</v>
      </c>
      <c r="C6" s="120" t="s">
        <v>107</v>
      </c>
      <c r="D6" s="121">
        <v>749</v>
      </c>
      <c r="F6" s="122" t="s">
        <v>114</v>
      </c>
      <c r="G6" s="123" t="s">
        <v>10</v>
      </c>
      <c r="H6" s="125" t="s">
        <v>105</v>
      </c>
      <c r="I6" s="126">
        <f>SUM(I7:I11)</f>
        <v>5026</v>
      </c>
      <c r="K6" s="118">
        <v>2</v>
      </c>
      <c r="L6" s="119" t="s">
        <v>115</v>
      </c>
      <c r="M6" s="120" t="s">
        <v>107</v>
      </c>
      <c r="N6" s="121">
        <v>384</v>
      </c>
    </row>
    <row r="7" spans="1:14" ht="15">
      <c r="A7" s="118">
        <v>3</v>
      </c>
      <c r="B7" s="119" t="s">
        <v>116</v>
      </c>
      <c r="C7" s="120" t="s">
        <v>117</v>
      </c>
      <c r="D7" s="121">
        <v>10407</v>
      </c>
      <c r="F7" s="118">
        <v>1</v>
      </c>
      <c r="G7" s="119" t="s">
        <v>118</v>
      </c>
      <c r="H7" s="120" t="s">
        <v>112</v>
      </c>
      <c r="I7" s="121">
        <v>754</v>
      </c>
      <c r="K7" s="118">
        <v>3</v>
      </c>
      <c r="L7" s="119" t="s">
        <v>119</v>
      </c>
      <c r="M7" s="120" t="s">
        <v>112</v>
      </c>
      <c r="N7" s="121">
        <v>1058</v>
      </c>
    </row>
    <row r="8" spans="1:14" ht="15">
      <c r="A8" s="118">
        <v>4</v>
      </c>
      <c r="B8" s="119" t="s">
        <v>120</v>
      </c>
      <c r="C8" s="120" t="s">
        <v>107</v>
      </c>
      <c r="D8" s="121">
        <v>541</v>
      </c>
      <c r="F8" s="118">
        <v>2</v>
      </c>
      <c r="G8" s="119" t="s">
        <v>121</v>
      </c>
      <c r="H8" s="120" t="s">
        <v>107</v>
      </c>
      <c r="I8" s="121">
        <v>521</v>
      </c>
      <c r="K8" s="118">
        <v>4</v>
      </c>
      <c r="L8" s="119" t="s">
        <v>122</v>
      </c>
      <c r="M8" s="120" t="s">
        <v>112</v>
      </c>
      <c r="N8" s="121">
        <v>586</v>
      </c>
    </row>
    <row r="9" spans="1:14" ht="15">
      <c r="A9" s="118">
        <v>5</v>
      </c>
      <c r="B9" s="119" t="s">
        <v>123</v>
      </c>
      <c r="C9" s="120" t="s">
        <v>117</v>
      </c>
      <c r="D9" s="121">
        <v>1256</v>
      </c>
      <c r="E9" s="127"/>
      <c r="F9" s="118">
        <v>3</v>
      </c>
      <c r="G9" s="119" t="s">
        <v>124</v>
      </c>
      <c r="H9" s="120" t="s">
        <v>112</v>
      </c>
      <c r="I9" s="121">
        <v>756</v>
      </c>
      <c r="K9" s="118">
        <v>5</v>
      </c>
      <c r="L9" s="119" t="s">
        <v>125</v>
      </c>
      <c r="M9" s="120" t="s">
        <v>112</v>
      </c>
      <c r="N9" s="121">
        <v>1131</v>
      </c>
    </row>
    <row r="10" spans="1:14" ht="15.75">
      <c r="A10" s="118" t="s">
        <v>46</v>
      </c>
      <c r="B10" s="119" t="s">
        <v>126</v>
      </c>
      <c r="C10" s="120" t="s">
        <v>107</v>
      </c>
      <c r="D10" s="121">
        <v>763</v>
      </c>
      <c r="E10" s="128"/>
      <c r="F10" s="118">
        <v>4</v>
      </c>
      <c r="G10" s="119" t="s">
        <v>127</v>
      </c>
      <c r="H10" s="120" t="s">
        <v>112</v>
      </c>
      <c r="I10" s="121">
        <v>926</v>
      </c>
      <c r="K10" s="118" t="s">
        <v>46</v>
      </c>
      <c r="L10" s="119" t="s">
        <v>128</v>
      </c>
      <c r="M10" s="120" t="s">
        <v>112</v>
      </c>
      <c r="N10" s="121">
        <v>2909</v>
      </c>
    </row>
    <row r="11" spans="1:14" ht="15">
      <c r="A11" s="118">
        <v>7</v>
      </c>
      <c r="B11" s="119" t="s">
        <v>129</v>
      </c>
      <c r="C11" s="120" t="s">
        <v>107</v>
      </c>
      <c r="D11" s="121">
        <v>838</v>
      </c>
      <c r="E11" s="129"/>
      <c r="F11" s="118">
        <v>5</v>
      </c>
      <c r="G11" s="119" t="s">
        <v>130</v>
      </c>
      <c r="H11" s="120" t="s">
        <v>112</v>
      </c>
      <c r="I11" s="121">
        <v>2069</v>
      </c>
      <c r="K11" s="118">
        <v>7</v>
      </c>
      <c r="L11" s="119" t="s">
        <v>131</v>
      </c>
      <c r="M11" s="120" t="s">
        <v>107</v>
      </c>
      <c r="N11" s="121">
        <v>525</v>
      </c>
    </row>
    <row r="12" spans="1:14" ht="15">
      <c r="A12" s="118">
        <v>8</v>
      </c>
      <c r="B12" s="119" t="s">
        <v>132</v>
      </c>
      <c r="C12" s="120" t="s">
        <v>112</v>
      </c>
      <c r="D12" s="121">
        <v>1601</v>
      </c>
      <c r="E12" s="129"/>
      <c r="F12" s="118"/>
      <c r="G12" s="119"/>
      <c r="H12" s="120"/>
      <c r="I12" s="121"/>
      <c r="K12" s="118">
        <v>8</v>
      </c>
      <c r="L12" s="119" t="s">
        <v>133</v>
      </c>
      <c r="M12" s="120" t="s">
        <v>107</v>
      </c>
      <c r="N12" s="121">
        <v>359</v>
      </c>
    </row>
    <row r="13" spans="1:14" ht="15.75">
      <c r="A13" s="118"/>
      <c r="B13" s="119"/>
      <c r="C13" s="120"/>
      <c r="D13" s="121"/>
      <c r="E13" s="129"/>
      <c r="F13" s="122" t="s">
        <v>134</v>
      </c>
      <c r="G13" s="123" t="s">
        <v>135</v>
      </c>
      <c r="H13" s="125" t="s">
        <v>105</v>
      </c>
      <c r="I13" s="126">
        <f>SUM(I14:I18)</f>
        <v>6481</v>
      </c>
      <c r="K13" s="118">
        <v>9</v>
      </c>
      <c r="L13" s="119" t="s">
        <v>136</v>
      </c>
      <c r="M13" s="120" t="s">
        <v>107</v>
      </c>
      <c r="N13" s="121">
        <v>359</v>
      </c>
    </row>
    <row r="14" spans="1:14" ht="15.75">
      <c r="A14" s="114" t="s">
        <v>137</v>
      </c>
      <c r="B14" s="115" t="s">
        <v>138</v>
      </c>
      <c r="C14" s="130" t="s">
        <v>105</v>
      </c>
      <c r="D14" s="131">
        <f>SUM(D15:D21)</f>
        <v>7365</v>
      </c>
      <c r="E14" s="132"/>
      <c r="F14" s="118">
        <v>1</v>
      </c>
      <c r="G14" s="119" t="s">
        <v>139</v>
      </c>
      <c r="H14" s="120" t="s">
        <v>112</v>
      </c>
      <c r="I14" s="121">
        <v>1082</v>
      </c>
      <c r="K14" s="118">
        <v>10</v>
      </c>
      <c r="L14" s="119" t="s">
        <v>140</v>
      </c>
      <c r="M14" s="120" t="s">
        <v>107</v>
      </c>
      <c r="N14" s="121">
        <v>1301</v>
      </c>
    </row>
    <row r="15" spans="1:14" ht="15">
      <c r="A15" s="118">
        <v>1</v>
      </c>
      <c r="B15" s="119" t="s">
        <v>141</v>
      </c>
      <c r="C15" s="120" t="s">
        <v>107</v>
      </c>
      <c r="D15" s="121">
        <v>412</v>
      </c>
      <c r="E15" s="129"/>
      <c r="F15" s="118">
        <v>2</v>
      </c>
      <c r="G15" s="119" t="s">
        <v>142</v>
      </c>
      <c r="H15" s="120" t="s">
        <v>112</v>
      </c>
      <c r="I15" s="121">
        <v>2232</v>
      </c>
      <c r="K15" s="118">
        <v>11</v>
      </c>
      <c r="L15" s="119" t="s">
        <v>140</v>
      </c>
      <c r="M15" s="120" t="s">
        <v>117</v>
      </c>
      <c r="N15" s="121">
        <v>8569</v>
      </c>
    </row>
    <row r="16" spans="1:14" ht="15.75">
      <c r="A16" s="118">
        <v>2</v>
      </c>
      <c r="B16" s="119" t="s">
        <v>143</v>
      </c>
      <c r="C16" s="120" t="s">
        <v>107</v>
      </c>
      <c r="D16" s="121">
        <v>312</v>
      </c>
      <c r="E16" s="129"/>
      <c r="F16" s="118">
        <v>3</v>
      </c>
      <c r="G16" s="119" t="s">
        <v>144</v>
      </c>
      <c r="H16" s="120" t="s">
        <v>107</v>
      </c>
      <c r="I16" s="121">
        <v>443</v>
      </c>
      <c r="K16" s="118"/>
      <c r="L16" s="119"/>
      <c r="M16" s="120"/>
      <c r="N16" s="131"/>
    </row>
    <row r="17" spans="1:14" ht="15.75">
      <c r="A17" s="118">
        <v>3</v>
      </c>
      <c r="B17" s="119" t="s">
        <v>145</v>
      </c>
      <c r="C17" s="120" t="s">
        <v>107</v>
      </c>
      <c r="D17" s="121">
        <v>694</v>
      </c>
      <c r="E17" s="129"/>
      <c r="F17" s="118">
        <v>4</v>
      </c>
      <c r="G17" s="119" t="s">
        <v>146</v>
      </c>
      <c r="H17" s="120" t="s">
        <v>112</v>
      </c>
      <c r="I17" s="121">
        <v>2197</v>
      </c>
      <c r="K17" s="122" t="s">
        <v>147</v>
      </c>
      <c r="L17" s="123" t="s">
        <v>17</v>
      </c>
      <c r="M17" s="125" t="s">
        <v>105</v>
      </c>
      <c r="N17" s="126">
        <f>SUM(N18:N26)</f>
        <v>10172</v>
      </c>
    </row>
    <row r="18" spans="1:14" ht="15">
      <c r="A18" s="118">
        <v>4</v>
      </c>
      <c r="B18" s="119" t="s">
        <v>148</v>
      </c>
      <c r="C18" s="120" t="s">
        <v>107</v>
      </c>
      <c r="D18" s="121">
        <v>1068</v>
      </c>
      <c r="E18" s="129"/>
      <c r="F18" s="118">
        <v>5</v>
      </c>
      <c r="G18" s="119" t="s">
        <v>149</v>
      </c>
      <c r="H18" s="120" t="s">
        <v>107</v>
      </c>
      <c r="I18" s="121">
        <v>527</v>
      </c>
      <c r="K18" s="118">
        <v>1</v>
      </c>
      <c r="L18" s="119" t="s">
        <v>150</v>
      </c>
      <c r="M18" s="120" t="s">
        <v>107</v>
      </c>
      <c r="N18" s="121">
        <v>476</v>
      </c>
    </row>
    <row r="19" spans="1:14" ht="15">
      <c r="A19" s="118">
        <v>5</v>
      </c>
      <c r="B19" s="119" t="s">
        <v>148</v>
      </c>
      <c r="C19" s="120" t="s">
        <v>117</v>
      </c>
      <c r="D19" s="121">
        <v>2400</v>
      </c>
      <c r="E19" s="129"/>
      <c r="F19" s="118"/>
      <c r="G19" s="119"/>
      <c r="H19" s="120"/>
      <c r="I19" s="121"/>
      <c r="K19" s="118">
        <v>2</v>
      </c>
      <c r="L19" s="119" t="s">
        <v>151</v>
      </c>
      <c r="M19" s="120" t="s">
        <v>117</v>
      </c>
      <c r="N19" s="121">
        <v>631</v>
      </c>
    </row>
    <row r="20" spans="1:14" ht="15.75">
      <c r="A20" s="118">
        <v>6</v>
      </c>
      <c r="B20" s="119" t="s">
        <v>152</v>
      </c>
      <c r="C20" s="120" t="s">
        <v>112</v>
      </c>
      <c r="D20" s="121">
        <v>2075</v>
      </c>
      <c r="E20" s="129"/>
      <c r="F20" s="122" t="s">
        <v>153</v>
      </c>
      <c r="G20" s="123" t="s">
        <v>12</v>
      </c>
      <c r="H20" s="125" t="s">
        <v>105</v>
      </c>
      <c r="I20" s="126">
        <f>SUM(I21:I25)</f>
        <v>3971</v>
      </c>
      <c r="K20" s="118">
        <v>3</v>
      </c>
      <c r="L20" s="119" t="s">
        <v>154</v>
      </c>
      <c r="M20" s="120" t="s">
        <v>112</v>
      </c>
      <c r="N20" s="121">
        <v>919</v>
      </c>
    </row>
    <row r="21" spans="1:14" ht="15">
      <c r="A21" s="118">
        <v>7</v>
      </c>
      <c r="B21" s="119" t="s">
        <v>155</v>
      </c>
      <c r="C21" s="120" t="s">
        <v>107</v>
      </c>
      <c r="D21" s="121">
        <v>404</v>
      </c>
      <c r="E21" s="129"/>
      <c r="F21" s="118">
        <v>1</v>
      </c>
      <c r="G21" s="119" t="s">
        <v>156</v>
      </c>
      <c r="H21" s="120" t="s">
        <v>107</v>
      </c>
      <c r="I21" s="121">
        <v>437</v>
      </c>
      <c r="K21" s="118">
        <v>4</v>
      </c>
      <c r="L21" s="119" t="s">
        <v>157</v>
      </c>
      <c r="M21" s="120" t="s">
        <v>112</v>
      </c>
      <c r="N21" s="121">
        <v>794</v>
      </c>
    </row>
    <row r="22" spans="1:14" ht="15.75">
      <c r="A22" s="114"/>
      <c r="B22" s="115"/>
      <c r="C22" s="120"/>
      <c r="D22" s="131"/>
      <c r="E22" s="132"/>
      <c r="F22" s="118">
        <v>2</v>
      </c>
      <c r="G22" s="119" t="s">
        <v>158</v>
      </c>
      <c r="H22" s="120" t="s">
        <v>112</v>
      </c>
      <c r="I22" s="121">
        <v>463</v>
      </c>
      <c r="K22" s="118">
        <v>5</v>
      </c>
      <c r="L22" s="119" t="s">
        <v>159</v>
      </c>
      <c r="M22" s="120" t="s">
        <v>107</v>
      </c>
      <c r="N22" s="121">
        <v>636</v>
      </c>
    </row>
    <row r="23" spans="1:14" ht="15.75">
      <c r="A23" s="114" t="s">
        <v>160</v>
      </c>
      <c r="B23" s="115" t="s">
        <v>8</v>
      </c>
      <c r="C23" s="130" t="s">
        <v>105</v>
      </c>
      <c r="D23" s="131">
        <f>SUM(D24:D29)</f>
        <v>6346</v>
      </c>
      <c r="E23" s="129"/>
      <c r="F23" s="118">
        <v>3</v>
      </c>
      <c r="G23" s="119" t="s">
        <v>161</v>
      </c>
      <c r="H23" s="120" t="s">
        <v>107</v>
      </c>
      <c r="I23" s="121">
        <v>596</v>
      </c>
      <c r="K23" s="118">
        <v>6</v>
      </c>
      <c r="L23" s="119" t="s">
        <v>162</v>
      </c>
      <c r="M23" s="120" t="s">
        <v>112</v>
      </c>
      <c r="N23" s="121">
        <v>2689</v>
      </c>
    </row>
    <row r="24" spans="1:14" ht="15">
      <c r="A24" s="118">
        <v>1</v>
      </c>
      <c r="B24" s="119" t="s">
        <v>163</v>
      </c>
      <c r="C24" s="120" t="s">
        <v>107</v>
      </c>
      <c r="D24" s="121">
        <v>671</v>
      </c>
      <c r="E24" s="129"/>
      <c r="F24" s="118">
        <v>4</v>
      </c>
      <c r="G24" s="119" t="s">
        <v>164</v>
      </c>
      <c r="H24" s="120" t="s">
        <v>112</v>
      </c>
      <c r="I24" s="121">
        <v>1817</v>
      </c>
      <c r="K24" s="118">
        <v>7</v>
      </c>
      <c r="L24" s="119" t="s">
        <v>165</v>
      </c>
      <c r="M24" s="120" t="s">
        <v>107</v>
      </c>
      <c r="N24" s="121">
        <v>281</v>
      </c>
    </row>
    <row r="25" spans="1:14" ht="15">
      <c r="A25" s="118">
        <v>2</v>
      </c>
      <c r="B25" s="119" t="s">
        <v>166</v>
      </c>
      <c r="C25" s="120" t="s">
        <v>112</v>
      </c>
      <c r="D25" s="121">
        <v>2480</v>
      </c>
      <c r="E25" s="129"/>
      <c r="F25" s="118">
        <v>5</v>
      </c>
      <c r="G25" s="119" t="s">
        <v>167</v>
      </c>
      <c r="H25" s="120" t="s">
        <v>112</v>
      </c>
      <c r="I25" s="121">
        <v>658</v>
      </c>
      <c r="K25" s="118">
        <v>8</v>
      </c>
      <c r="L25" s="119" t="s">
        <v>168</v>
      </c>
      <c r="M25" s="120" t="s">
        <v>107</v>
      </c>
      <c r="N25" s="121">
        <v>827</v>
      </c>
    </row>
    <row r="26" spans="1:14" ht="15">
      <c r="A26" s="118">
        <v>3</v>
      </c>
      <c r="B26" s="119" t="s">
        <v>169</v>
      </c>
      <c r="C26" s="120" t="s">
        <v>107</v>
      </c>
      <c r="D26" s="121">
        <v>708</v>
      </c>
      <c r="E26" s="129"/>
      <c r="F26" s="118"/>
      <c r="G26" s="119"/>
      <c r="H26" s="120"/>
      <c r="I26" s="121"/>
      <c r="K26" s="118">
        <v>9</v>
      </c>
      <c r="L26" s="119" t="s">
        <v>168</v>
      </c>
      <c r="M26" s="120" t="s">
        <v>117</v>
      </c>
      <c r="N26" s="121">
        <v>2919</v>
      </c>
    </row>
    <row r="27" spans="1:14" ht="15.75">
      <c r="A27" s="118">
        <v>4</v>
      </c>
      <c r="B27" s="119" t="s">
        <v>170</v>
      </c>
      <c r="C27" s="120" t="s">
        <v>107</v>
      </c>
      <c r="D27" s="121">
        <v>397</v>
      </c>
      <c r="E27" s="129"/>
      <c r="F27" s="122" t="s">
        <v>171</v>
      </c>
      <c r="G27" s="123" t="s">
        <v>13</v>
      </c>
      <c r="H27" s="125" t="s">
        <v>105</v>
      </c>
      <c r="I27" s="126">
        <f>SUM(I28:I33)</f>
        <v>4413</v>
      </c>
      <c r="K27" s="118"/>
      <c r="L27" s="119"/>
      <c r="M27" s="120"/>
      <c r="N27" s="121"/>
    </row>
    <row r="28" spans="1:14" ht="15.75">
      <c r="A28" s="118">
        <v>5</v>
      </c>
      <c r="B28" s="119" t="s">
        <v>172</v>
      </c>
      <c r="C28" s="120" t="s">
        <v>112</v>
      </c>
      <c r="D28" s="121">
        <v>1331</v>
      </c>
      <c r="E28" s="132"/>
      <c r="F28" s="118">
        <v>1</v>
      </c>
      <c r="G28" s="119" t="s">
        <v>173</v>
      </c>
      <c r="H28" s="120" t="s">
        <v>107</v>
      </c>
      <c r="I28" s="121">
        <v>334</v>
      </c>
      <c r="K28" s="122" t="s">
        <v>174</v>
      </c>
      <c r="L28" s="123" t="s">
        <v>18</v>
      </c>
      <c r="M28" s="125" t="s">
        <v>105</v>
      </c>
      <c r="N28" s="126">
        <f>SUM(N29:N38)</f>
        <v>11526</v>
      </c>
    </row>
    <row r="29" spans="1:14" ht="15">
      <c r="A29" s="118">
        <v>6</v>
      </c>
      <c r="B29" s="119" t="s">
        <v>175</v>
      </c>
      <c r="C29" s="120" t="s">
        <v>112</v>
      </c>
      <c r="D29" s="121">
        <v>759</v>
      </c>
      <c r="E29" s="129"/>
      <c r="F29" s="118">
        <v>2</v>
      </c>
      <c r="G29" s="119" t="s">
        <v>176</v>
      </c>
      <c r="H29" s="120" t="s">
        <v>107</v>
      </c>
      <c r="I29" s="121">
        <v>598</v>
      </c>
      <c r="K29" s="118">
        <v>1</v>
      </c>
      <c r="L29" s="119" t="s">
        <v>177</v>
      </c>
      <c r="M29" s="120" t="s">
        <v>107</v>
      </c>
      <c r="N29" s="121">
        <v>585</v>
      </c>
    </row>
    <row r="30" spans="1:14" ht="15">
      <c r="A30" s="118"/>
      <c r="B30" s="119"/>
      <c r="C30" s="120"/>
      <c r="D30" s="121"/>
      <c r="E30" s="129"/>
      <c r="F30" s="118">
        <v>3</v>
      </c>
      <c r="G30" s="119" t="s">
        <v>178</v>
      </c>
      <c r="H30" s="120" t="s">
        <v>107</v>
      </c>
      <c r="I30" s="121">
        <v>412</v>
      </c>
      <c r="K30" s="118">
        <v>2</v>
      </c>
      <c r="L30" s="119" t="s">
        <v>179</v>
      </c>
      <c r="M30" s="120" t="s">
        <v>112</v>
      </c>
      <c r="N30" s="121">
        <v>1088</v>
      </c>
    </row>
    <row r="31" spans="1:14" ht="15.75">
      <c r="A31" s="114" t="s">
        <v>180</v>
      </c>
      <c r="B31" s="115" t="s">
        <v>181</v>
      </c>
      <c r="C31" s="130" t="s">
        <v>105</v>
      </c>
      <c r="D31" s="131">
        <f>SUM(D32+D33+D34+D35+D36+D37+D38+I4)</f>
        <v>11294</v>
      </c>
      <c r="E31" s="129"/>
      <c r="F31" s="118">
        <v>4</v>
      </c>
      <c r="G31" s="119" t="s">
        <v>182</v>
      </c>
      <c r="H31" s="120" t="s">
        <v>107</v>
      </c>
      <c r="I31" s="121">
        <v>366</v>
      </c>
      <c r="K31" s="118">
        <v>3</v>
      </c>
      <c r="L31" s="119" t="s">
        <v>183</v>
      </c>
      <c r="M31" s="120" t="s">
        <v>107</v>
      </c>
      <c r="N31" s="121">
        <v>345</v>
      </c>
    </row>
    <row r="32" spans="1:14" ht="15">
      <c r="A32" s="118">
        <v>1</v>
      </c>
      <c r="B32" s="119" t="s">
        <v>184</v>
      </c>
      <c r="C32" s="120" t="s">
        <v>112</v>
      </c>
      <c r="D32" s="121">
        <v>631</v>
      </c>
      <c r="E32" s="129"/>
      <c r="F32" s="118">
        <v>5</v>
      </c>
      <c r="G32" s="119" t="s">
        <v>185</v>
      </c>
      <c r="H32" s="120" t="s">
        <v>112</v>
      </c>
      <c r="I32" s="121">
        <v>2175</v>
      </c>
      <c r="K32" s="118">
        <v>4</v>
      </c>
      <c r="L32" s="119" t="s">
        <v>186</v>
      </c>
      <c r="M32" s="120" t="s">
        <v>112</v>
      </c>
      <c r="N32" s="121">
        <v>2938</v>
      </c>
    </row>
    <row r="33" spans="1:14" ht="15">
      <c r="A33" s="118">
        <v>2</v>
      </c>
      <c r="B33" s="119" t="s">
        <v>187</v>
      </c>
      <c r="C33" s="120" t="s">
        <v>107</v>
      </c>
      <c r="D33" s="121">
        <v>471</v>
      </c>
      <c r="E33" s="129"/>
      <c r="F33" s="118">
        <v>6</v>
      </c>
      <c r="G33" s="119" t="s">
        <v>188</v>
      </c>
      <c r="H33" s="120" t="s">
        <v>112</v>
      </c>
      <c r="I33" s="121">
        <v>528</v>
      </c>
      <c r="K33" s="118">
        <v>5</v>
      </c>
      <c r="L33" s="119" t="s">
        <v>189</v>
      </c>
      <c r="M33" s="120" t="s">
        <v>117</v>
      </c>
      <c r="N33" s="121">
        <v>321</v>
      </c>
    </row>
    <row r="34" spans="1:14" ht="15">
      <c r="A34" s="118" t="s">
        <v>31</v>
      </c>
      <c r="B34" s="119" t="s">
        <v>190</v>
      </c>
      <c r="C34" s="120" t="s">
        <v>112</v>
      </c>
      <c r="D34" s="121">
        <v>2258</v>
      </c>
      <c r="E34" s="129"/>
      <c r="F34" s="118"/>
      <c r="G34" s="119"/>
      <c r="H34" s="120"/>
      <c r="I34" s="121"/>
      <c r="K34" s="118">
        <v>6</v>
      </c>
      <c r="L34" s="119" t="s">
        <v>191</v>
      </c>
      <c r="M34" s="120" t="s">
        <v>107</v>
      </c>
      <c r="N34" s="121">
        <v>376</v>
      </c>
    </row>
    <row r="35" spans="1:14" ht="15.75">
      <c r="A35" s="118">
        <v>4</v>
      </c>
      <c r="B35" s="119" t="s">
        <v>192</v>
      </c>
      <c r="C35" s="120" t="s">
        <v>107</v>
      </c>
      <c r="D35" s="121">
        <v>876</v>
      </c>
      <c r="E35" s="129"/>
      <c r="F35" s="133" t="s">
        <v>193</v>
      </c>
      <c r="G35" s="134" t="s">
        <v>14</v>
      </c>
      <c r="H35" s="135" t="s">
        <v>105</v>
      </c>
      <c r="I35" s="126">
        <f>SUM(I36:I38)</f>
        <v>3748</v>
      </c>
      <c r="K35" s="118">
        <v>7</v>
      </c>
      <c r="L35" s="119" t="s">
        <v>194</v>
      </c>
      <c r="M35" s="120" t="s">
        <v>107</v>
      </c>
      <c r="N35" s="121">
        <v>697</v>
      </c>
    </row>
    <row r="36" spans="1:14" ht="15">
      <c r="A36" s="118">
        <v>5</v>
      </c>
      <c r="B36" s="119" t="s">
        <v>192</v>
      </c>
      <c r="C36" s="120" t="s">
        <v>117</v>
      </c>
      <c r="D36" s="121">
        <v>4959</v>
      </c>
      <c r="E36" s="129"/>
      <c r="F36" s="118">
        <v>1</v>
      </c>
      <c r="G36" s="119" t="s">
        <v>195</v>
      </c>
      <c r="H36" s="120" t="s">
        <v>112</v>
      </c>
      <c r="I36" s="121">
        <v>1003</v>
      </c>
      <c r="K36" s="118">
        <v>8</v>
      </c>
      <c r="L36" s="119" t="s">
        <v>196</v>
      </c>
      <c r="M36" s="120" t="s">
        <v>107</v>
      </c>
      <c r="N36" s="121">
        <v>448</v>
      </c>
    </row>
    <row r="37" spans="1:14" ht="15">
      <c r="A37" s="118">
        <v>6</v>
      </c>
      <c r="B37" s="119" t="s">
        <v>197</v>
      </c>
      <c r="C37" s="120" t="s">
        <v>112</v>
      </c>
      <c r="D37" s="121">
        <v>728</v>
      </c>
      <c r="E37" s="129"/>
      <c r="F37" s="118">
        <v>2</v>
      </c>
      <c r="G37" s="119" t="s">
        <v>198</v>
      </c>
      <c r="H37" s="120" t="s">
        <v>112</v>
      </c>
      <c r="I37" s="121">
        <v>494</v>
      </c>
      <c r="K37" s="118">
        <v>9</v>
      </c>
      <c r="L37" s="119" t="s">
        <v>199</v>
      </c>
      <c r="M37" s="120" t="s">
        <v>107</v>
      </c>
      <c r="N37" s="121">
        <v>1192</v>
      </c>
    </row>
    <row r="38" spans="1:14" ht="15.75" thickBot="1">
      <c r="A38" s="118">
        <v>7</v>
      </c>
      <c r="B38" s="119" t="s">
        <v>200</v>
      </c>
      <c r="C38" s="120" t="s">
        <v>107</v>
      </c>
      <c r="D38" s="121">
        <v>831</v>
      </c>
      <c r="E38" s="129"/>
      <c r="F38" s="136">
        <v>3</v>
      </c>
      <c r="G38" s="137" t="s">
        <v>201</v>
      </c>
      <c r="H38" s="138" t="s">
        <v>112</v>
      </c>
      <c r="I38" s="139">
        <v>2251</v>
      </c>
      <c r="K38" s="140">
        <v>10</v>
      </c>
      <c r="L38" s="141" t="s">
        <v>199</v>
      </c>
      <c r="M38" s="142" t="s">
        <v>117</v>
      </c>
      <c r="N38" s="143">
        <v>3536</v>
      </c>
    </row>
    <row r="39" spans="1:14" ht="19.5" thickBot="1" thickTop="1">
      <c r="A39" s="129"/>
      <c r="B39" s="144"/>
      <c r="C39" s="145"/>
      <c r="D39" s="146"/>
      <c r="E39" s="147"/>
      <c r="F39" s="144"/>
      <c r="G39" s="147"/>
      <c r="H39" s="148"/>
      <c r="K39" s="149"/>
      <c r="L39" s="150" t="s">
        <v>202</v>
      </c>
      <c r="M39" s="151" t="s">
        <v>203</v>
      </c>
      <c r="N39" s="152">
        <f>SUM(D4+D14+D23+D31+I6+I13+I20+I27+I35+N4+N17+N28)</f>
        <v>104763</v>
      </c>
    </row>
    <row r="40" spans="1:8" ht="16.5" thickTop="1">
      <c r="A40" s="129"/>
      <c r="B40" s="144" t="s">
        <v>204</v>
      </c>
      <c r="C40" s="145"/>
      <c r="D40" s="146"/>
      <c r="E40" s="147"/>
      <c r="F40" s="144"/>
      <c r="G40" s="147"/>
      <c r="H40" s="148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tabSelected="1" workbookViewId="0" topLeftCell="AA13">
      <selection activeCell="AJ23" sqref="AJ23"/>
    </sheetView>
  </sheetViews>
  <sheetFormatPr defaultColWidth="9.00390625" defaultRowHeight="12.75"/>
  <cols>
    <col min="33" max="33" width="3.75390625" style="0" customWidth="1"/>
  </cols>
  <sheetData>
    <row r="1" spans="25:41" ht="15"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</row>
    <row r="2" spans="25:41" ht="15"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</row>
    <row r="3" spans="25:41" ht="15"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</row>
    <row r="4" spans="25:41" ht="15"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</row>
    <row r="5" spans="25:41" ht="15"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</row>
    <row r="6" spans="3:41" ht="12.75" customHeight="1">
      <c r="C6" s="154" t="s">
        <v>205</v>
      </c>
      <c r="D6" s="154" t="s">
        <v>206</v>
      </c>
      <c r="E6" s="154" t="s">
        <v>207</v>
      </c>
      <c r="F6" s="154" t="s">
        <v>166</v>
      </c>
      <c r="G6" s="154" t="s">
        <v>192</v>
      </c>
      <c r="H6" s="154" t="s">
        <v>130</v>
      </c>
      <c r="I6" s="154" t="s">
        <v>208</v>
      </c>
      <c r="J6" s="154" t="s">
        <v>164</v>
      </c>
      <c r="K6" s="154" t="s">
        <v>185</v>
      </c>
      <c r="L6" s="154" t="s">
        <v>201</v>
      </c>
      <c r="M6" s="154" t="s">
        <v>209</v>
      </c>
      <c r="N6" s="154" t="s">
        <v>210</v>
      </c>
      <c r="O6" s="154" t="s">
        <v>168</v>
      </c>
      <c r="P6" s="154" t="s">
        <v>199</v>
      </c>
      <c r="T6" t="s">
        <v>211</v>
      </c>
      <c r="U6" s="155">
        <v>0.69</v>
      </c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</row>
    <row r="7" spans="3:41" ht="15">
      <c r="C7">
        <v>10407</v>
      </c>
      <c r="D7">
        <v>6441</v>
      </c>
      <c r="E7">
        <v>7635</v>
      </c>
      <c r="F7">
        <v>6346</v>
      </c>
      <c r="G7">
        <v>11294</v>
      </c>
      <c r="H7">
        <v>5026</v>
      </c>
      <c r="I7">
        <v>6481</v>
      </c>
      <c r="J7">
        <v>3971</v>
      </c>
      <c r="K7">
        <v>4413</v>
      </c>
      <c r="L7">
        <v>3748</v>
      </c>
      <c r="M7">
        <v>8569</v>
      </c>
      <c r="N7">
        <v>9004</v>
      </c>
      <c r="O7">
        <v>10172</v>
      </c>
      <c r="P7">
        <v>11526</v>
      </c>
      <c r="T7" t="s">
        <v>212</v>
      </c>
      <c r="U7" s="155">
        <v>0.06</v>
      </c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</row>
    <row r="8" spans="20:41" ht="15">
      <c r="T8" t="s">
        <v>213</v>
      </c>
      <c r="U8" s="155">
        <v>0.19</v>
      </c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</row>
    <row r="9" spans="20:41" ht="15">
      <c r="T9" t="s">
        <v>214</v>
      </c>
      <c r="U9" s="155">
        <v>0.06</v>
      </c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</row>
    <row r="10" spans="25:41" ht="15"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</row>
    <row r="11" spans="25:41" ht="15"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</row>
    <row r="12" spans="25:41" ht="15"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</row>
    <row r="13" spans="20:41" ht="15">
      <c r="T13" t="s">
        <v>215</v>
      </c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</row>
    <row r="14" spans="25:41" ht="15"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</row>
    <row r="15" spans="3:41" ht="12.75" customHeight="1">
      <c r="C15" s="154" t="s">
        <v>205</v>
      </c>
      <c r="D15" s="154" t="s">
        <v>206</v>
      </c>
      <c r="E15" s="154" t="s">
        <v>207</v>
      </c>
      <c r="F15" s="154" t="s">
        <v>166</v>
      </c>
      <c r="G15" s="154" t="s">
        <v>192</v>
      </c>
      <c r="H15" s="154" t="s">
        <v>130</v>
      </c>
      <c r="I15" s="154" t="s">
        <v>208</v>
      </c>
      <c r="J15" s="154" t="s">
        <v>164</v>
      </c>
      <c r="K15" s="154" t="s">
        <v>185</v>
      </c>
      <c r="L15" s="154" t="s">
        <v>201</v>
      </c>
      <c r="M15" s="154" t="s">
        <v>209</v>
      </c>
      <c r="N15" s="154" t="s">
        <v>210</v>
      </c>
      <c r="O15" s="154" t="s">
        <v>168</v>
      </c>
      <c r="P15" s="154" t="s">
        <v>199</v>
      </c>
      <c r="T15" t="s">
        <v>216</v>
      </c>
      <c r="U15" s="156">
        <v>0.18</v>
      </c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</row>
    <row r="16" spans="2:41" ht="15">
      <c r="B16" t="s">
        <v>217</v>
      </c>
      <c r="C16">
        <v>1016</v>
      </c>
      <c r="D16">
        <v>525</v>
      </c>
      <c r="E16">
        <v>585</v>
      </c>
      <c r="F16">
        <v>643</v>
      </c>
      <c r="G16">
        <v>963</v>
      </c>
      <c r="H16">
        <v>453</v>
      </c>
      <c r="I16">
        <v>621</v>
      </c>
      <c r="J16">
        <v>314</v>
      </c>
      <c r="K16">
        <v>423</v>
      </c>
      <c r="L16">
        <v>348</v>
      </c>
      <c r="M16">
        <v>908</v>
      </c>
      <c r="N16">
        <v>782</v>
      </c>
      <c r="O16">
        <v>957</v>
      </c>
      <c r="P16">
        <v>1190</v>
      </c>
      <c r="T16" t="s">
        <v>218</v>
      </c>
      <c r="U16" s="155">
        <v>0.37</v>
      </c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</row>
    <row r="17" spans="2:41" ht="15">
      <c r="B17" t="s">
        <v>219</v>
      </c>
      <c r="C17">
        <v>1307</v>
      </c>
      <c r="D17">
        <v>623</v>
      </c>
      <c r="E17">
        <v>754</v>
      </c>
      <c r="F17">
        <v>851</v>
      </c>
      <c r="G17">
        <v>1015</v>
      </c>
      <c r="H17">
        <v>509</v>
      </c>
      <c r="I17">
        <v>543</v>
      </c>
      <c r="J17">
        <v>387</v>
      </c>
      <c r="K17">
        <v>529</v>
      </c>
      <c r="L17">
        <v>278</v>
      </c>
      <c r="M17">
        <v>1043</v>
      </c>
      <c r="N17">
        <v>908</v>
      </c>
      <c r="O17">
        <v>898</v>
      </c>
      <c r="P17">
        <v>1317</v>
      </c>
      <c r="T17" t="s">
        <v>220</v>
      </c>
      <c r="U17" s="155">
        <v>0.16</v>
      </c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</row>
    <row r="18" spans="20:41" ht="15">
      <c r="T18" t="s">
        <v>221</v>
      </c>
      <c r="U18" s="155">
        <v>0.25</v>
      </c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</row>
    <row r="19" spans="20:41" ht="15">
      <c r="T19" t="s">
        <v>222</v>
      </c>
      <c r="U19" s="155">
        <v>0.04</v>
      </c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</row>
    <row r="20" spans="25:41" ht="15"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</row>
    <row r="21" spans="25:41" ht="15"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</row>
    <row r="22" spans="25:41" ht="15"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</row>
    <row r="23" spans="25:41" ht="15"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</row>
    <row r="24" spans="25:41" ht="15"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</row>
    <row r="25" spans="25:41" ht="15"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</row>
    <row r="26" spans="25:41" ht="15"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</row>
    <row r="27" spans="25:41" ht="15"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</row>
    <row r="28" spans="25:41" ht="15"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</row>
    <row r="29" spans="25:41" ht="15"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</row>
    <row r="30" spans="25:41" ht="15"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</row>
    <row r="31" spans="25:41" ht="15"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</row>
    <row r="32" spans="25:41" ht="15"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</row>
    <row r="33" spans="25:41" ht="15"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</row>
    <row r="34" spans="25:41" ht="15"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</row>
    <row r="35" spans="25:41" ht="15"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</row>
    <row r="36" spans="25:41" ht="15"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</row>
    <row r="37" spans="25:41" ht="15"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</row>
    <row r="38" spans="25:41" ht="15"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</row>
    <row r="39" spans="25:41" ht="15"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</row>
    <row r="40" spans="25:41" ht="15"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</row>
    <row r="41" spans="25:41" ht="15"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</row>
    <row r="42" spans="25:41" ht="15"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</row>
    <row r="43" spans="25:41" ht="15"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</row>
    <row r="44" spans="25:41" ht="15"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</row>
    <row r="45" spans="25:41" ht="15"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Zielona Gora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WUP</cp:lastModifiedBy>
  <dcterms:created xsi:type="dcterms:W3CDTF">2003-11-18T12:06:15Z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