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XI 09" sheetId="1" r:id="rId1"/>
    <sheet name="Gminy XI 09" sheetId="2" r:id="rId2"/>
    <sheet name="Wykresy XI 08" sheetId="3" r:id="rId3"/>
  </sheets>
  <externalReferences>
    <externalReference r:id="rId6"/>
    <externalReference r:id="rId7"/>
  </externalReferences>
  <definedNames>
    <definedName name="_xlnm.Print_Area" localSheetId="1">'Gminy XI 09'!$B$2:$O$47</definedName>
    <definedName name="_xlnm.Print_Area" localSheetId="0">'Stan i struktura XI 09'!$B$2:$S$68</definedName>
    <definedName name="_xlnm.Print_Area" localSheetId="2">'Wykresy XI 08'!$M$3:$AC$45</definedName>
  </definedNames>
  <calcPr fullCalcOnLoad="1"/>
</workbook>
</file>

<file path=xl/sharedStrings.xml><?xml version="1.0" encoding="utf-8"?>
<sst xmlns="http://schemas.openxmlformats.org/spreadsheetml/2006/main" count="372" uniqueCount="206">
  <si>
    <t xml:space="preserve">INFORMACJA O STANIE I STRUKTURZE BEZROBOCIA W WOJ. LUBUSKIM W LISTOPADZIE 2009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</si>
  <si>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</si>
  <si>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</si>
  <si>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</si>
  <si>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</si>
  <si>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</si>
  <si>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</si>
  <si>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</si>
  <si>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</si>
  <si>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</si>
  <si>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</si>
  <si>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</si>
  <si>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</si>
  <si>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</si>
  <si>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</si>
  <si>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</si>
  <si>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</si>
  <si>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</si>
  <si>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</si>
  <si>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</si>
  <si>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</si>
  <si>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2009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</si>
  <si>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</si>
  <si>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</si>
  <si>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</si>
  <si>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</si>
  <si>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</si>
  <si>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</si>
  <si>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</si>
  <si>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</si>
  <si>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</si>
  <si>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</si>
  <si>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</si>
  <si>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</si>
  <si>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</si>
  <si>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</si>
  <si>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</si>
  <si>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</si>
  <si>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</si>
  <si>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</si>
  <si>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</si>
  <si>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</si>
  <si>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</si>
  <si>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</si>
  <si>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</si>
  <si>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</si>
  <si>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</si>
  <si>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</si>
  <si>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</si>
  <si>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</si>
  <si>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</si>
  <si>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</si>
  <si>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</si>
  <si>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</si>
  <si>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</si>
  <si>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</si>
  <si>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</si>
  <si>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</si>
  <si>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</si>
  <si>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</si>
  <si>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</si>
  <si>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</si>
  <si>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</si>
  <si>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</si>
  <si>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</si>
  <si>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</si>
  <si>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</si>
  <si>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</si>
  <si>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</si>
  <si>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</si>
  <si>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</si>
  <si>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</si>
  <si>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</si>
  <si>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</si>
  <si>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</si>
  <si>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</si>
  <si>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</si>
  <si>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</si>
  <si>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</si>
  <si>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</si>
  <si>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</si>
  <si>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</si>
  <si>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</si>
  <si>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</si>
  <si>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listopad jest podawany przez GUS z miesięcznym opóżnieniem</t>
  </si>
  <si>
    <t>Liczba  bezrobotnych w układzie powiatowych urzędów pracy i gmin woj. lubuskiego zarejestrowanych</t>
  </si>
  <si>
    <t>na koniec listopada 2009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</si>
  <si>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</si>
  <si>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</si>
  <si>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</si>
  <si>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</si>
  <si>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</si>
  <si>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</si>
  <si>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</si>
  <si>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</si>
  <si>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</si>
  <si>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</si>
  <si>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</si>
  <si>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</si>
  <si>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</si>
  <si>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</si>
  <si>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</si>
  <si>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</si>
  <si>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</si>
  <si>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</si>
  <si>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</si>
  <si>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</si>
  <si>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</si>
  <si>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</si>
  <si>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</si>
  <si>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</si>
  <si>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</si>
  <si>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</si>
  <si>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</si>
  <si>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</si>
  <si>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</si>
  <si>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</si>
  <si>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</si>
  <si>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</si>
  <si>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</si>
  <si>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</si>
  <si>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</si>
  <si>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</si>
  <si>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</si>
  <si>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</si>
  <si>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</si>
  <si>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</si>
  <si>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</si>
  <si>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</si>
  <si>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</si>
  <si>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</si>
  <si>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</si>
  <si>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</si>
  <si>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</si>
  <si>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</si>
  <si>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</si>
  <si>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</si>
  <si>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</si>
  <si>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</si>
  <si>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</si>
  <si>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</si>
  <si>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</si>
  <si>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</si>
  <si>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</si>
  <si>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</si>
  <si>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</si>
  <si>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</si>
  <si>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</si>
  <si>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</si>
  <si>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</si>
  <si>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</si>
  <si>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</si>
  <si>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</si>
  <si>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</si>
  <si>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</si>
  <si>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</si>
  <si>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</si>
  <si>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</si>
  <si>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</si>
  <si>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</si>
  <si>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</si>
  <si>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</si>
  <si>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</si>
  <si>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</si>
  <si>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</si>
  <si>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</si>
  <si>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</si>
  <si>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</si>
  <si>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</si>
  <si>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</si>
  <si>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</si>
  <si>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</si>
  <si>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</si>
  <si>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</si>
  <si>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</si>
  <si>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</si>
  <si>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</si>
  <si>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</si>
  <si>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</si>
  <si>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</si>
  <si>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</si>
  <si>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</si>
  <si>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</si>
  <si>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</si>
  <si>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</si>
  <si>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</si>
  <si>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</si>
  <si>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</si>
  <si>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</si>
  <si>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</si>
  <si>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</si>
  <si>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</si>
  <si>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Tabela I</t>
  </si>
  <si>
    <t>Tabela II</t>
  </si>
  <si>
    <t>Podjęcia pracy</t>
  </si>
  <si>
    <t>I 2008</t>
  </si>
  <si>
    <t>II 2008</t>
  </si>
  <si>
    <t>III 2008</t>
  </si>
  <si>
    <t>IV 2008</t>
  </si>
  <si>
    <t>V 2008</t>
  </si>
  <si>
    <t xml:space="preserve">VI 2008 </t>
  </si>
  <si>
    <t xml:space="preserve">VII 2008 </t>
  </si>
  <si>
    <t>VIII 2008</t>
  </si>
  <si>
    <t xml:space="preserve">IX 2008 </t>
  </si>
  <si>
    <t xml:space="preserve">X 2008 </t>
  </si>
  <si>
    <t>XI 2008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</si>
</sst>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9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.25"/>
      <color indexed="8"/>
      <name val="Arial CE"/>
      <family val="0"/>
    </font>
    <font>
      <sz val="9.5"/>
      <color indexed="8"/>
      <name val="Arial CE"/>
      <family val="0"/>
    </font>
    <font>
      <b/>
      <sz val="12"/>
      <color indexed="8"/>
      <name val="Arial"/>
      <family val="0"/>
    </font>
    <font>
      <sz val="6.75"/>
      <color indexed="8"/>
      <name val="Arial CE"/>
      <family val="0"/>
    </font>
    <font>
      <sz val="10.5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27" borderId="1" applyNumberFormat="0" applyAlignment="0" applyProtection="0"/>
    <xf numFmtId="9" fontId="7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6" fillId="31" borderId="9" applyNumberFormat="0" applyFon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1" fontId="18" fillId="34" borderId="23" xfId="0" applyNumberFormat="1" applyFont="1" applyFill="1" applyBorder="1" applyAlignment="1">
      <alignment horizontal="center" vertical="center" wrapText="1"/>
    </xf>
    <xf numFmtId="1" fontId="18" fillId="34" borderId="24" xfId="0" applyNumberFormat="1" applyFont="1" applyFill="1" applyBorder="1" applyAlignment="1">
      <alignment horizontal="center" vertical="center" wrapText="1"/>
    </xf>
    <xf numFmtId="1" fontId="18" fillId="3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35" borderId="46" xfId="0" applyFont="1" applyFill="1" applyBorder="1" applyAlignment="1">
      <alignment horizontal="center"/>
    </xf>
    <xf numFmtId="0" fontId="49" fillId="35" borderId="49" xfId="0" applyFont="1" applyFill="1" applyBorder="1" applyAlignment="1" applyProtection="1">
      <alignment horizontal="left"/>
      <protection/>
    </xf>
    <xf numFmtId="165" fontId="49" fillId="35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35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5" borderId="49" xfId="0" applyNumberFormat="1" applyFont="1" applyFill="1" applyBorder="1" applyAlignment="1" applyProtection="1">
      <alignment/>
      <protection/>
    </xf>
    <xf numFmtId="165" fontId="49" fillId="35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36" borderId="60" xfId="0" applyFont="1" applyFill="1" applyBorder="1" applyAlignment="1">
      <alignment horizontal="center"/>
    </xf>
    <xf numFmtId="0" fontId="48" fillId="36" borderId="15" xfId="0" applyFont="1" applyFill="1" applyBorder="1" applyAlignment="1" applyProtection="1">
      <alignment horizontal="left"/>
      <protection/>
    </xf>
    <xf numFmtId="165" fontId="48" fillId="36" borderId="15" xfId="0" applyNumberFormat="1" applyFont="1" applyFill="1" applyBorder="1" applyAlignment="1" applyProtection="1">
      <alignment/>
      <protection/>
    </xf>
    <xf numFmtId="165" fontId="48" fillId="36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5" borderId="54" xfId="0" applyFont="1" applyFill="1" applyBorder="1" applyAlignment="1">
      <alignment horizontal="center"/>
    </xf>
    <xf numFmtId="0" fontId="49" fillId="35" borderId="31" xfId="0" applyFont="1" applyFill="1" applyBorder="1" applyAlignment="1" applyProtection="1">
      <alignment horizontal="left"/>
      <protection/>
    </xf>
    <xf numFmtId="165" fontId="49" fillId="35" borderId="31" xfId="0" applyNumberFormat="1" applyFont="1" applyFill="1" applyBorder="1" applyAlignment="1" applyProtection="1">
      <alignment/>
      <protection/>
    </xf>
    <xf numFmtId="165" fontId="49" fillId="35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5" fillId="37" borderId="69" xfId="0" applyFont="1" applyFill="1" applyBorder="1" applyAlignment="1">
      <alignment horizontal="center" vertical="center"/>
    </xf>
    <xf numFmtId="0" fontId="6" fillId="37" borderId="69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0" fontId="15" fillId="0" borderId="70" xfId="0" applyFont="1" applyBorder="1" applyAlignment="1">
      <alignment vertical="center" wrapText="1"/>
    </xf>
    <xf numFmtId="0" fontId="15" fillId="0" borderId="71" xfId="0" applyFont="1" applyBorder="1" applyAlignment="1">
      <alignment vertical="center" wrapText="1"/>
    </xf>
    <xf numFmtId="0" fontId="17" fillId="33" borderId="72" xfId="0" applyFont="1" applyFill="1" applyBorder="1" applyAlignment="1">
      <alignment vertical="center" wrapText="1"/>
    </xf>
    <xf numFmtId="0" fontId="17" fillId="33" borderId="73" xfId="0" applyFont="1" applyFill="1" applyBorder="1" applyAlignment="1">
      <alignment vertical="center" wrapText="1"/>
    </xf>
    <xf numFmtId="0" fontId="19" fillId="0" borderId="74" xfId="0" applyFont="1" applyFill="1" applyBorder="1" applyAlignment="1">
      <alignment vertical="center" wrapText="1"/>
    </xf>
    <xf numFmtId="0" fontId="19" fillId="0" borderId="75" xfId="0" applyFont="1" applyFill="1" applyBorder="1" applyAlignment="1">
      <alignment vertical="center" wrapText="1"/>
    </xf>
    <xf numFmtId="0" fontId="19" fillId="0" borderId="76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2" fillId="0" borderId="76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6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7" fillId="0" borderId="76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6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6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19" fillId="0" borderId="77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38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28" fillId="0" borderId="5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2" fillId="38" borderId="0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38" borderId="57" xfId="0" applyFont="1" applyFill="1" applyBorder="1" applyAlignment="1">
      <alignment horizontal="center" vertical="center"/>
    </xf>
    <xf numFmtId="0" fontId="6" fillId="38" borderId="5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4" fillId="0" borderId="78" xfId="0" applyFont="1" applyFill="1" applyBorder="1" applyAlignment="1">
      <alignment horizontal="center" vertical="center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left" vertical="center" wrapText="1"/>
    </xf>
    <xf numFmtId="0" fontId="40" fillId="0" borderId="79" xfId="0" applyFont="1" applyFill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40" fillId="0" borderId="52" xfId="0" applyFont="1" applyBorder="1" applyAlignment="1">
      <alignment vertical="center" wrapText="1"/>
    </xf>
    <xf numFmtId="0" fontId="40" fillId="0" borderId="79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3" fillId="33" borderId="72" xfId="0" applyFont="1" applyFill="1" applyBorder="1" applyAlignment="1">
      <alignment horizontal="center" vertical="center" wrapText="1"/>
    </xf>
    <xf numFmtId="0" fontId="43" fillId="33" borderId="73" xfId="0" applyFont="1" applyFill="1" applyBorder="1" applyAlignment="1">
      <alignment horizontal="center" vertical="center" wrapText="1"/>
    </xf>
    <xf numFmtId="0" fontId="43" fillId="33" borderId="80" xfId="0" applyFont="1" applyFill="1" applyBorder="1" applyAlignment="1">
      <alignment horizontal="center" vertical="center" wrapText="1"/>
    </xf>
    <xf numFmtId="0" fontId="43" fillId="33" borderId="81" xfId="0" applyFont="1" applyFill="1" applyBorder="1" applyAlignment="1">
      <alignment horizontal="center" vertical="center" wrapText="1"/>
    </xf>
    <xf numFmtId="165" fontId="48" fillId="33" borderId="82" xfId="0" applyNumberFormat="1" applyFont="1" applyFill="1" applyBorder="1" applyAlignment="1" applyProtection="1">
      <alignment horizontal="center" vertical="center" wrapText="1"/>
      <protection/>
    </xf>
    <xf numFmtId="0" fontId="0" fillId="33" borderId="83" xfId="0" applyFill="1" applyBorder="1" applyAlignment="1">
      <alignment horizontal="center" vertical="center" wrapText="1"/>
    </xf>
    <xf numFmtId="165" fontId="52" fillId="33" borderId="84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85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wrapText="1"/>
    </xf>
    <xf numFmtId="0" fontId="45" fillId="0" borderId="87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5" fillId="0" borderId="89" xfId="0" applyFont="1" applyBorder="1" applyAlignment="1">
      <alignment horizontal="center" vertical="center" wrapText="1"/>
    </xf>
    <xf numFmtId="0" fontId="45" fillId="0" borderId="90" xfId="0" applyFont="1" applyBorder="1" applyAlignment="1">
      <alignment horizontal="center" vertical="center" wrapText="1"/>
    </xf>
    <xf numFmtId="0" fontId="46" fillId="0" borderId="91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165" fontId="47" fillId="0" borderId="84" xfId="0" applyNumberFormat="1" applyFont="1" applyBorder="1" applyAlignment="1">
      <alignment horizontal="center" vertical="center" wrapText="1"/>
    </xf>
    <xf numFmtId="0" fontId="50" fillId="0" borderId="9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5" fillId="0" borderId="95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7" fillId="0" borderId="9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Zmiany liczby bezrobotnych 
w okresie I 2003 - XI 2008 r.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495"/>
          <c:w val="0.98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'Wykresy XI 08'!$E$2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'Wykresy XI 08'!$B$3:$B$14</c:f>
              <c:numCache/>
            </c:numRef>
          </c:cat>
          <c:val>
            <c:numRef>
              <c:f>'Wykresy XI 08'!$E$3:$E$14</c:f>
              <c:numCache/>
            </c:numRef>
          </c:val>
          <c:smooth val="0"/>
        </c:ser>
        <c:ser>
          <c:idx val="1"/>
          <c:order val="1"/>
          <c:tx>
            <c:strRef>
              <c:f>'Wykresy XI 08'!$F$2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'Wykresy XI 08'!$B$3:$B$14</c:f>
              <c:numCache/>
            </c:numRef>
          </c:cat>
          <c:val>
            <c:numRef>
              <c:f>'Wykresy XI 08'!$F$3:$F$14</c:f>
              <c:numCache/>
            </c:numRef>
          </c:val>
          <c:smooth val="0"/>
        </c:ser>
        <c:ser>
          <c:idx val="2"/>
          <c:order val="2"/>
          <c:tx>
            <c:strRef>
              <c:f>'Wykresy XI 08'!$G$2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'Wykresy XI 08'!$B$3:$B$14</c:f>
              <c:numCache/>
            </c:numRef>
          </c:cat>
          <c:val>
            <c:numRef>
              <c:f>'Wykresy XI 08'!$G$3:$G$14</c:f>
              <c:numCache/>
            </c:numRef>
          </c:val>
          <c:smooth val="0"/>
        </c:ser>
        <c:ser>
          <c:idx val="3"/>
          <c:order val="3"/>
          <c:tx>
            <c:strRef>
              <c:f>'Wykresy XI 08'!$H$2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'Wykresy XI 08'!$B$3:$B$14</c:f>
              <c:numCache/>
            </c:numRef>
          </c:cat>
          <c:val>
            <c:numRef>
              <c:f>'Wykresy XI 08'!$H$3:$H$14</c:f>
              <c:numCache/>
            </c:numRef>
          </c:val>
          <c:smooth val="0"/>
        </c:ser>
        <c:ser>
          <c:idx val="4"/>
          <c:order val="4"/>
          <c:tx>
            <c:strRef>
              <c:f>'Wykresy XI 08'!$I$2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'Wykresy XI 08'!$B$3:$B$14</c:f>
              <c:numCache/>
            </c:numRef>
          </c:cat>
          <c:val>
            <c:numRef>
              <c:f>'Wykresy XI 08'!$I$3:$I$14</c:f>
              <c:numCache/>
            </c:numRef>
          </c:val>
          <c:smooth val="0"/>
        </c:ser>
        <c:ser>
          <c:idx val="5"/>
          <c:order val="5"/>
          <c:tx>
            <c:strRef>
              <c:f>'Wykresy XI 08'!$J$2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'Wykresy XI 08'!$B$3:$B$14</c:f>
              <c:numCache/>
            </c:numRef>
          </c:cat>
          <c:val>
            <c:numRef>
              <c:f>'Wykresy XI 08'!$J$3:$J$14</c:f>
              <c:numCache/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638279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"/>
          <c:y val="0.91375"/>
          <c:w val="0.9857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Zgłoszenie zwolnień grupowych (liczba osób)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w okresie od stycznia do listopada 2008 r.</a:t>
            </a:r>
          </a:p>
        </c:rich>
      </c:tx>
      <c:layout>
        <c:manualLayout>
          <c:xMode val="factor"/>
          <c:yMode val="factor"/>
          <c:x val="-0.00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"/>
          <c:w val="0.969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XI 08'!$D$16</c:f>
              <c:strCache>
                <c:ptCount val="1"/>
                <c:pt idx="0">
                  <c:v>Podjęcia pracy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XI 08'!$C$17:$C$27</c:f>
              <c:strCache/>
            </c:strRef>
          </c:cat>
          <c:val>
            <c:numRef>
              <c:f>'Wykresy XI 08'!$D$17:$D$27</c:f>
              <c:numCache/>
            </c:numRef>
          </c:val>
        </c:ser>
        <c:ser>
          <c:idx val="1"/>
          <c:order val="1"/>
          <c:tx>
            <c:strRef>
              <c:f>'Wykresy XI 08'!$E$16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XI 08'!$C$17:$C$27</c:f>
              <c:strCache/>
            </c:strRef>
          </c:cat>
          <c:val>
            <c:numRef>
              <c:f>'Wykresy XI 08'!$E$17:$E$27</c:f>
              <c:numCache/>
            </c:numRef>
          </c:val>
        </c:ser>
        <c:overlap val="32"/>
        <c:gapWidth val="7"/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434689"/>
        <c:crossesAt val="1"/>
        <c:crossBetween val="between"/>
        <c:dispUnits/>
      </c:valAx>
      <c:spPr>
        <a:solidFill>
          <a:srgbClr val="F6E5B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24</xdr:row>
      <xdr:rowOff>0</xdr:rowOff>
    </xdr:from>
    <xdr:to>
      <xdr:col>28</xdr:col>
      <xdr:colOff>600075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3830300" y="4543425"/>
        <a:ext cx="54006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24</xdr:row>
      <xdr:rowOff>0</xdr:rowOff>
    </xdr:from>
    <xdr:to>
      <xdr:col>20</xdr:col>
      <xdr:colOff>47625</xdr:colOff>
      <xdr:row>44</xdr:row>
      <xdr:rowOff>161925</xdr:rowOff>
    </xdr:to>
    <xdr:graphicFrame>
      <xdr:nvGraphicFramePr>
        <xdr:cNvPr id="2" name="Chart 44"/>
        <xdr:cNvGraphicFramePr/>
      </xdr:nvGraphicFramePr>
      <xdr:xfrm>
        <a:off x="8124825" y="4543425"/>
        <a:ext cx="54768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2</xdr:row>
      <xdr:rowOff>66675</xdr:rowOff>
    </xdr:from>
    <xdr:to>
      <xdr:col>28</xdr:col>
      <xdr:colOff>590550</xdr:colOff>
      <xdr:row>22</xdr:row>
      <xdr:rowOff>180975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419100"/>
          <a:ext cx="5362575" cy="39243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28575</xdr:colOff>
      <xdr:row>2</xdr:row>
      <xdr:rowOff>66675</xdr:rowOff>
    </xdr:from>
    <xdr:to>
      <xdr:col>20</xdr:col>
      <xdr:colOff>0</xdr:colOff>
      <xdr:row>22</xdr:row>
      <xdr:rowOff>180975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0" y="419100"/>
          <a:ext cx="5457825" cy="392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9r\Arkusz%20roboczy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09r\Wykresy%20XI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9"/>
      <sheetName val="Stan i struktura II 09"/>
      <sheetName val="Stan i struktura III 09"/>
      <sheetName val="Stan i struktura IV 09"/>
      <sheetName val="Stan i struktura V 09"/>
      <sheetName val="Stan i struktura VI 09"/>
      <sheetName val="Stan i struktura VII 09"/>
      <sheetName val="Stan i struktura VIII 09"/>
      <sheetName val="Stan i struktura IX 09"/>
      <sheetName val="Stan i struktura X 09"/>
      <sheetName val="Stan i struktura XI 09"/>
    </sheetNames>
    <sheetDataSet>
      <sheetData sheetId="9">
        <row r="6">
          <cell r="E6">
            <v>3490</v>
          </cell>
          <cell r="F6">
            <v>2256</v>
          </cell>
          <cell r="G6">
            <v>4719</v>
          </cell>
          <cell r="H6">
            <v>4306</v>
          </cell>
          <cell r="I6">
            <v>7524</v>
          </cell>
          <cell r="J6">
            <v>3259</v>
          </cell>
          <cell r="K6">
            <v>4219</v>
          </cell>
          <cell r="L6">
            <v>1816</v>
          </cell>
          <cell r="M6">
            <v>2293</v>
          </cell>
          <cell r="N6">
            <v>1928</v>
          </cell>
          <cell r="O6">
            <v>4032</v>
          </cell>
          <cell r="P6">
            <v>3995</v>
          </cell>
          <cell r="Q6">
            <v>5861</v>
          </cell>
          <cell r="R6">
            <v>6375</v>
          </cell>
          <cell r="S6">
            <v>56073</v>
          </cell>
        </row>
        <row r="46">
          <cell r="E46">
            <v>4188</v>
          </cell>
          <cell r="F46">
            <v>1405</v>
          </cell>
          <cell r="G46">
            <v>2286</v>
          </cell>
          <cell r="H46">
            <v>1453</v>
          </cell>
          <cell r="I46">
            <v>2474</v>
          </cell>
          <cell r="J46">
            <v>1854</v>
          </cell>
          <cell r="K46">
            <v>1613</v>
          </cell>
          <cell r="L46">
            <v>1534</v>
          </cell>
          <cell r="M46">
            <v>1122</v>
          </cell>
          <cell r="N46">
            <v>1503</v>
          </cell>
          <cell r="O46">
            <v>2047</v>
          </cell>
          <cell r="P46">
            <v>1768</v>
          </cell>
          <cell r="Q46">
            <v>4282</v>
          </cell>
          <cell r="R46">
            <v>12590</v>
          </cell>
          <cell r="S46">
            <v>40119</v>
          </cell>
        </row>
        <row r="49">
          <cell r="E49">
            <v>51</v>
          </cell>
          <cell r="F49">
            <v>86</v>
          </cell>
          <cell r="G49">
            <v>1</v>
          </cell>
          <cell r="H49">
            <v>9</v>
          </cell>
          <cell r="I49">
            <v>82</v>
          </cell>
          <cell r="J49">
            <v>59</v>
          </cell>
          <cell r="K49">
            <v>186</v>
          </cell>
          <cell r="L49">
            <v>81</v>
          </cell>
          <cell r="M49">
            <v>37</v>
          </cell>
          <cell r="N49">
            <v>19</v>
          </cell>
          <cell r="O49">
            <v>127</v>
          </cell>
          <cell r="P49">
            <v>27</v>
          </cell>
          <cell r="Q49">
            <v>1107</v>
          </cell>
          <cell r="R49">
            <v>446</v>
          </cell>
          <cell r="S49">
            <v>2318</v>
          </cell>
        </row>
        <row r="51">
          <cell r="E51">
            <v>74</v>
          </cell>
          <cell r="F51">
            <v>326</v>
          </cell>
          <cell r="G51">
            <v>219</v>
          </cell>
          <cell r="H51">
            <v>122</v>
          </cell>
          <cell r="I51">
            <v>394</v>
          </cell>
          <cell r="J51">
            <v>87</v>
          </cell>
          <cell r="K51">
            <v>83</v>
          </cell>
          <cell r="L51">
            <v>108</v>
          </cell>
          <cell r="M51">
            <v>11</v>
          </cell>
          <cell r="N51">
            <v>77</v>
          </cell>
          <cell r="O51">
            <v>277</v>
          </cell>
          <cell r="P51">
            <v>308</v>
          </cell>
          <cell r="Q51">
            <v>127</v>
          </cell>
          <cell r="R51">
            <v>43</v>
          </cell>
          <cell r="S51">
            <v>2256</v>
          </cell>
        </row>
        <row r="53">
          <cell r="E53">
            <v>148</v>
          </cell>
          <cell r="F53">
            <v>64</v>
          </cell>
          <cell r="G53">
            <v>146</v>
          </cell>
          <cell r="H53">
            <v>137</v>
          </cell>
          <cell r="I53">
            <v>93</v>
          </cell>
          <cell r="J53">
            <v>89</v>
          </cell>
          <cell r="K53">
            <v>161</v>
          </cell>
          <cell r="L53">
            <v>119</v>
          </cell>
          <cell r="M53">
            <v>16</v>
          </cell>
          <cell r="N53">
            <v>97</v>
          </cell>
          <cell r="O53">
            <v>61</v>
          </cell>
          <cell r="P53">
            <v>50</v>
          </cell>
          <cell r="Q53">
            <v>96</v>
          </cell>
          <cell r="R53">
            <v>252</v>
          </cell>
          <cell r="S53">
            <v>1529</v>
          </cell>
        </row>
        <row r="55">
          <cell r="E55">
            <v>184</v>
          </cell>
          <cell r="F55">
            <v>86</v>
          </cell>
          <cell r="G55">
            <v>68</v>
          </cell>
          <cell r="H55">
            <v>6</v>
          </cell>
          <cell r="I55">
            <v>51</v>
          </cell>
          <cell r="J55">
            <v>112</v>
          </cell>
          <cell r="K55">
            <v>46</v>
          </cell>
          <cell r="L55">
            <v>119</v>
          </cell>
          <cell r="M55">
            <v>45</v>
          </cell>
          <cell r="N55">
            <v>112</v>
          </cell>
          <cell r="O55">
            <v>89</v>
          </cell>
          <cell r="P55">
            <v>52</v>
          </cell>
          <cell r="Q55">
            <v>138</v>
          </cell>
          <cell r="R55">
            <v>177</v>
          </cell>
          <cell r="S55">
            <v>1285</v>
          </cell>
        </row>
        <row r="57">
          <cell r="E57">
            <v>5</v>
          </cell>
          <cell r="F57">
            <v>7</v>
          </cell>
          <cell r="G57">
            <v>1</v>
          </cell>
          <cell r="H57">
            <v>0</v>
          </cell>
          <cell r="I57">
            <v>0</v>
          </cell>
          <cell r="J57">
            <v>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</v>
          </cell>
          <cell r="Q57">
            <v>3</v>
          </cell>
          <cell r="R57">
            <v>2</v>
          </cell>
          <cell r="S57">
            <v>25</v>
          </cell>
        </row>
        <row r="59">
          <cell r="E59">
            <v>508</v>
          </cell>
          <cell r="F59">
            <v>200</v>
          </cell>
          <cell r="G59">
            <v>290</v>
          </cell>
          <cell r="H59">
            <v>339</v>
          </cell>
          <cell r="I59">
            <v>467</v>
          </cell>
          <cell r="J59">
            <v>166</v>
          </cell>
          <cell r="K59">
            <v>371</v>
          </cell>
          <cell r="L59">
            <v>150</v>
          </cell>
          <cell r="M59">
            <v>279</v>
          </cell>
          <cell r="N59">
            <v>216</v>
          </cell>
          <cell r="O59">
            <v>248</v>
          </cell>
          <cell r="P59">
            <v>314</v>
          </cell>
          <cell r="Q59">
            <v>319</v>
          </cell>
          <cell r="R59">
            <v>633</v>
          </cell>
          <cell r="S59">
            <v>4500</v>
          </cell>
        </row>
        <row r="61">
          <cell r="E61">
            <v>987</v>
          </cell>
          <cell r="F61">
            <v>528</v>
          </cell>
          <cell r="G61">
            <v>873</v>
          </cell>
          <cell r="H61">
            <v>804</v>
          </cell>
          <cell r="I61">
            <v>711</v>
          </cell>
          <cell r="J61">
            <v>756</v>
          </cell>
          <cell r="K61">
            <v>519</v>
          </cell>
          <cell r="L61">
            <v>464</v>
          </cell>
          <cell r="M61">
            <v>459</v>
          </cell>
          <cell r="N61">
            <v>181</v>
          </cell>
          <cell r="O61">
            <v>499</v>
          </cell>
          <cell r="P61">
            <v>728</v>
          </cell>
          <cell r="Q61">
            <v>636</v>
          </cell>
          <cell r="R61">
            <v>652</v>
          </cell>
          <cell r="S61">
            <v>8797</v>
          </cell>
        </row>
        <row r="63">
          <cell r="E63">
            <v>34</v>
          </cell>
          <cell r="F63">
            <v>28</v>
          </cell>
          <cell r="G63">
            <v>26</v>
          </cell>
          <cell r="H63">
            <v>20</v>
          </cell>
          <cell r="I63">
            <v>0</v>
          </cell>
          <cell r="J63">
            <v>15</v>
          </cell>
          <cell r="K63">
            <v>10</v>
          </cell>
          <cell r="L63">
            <v>20</v>
          </cell>
          <cell r="M63">
            <v>1</v>
          </cell>
          <cell r="N63">
            <v>0</v>
          </cell>
          <cell r="O63">
            <v>15</v>
          </cell>
          <cell r="P63">
            <v>12</v>
          </cell>
          <cell r="Q63">
            <v>0</v>
          </cell>
          <cell r="R63">
            <v>21</v>
          </cell>
          <cell r="S63">
            <v>202</v>
          </cell>
        </row>
        <row r="65">
          <cell r="E65">
            <v>67</v>
          </cell>
          <cell r="F65">
            <v>218</v>
          </cell>
          <cell r="G65">
            <v>72</v>
          </cell>
          <cell r="H65">
            <v>80</v>
          </cell>
          <cell r="I65">
            <v>280</v>
          </cell>
          <cell r="J65">
            <v>81</v>
          </cell>
          <cell r="K65">
            <v>111</v>
          </cell>
          <cell r="L65">
            <v>14</v>
          </cell>
          <cell r="M65">
            <v>51</v>
          </cell>
          <cell r="N65">
            <v>90</v>
          </cell>
          <cell r="O65">
            <v>687</v>
          </cell>
          <cell r="P65">
            <v>151</v>
          </cell>
          <cell r="Q65">
            <v>943</v>
          </cell>
          <cell r="R65">
            <v>9154</v>
          </cell>
          <cell r="S65">
            <v>11999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XI 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162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65" t="s">
        <v>19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</row>
    <row r="5" spans="2:20" ht="24.75" customHeight="1" thickBot="1" thickTop="1">
      <c r="B5" s="15" t="s">
        <v>20</v>
      </c>
      <c r="C5" s="168" t="s">
        <v>21</v>
      </c>
      <c r="D5" s="169"/>
      <c r="E5" s="16">
        <v>6.1</v>
      </c>
      <c r="F5" s="16">
        <v>10.3</v>
      </c>
      <c r="G5" s="16">
        <v>26.7</v>
      </c>
      <c r="H5" s="16">
        <v>20</v>
      </c>
      <c r="I5" s="16">
        <v>25.5</v>
      </c>
      <c r="J5" s="16">
        <v>18.4</v>
      </c>
      <c r="K5" s="16">
        <v>23.3</v>
      </c>
      <c r="L5" s="16">
        <v>14.6</v>
      </c>
      <c r="M5" s="16">
        <v>9.8</v>
      </c>
      <c r="N5" s="16">
        <v>14.2</v>
      </c>
      <c r="O5" s="16">
        <v>7</v>
      </c>
      <c r="P5" s="16">
        <v>14</v>
      </c>
      <c r="Q5" s="16">
        <v>23.2</v>
      </c>
      <c r="R5" s="17">
        <v>18.5</v>
      </c>
      <c r="S5" s="18">
        <v>14.8</v>
      </c>
      <c r="T5" t="s">
        <v>22</v>
      </c>
    </row>
    <row r="6" spans="2:19" s="6" customFormat="1" ht="26.25" customHeight="1" thickBot="1" thickTop="1">
      <c r="B6" s="19" t="s">
        <v>23</v>
      </c>
      <c r="C6" s="170" t="s">
        <v>24</v>
      </c>
      <c r="D6" s="171"/>
      <c r="E6" s="20">
        <v>3990</v>
      </c>
      <c r="F6" s="21">
        <v>2454</v>
      </c>
      <c r="G6" s="21">
        <v>4758</v>
      </c>
      <c r="H6" s="21">
        <v>4467</v>
      </c>
      <c r="I6" s="21">
        <v>7712</v>
      </c>
      <c r="J6" s="21">
        <v>3358</v>
      </c>
      <c r="K6" s="21">
        <v>4310</v>
      </c>
      <c r="L6" s="21">
        <v>1758</v>
      </c>
      <c r="M6" s="21">
        <v>2359</v>
      </c>
      <c r="N6" s="21">
        <v>2045</v>
      </c>
      <c r="O6" s="21">
        <v>4307</v>
      </c>
      <c r="P6" s="21">
        <v>4142</v>
      </c>
      <c r="Q6" s="21">
        <v>6125</v>
      </c>
      <c r="R6" s="22">
        <v>6312</v>
      </c>
      <c r="S6" s="23">
        <f>SUM(E6:R6)</f>
        <v>58097</v>
      </c>
    </row>
    <row r="7" spans="2:20" s="6" customFormat="1" ht="24" customHeight="1" thickBot="1" thickTop="1">
      <c r="B7" s="24"/>
      <c r="C7" s="172" t="s">
        <v>25</v>
      </c>
      <c r="D7" s="173"/>
      <c r="E7" s="25">
        <f>'[1]Stan i struktura X 09'!E6</f>
        <v>3490</v>
      </c>
      <c r="F7" s="26">
        <f>'[1]Stan i struktura X 09'!F6</f>
        <v>2256</v>
      </c>
      <c r="G7" s="26">
        <f>'[1]Stan i struktura X 09'!G6</f>
        <v>4719</v>
      </c>
      <c r="H7" s="26">
        <f>'[1]Stan i struktura X 09'!H6</f>
        <v>4306</v>
      </c>
      <c r="I7" s="26">
        <f>'[1]Stan i struktura X 09'!I6</f>
        <v>7524</v>
      </c>
      <c r="J7" s="26">
        <f>'[1]Stan i struktura X 09'!J6</f>
        <v>3259</v>
      </c>
      <c r="K7" s="26">
        <f>'[1]Stan i struktura X 09'!K6</f>
        <v>4219</v>
      </c>
      <c r="L7" s="26">
        <f>'[1]Stan i struktura X 09'!L6</f>
        <v>1816</v>
      </c>
      <c r="M7" s="26">
        <f>'[1]Stan i struktura X 09'!M6</f>
        <v>2293</v>
      </c>
      <c r="N7" s="26">
        <f>'[1]Stan i struktura X 09'!N6</f>
        <v>1928</v>
      </c>
      <c r="O7" s="26">
        <f>'[1]Stan i struktura X 09'!O6</f>
        <v>4032</v>
      </c>
      <c r="P7" s="26">
        <f>'[1]Stan i struktura X 09'!P6</f>
        <v>3995</v>
      </c>
      <c r="Q7" s="26">
        <f>'[1]Stan i struktura X 09'!Q6</f>
        <v>5861</v>
      </c>
      <c r="R7" s="27">
        <f>'[1]Stan i struktura X 09'!R6</f>
        <v>6375</v>
      </c>
      <c r="S7" s="28">
        <f>'[1]Stan i struktura X 09'!S6</f>
        <v>56073</v>
      </c>
      <c r="T7" s="29"/>
    </row>
    <row r="8" spans="2:20" ht="24" customHeight="1" thickBot="1" thickTop="1">
      <c r="B8" s="30"/>
      <c r="C8" s="174" t="s">
        <v>26</v>
      </c>
      <c r="D8" s="175"/>
      <c r="E8" s="31">
        <f aca="true" t="shared" si="0" ref="E8:S8">E6-E7</f>
        <v>500</v>
      </c>
      <c r="F8" s="31">
        <f t="shared" si="0"/>
        <v>198</v>
      </c>
      <c r="G8" s="31">
        <f t="shared" si="0"/>
        <v>39</v>
      </c>
      <c r="H8" s="31">
        <f t="shared" si="0"/>
        <v>161</v>
      </c>
      <c r="I8" s="31">
        <f t="shared" si="0"/>
        <v>188</v>
      </c>
      <c r="J8" s="31">
        <f t="shared" si="0"/>
        <v>99</v>
      </c>
      <c r="K8" s="31">
        <f t="shared" si="0"/>
        <v>91</v>
      </c>
      <c r="L8" s="31">
        <f t="shared" si="0"/>
        <v>-58</v>
      </c>
      <c r="M8" s="31">
        <f t="shared" si="0"/>
        <v>66</v>
      </c>
      <c r="N8" s="31">
        <f t="shared" si="0"/>
        <v>117</v>
      </c>
      <c r="O8" s="31">
        <f t="shared" si="0"/>
        <v>275</v>
      </c>
      <c r="P8" s="31">
        <f t="shared" si="0"/>
        <v>147</v>
      </c>
      <c r="Q8" s="31">
        <f t="shared" si="0"/>
        <v>264</v>
      </c>
      <c r="R8" s="32">
        <f t="shared" si="0"/>
        <v>-63</v>
      </c>
      <c r="S8" s="33">
        <f t="shared" si="0"/>
        <v>2024</v>
      </c>
      <c r="T8" s="34"/>
    </row>
    <row r="9" spans="2:20" ht="24" customHeight="1" thickBot="1" thickTop="1">
      <c r="B9" s="35"/>
      <c r="C9" s="176" t="s">
        <v>27</v>
      </c>
      <c r="D9" s="177"/>
      <c r="E9" s="36">
        <f aca="true" t="shared" si="1" ref="E9:S9">E6/E7*100</f>
        <v>114.32664756446991</v>
      </c>
      <c r="F9" s="36">
        <f t="shared" si="1"/>
        <v>108.77659574468086</v>
      </c>
      <c r="G9" s="36">
        <f t="shared" si="1"/>
        <v>100.82644628099173</v>
      </c>
      <c r="H9" s="36">
        <f t="shared" si="1"/>
        <v>103.73896888063167</v>
      </c>
      <c r="I9" s="36">
        <f t="shared" si="1"/>
        <v>102.49867091972355</v>
      </c>
      <c r="J9" s="36">
        <f t="shared" si="1"/>
        <v>103.03774163853943</v>
      </c>
      <c r="K9" s="36">
        <f t="shared" si="1"/>
        <v>102.15690922019436</v>
      </c>
      <c r="L9" s="36">
        <f t="shared" si="1"/>
        <v>96.80616740088107</v>
      </c>
      <c r="M9" s="36">
        <f t="shared" si="1"/>
        <v>102.87832533798517</v>
      </c>
      <c r="N9" s="36">
        <f t="shared" si="1"/>
        <v>106.06846473029046</v>
      </c>
      <c r="O9" s="36">
        <f t="shared" si="1"/>
        <v>106.8204365079365</v>
      </c>
      <c r="P9" s="36">
        <f t="shared" si="1"/>
        <v>103.67959949937422</v>
      </c>
      <c r="Q9" s="36">
        <f t="shared" si="1"/>
        <v>104.50435079337996</v>
      </c>
      <c r="R9" s="37">
        <f t="shared" si="1"/>
        <v>99.01176470588236</v>
      </c>
      <c r="S9" s="38">
        <f t="shared" si="1"/>
        <v>103.60958036844828</v>
      </c>
      <c r="T9" s="34"/>
    </row>
    <row r="10" spans="2:20" s="6" customFormat="1" ht="24" customHeight="1" thickBot="1" thickTop="1">
      <c r="B10" s="39" t="s">
        <v>28</v>
      </c>
      <c r="C10" s="178" t="s">
        <v>29</v>
      </c>
      <c r="D10" s="179"/>
      <c r="E10" s="40">
        <v>1183</v>
      </c>
      <c r="F10" s="41">
        <v>582</v>
      </c>
      <c r="G10" s="42">
        <v>672</v>
      </c>
      <c r="H10" s="42">
        <v>560</v>
      </c>
      <c r="I10" s="42">
        <v>985</v>
      </c>
      <c r="J10" s="42">
        <v>412</v>
      </c>
      <c r="K10" s="42">
        <v>604</v>
      </c>
      <c r="L10" s="42">
        <v>309</v>
      </c>
      <c r="M10" s="43">
        <v>453</v>
      </c>
      <c r="N10" s="43">
        <v>355</v>
      </c>
      <c r="O10" s="43">
        <v>965</v>
      </c>
      <c r="P10" s="43">
        <v>754</v>
      </c>
      <c r="Q10" s="43">
        <v>831</v>
      </c>
      <c r="R10" s="43">
        <v>1753</v>
      </c>
      <c r="S10" s="44">
        <f>SUM(E10:R10)</f>
        <v>10418</v>
      </c>
      <c r="T10" s="29"/>
    </row>
    <row r="11" spans="2:20" ht="24" customHeight="1" thickBot="1" thickTop="1">
      <c r="B11" s="45"/>
      <c r="C11" s="174" t="s">
        <v>30</v>
      </c>
      <c r="D11" s="175"/>
      <c r="E11" s="46">
        <f aca="true" t="shared" si="2" ref="E11:S11">E76/E10*100</f>
        <v>16.06086221470837</v>
      </c>
      <c r="F11" s="46">
        <f t="shared" si="2"/>
        <v>16.151202749140893</v>
      </c>
      <c r="G11" s="46">
        <f t="shared" si="2"/>
        <v>11.607142857142858</v>
      </c>
      <c r="H11" s="46">
        <f t="shared" si="2"/>
        <v>15.357142857142858</v>
      </c>
      <c r="I11" s="46">
        <f t="shared" si="2"/>
        <v>13.401015228426397</v>
      </c>
      <c r="J11" s="46">
        <f t="shared" si="2"/>
        <v>16.019417475728158</v>
      </c>
      <c r="K11" s="46">
        <f t="shared" si="2"/>
        <v>12.748344370860929</v>
      </c>
      <c r="L11" s="46">
        <f t="shared" si="2"/>
        <v>12.62135922330097</v>
      </c>
      <c r="M11" s="46">
        <f t="shared" si="2"/>
        <v>18.543046357615893</v>
      </c>
      <c r="N11" s="46">
        <f t="shared" si="2"/>
        <v>17.183098591549296</v>
      </c>
      <c r="O11" s="46">
        <f t="shared" si="2"/>
        <v>19.585492227979277</v>
      </c>
      <c r="P11" s="46">
        <f t="shared" si="2"/>
        <v>17.24137931034483</v>
      </c>
      <c r="Q11" s="46">
        <f t="shared" si="2"/>
        <v>15.523465703971121</v>
      </c>
      <c r="R11" s="47">
        <f t="shared" si="2"/>
        <v>7.586993725042785</v>
      </c>
      <c r="S11" s="48">
        <f t="shared" si="2"/>
        <v>14.282971779612211</v>
      </c>
      <c r="T11" s="34"/>
    </row>
    <row r="12" spans="2:20" ht="24.75" customHeight="1" thickBot="1" thickTop="1">
      <c r="B12" s="49" t="s">
        <v>31</v>
      </c>
      <c r="C12" s="180" t="s">
        <v>32</v>
      </c>
      <c r="D12" s="181"/>
      <c r="E12" s="40">
        <v>683</v>
      </c>
      <c r="F12" s="42">
        <v>384</v>
      </c>
      <c r="G12" s="42">
        <v>633</v>
      </c>
      <c r="H12" s="42">
        <v>399</v>
      </c>
      <c r="I12" s="42">
        <v>797</v>
      </c>
      <c r="J12" s="42">
        <v>313</v>
      </c>
      <c r="K12" s="42">
        <v>513</v>
      </c>
      <c r="L12" s="42">
        <v>367</v>
      </c>
      <c r="M12" s="43">
        <v>387</v>
      </c>
      <c r="N12" s="43">
        <v>238</v>
      </c>
      <c r="O12" s="43">
        <v>690</v>
      </c>
      <c r="P12" s="43">
        <v>607</v>
      </c>
      <c r="Q12" s="43">
        <v>567</v>
      </c>
      <c r="R12" s="43">
        <v>1816</v>
      </c>
      <c r="S12" s="44">
        <f>SUM(E12:R12)</f>
        <v>8394</v>
      </c>
      <c r="T12" s="34"/>
    </row>
    <row r="13" spans="2:20" ht="24" customHeight="1" thickBot="1" thickTop="1">
      <c r="B13" s="45" t="s">
        <v>22</v>
      </c>
      <c r="C13" s="182" t="s">
        <v>33</v>
      </c>
      <c r="D13" s="183"/>
      <c r="E13" s="50">
        <v>211</v>
      </c>
      <c r="F13" s="51">
        <v>179</v>
      </c>
      <c r="G13" s="51">
        <v>332</v>
      </c>
      <c r="H13" s="51">
        <v>155</v>
      </c>
      <c r="I13" s="51">
        <v>464</v>
      </c>
      <c r="J13" s="51">
        <v>150</v>
      </c>
      <c r="K13" s="51">
        <v>280</v>
      </c>
      <c r="L13" s="51">
        <v>125</v>
      </c>
      <c r="M13" s="52">
        <v>184</v>
      </c>
      <c r="N13" s="52">
        <v>80</v>
      </c>
      <c r="O13" s="52">
        <v>209</v>
      </c>
      <c r="P13" s="52">
        <v>222</v>
      </c>
      <c r="Q13" s="52">
        <v>248</v>
      </c>
      <c r="R13" s="52">
        <v>410</v>
      </c>
      <c r="S13" s="53">
        <f>SUM(E13:R13)</f>
        <v>3249</v>
      </c>
      <c r="T13" s="34"/>
    </row>
    <row r="14" spans="2:20" s="6" customFormat="1" ht="24" customHeight="1" thickBot="1" thickTop="1">
      <c r="B14" s="19" t="s">
        <v>22</v>
      </c>
      <c r="C14" s="184" t="s">
        <v>34</v>
      </c>
      <c r="D14" s="185"/>
      <c r="E14" s="50">
        <v>178</v>
      </c>
      <c r="F14" s="51">
        <v>149</v>
      </c>
      <c r="G14" s="51">
        <v>302</v>
      </c>
      <c r="H14" s="51">
        <v>143</v>
      </c>
      <c r="I14" s="51">
        <v>391</v>
      </c>
      <c r="J14" s="51">
        <v>109</v>
      </c>
      <c r="K14" s="51">
        <v>256</v>
      </c>
      <c r="L14" s="51">
        <v>86</v>
      </c>
      <c r="M14" s="52">
        <v>171</v>
      </c>
      <c r="N14" s="52">
        <v>66</v>
      </c>
      <c r="O14" s="52">
        <v>184</v>
      </c>
      <c r="P14" s="52">
        <v>202</v>
      </c>
      <c r="Q14" s="52">
        <v>173</v>
      </c>
      <c r="R14" s="52">
        <v>326</v>
      </c>
      <c r="S14" s="53">
        <f>SUM(E14:R14)</f>
        <v>2736</v>
      </c>
      <c r="T14" s="29"/>
    </row>
    <row r="15" spans="2:20" s="6" customFormat="1" ht="24" customHeight="1" thickBot="1" thickTop="1">
      <c r="B15" s="54" t="s">
        <v>22</v>
      </c>
      <c r="C15" s="186" t="s">
        <v>35</v>
      </c>
      <c r="D15" s="187"/>
      <c r="E15" s="55">
        <v>299</v>
      </c>
      <c r="F15" s="56">
        <v>116</v>
      </c>
      <c r="G15" s="56">
        <v>87</v>
      </c>
      <c r="H15" s="56">
        <v>100</v>
      </c>
      <c r="I15" s="56">
        <v>193</v>
      </c>
      <c r="J15" s="56">
        <v>53</v>
      </c>
      <c r="K15" s="56">
        <v>123</v>
      </c>
      <c r="L15" s="56">
        <v>86</v>
      </c>
      <c r="M15" s="57">
        <v>126</v>
      </c>
      <c r="N15" s="57">
        <v>104</v>
      </c>
      <c r="O15" s="57">
        <v>261</v>
      </c>
      <c r="P15" s="57">
        <v>216</v>
      </c>
      <c r="Q15" s="57">
        <v>147</v>
      </c>
      <c r="R15" s="57">
        <v>253</v>
      </c>
      <c r="S15" s="53">
        <f>SUM(E15:R15)</f>
        <v>2164</v>
      </c>
      <c r="T15" s="29"/>
    </row>
    <row r="16" spans="2:19" ht="30" customHeight="1" thickBot="1">
      <c r="B16" s="165" t="s">
        <v>36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88"/>
    </row>
    <row r="17" spans="2:19" ht="24" customHeight="1" thickBot="1" thickTop="1">
      <c r="B17" s="189" t="s">
        <v>20</v>
      </c>
      <c r="C17" s="191" t="s">
        <v>37</v>
      </c>
      <c r="D17" s="192"/>
      <c r="E17" s="58">
        <v>2033</v>
      </c>
      <c r="F17" s="59">
        <v>1352</v>
      </c>
      <c r="G17" s="59">
        <v>2539</v>
      </c>
      <c r="H17" s="59">
        <v>2347</v>
      </c>
      <c r="I17" s="59">
        <v>4124</v>
      </c>
      <c r="J17" s="59">
        <v>1721</v>
      </c>
      <c r="K17" s="59">
        <v>2185</v>
      </c>
      <c r="L17" s="59">
        <v>902</v>
      </c>
      <c r="M17" s="60">
        <v>1164</v>
      </c>
      <c r="N17" s="60">
        <v>1123</v>
      </c>
      <c r="O17" s="60">
        <v>2169</v>
      </c>
      <c r="P17" s="60">
        <v>2235</v>
      </c>
      <c r="Q17" s="60">
        <v>3264</v>
      </c>
      <c r="R17" s="60">
        <v>3193</v>
      </c>
      <c r="S17" s="53">
        <f>SUM(E17:R17)</f>
        <v>30351</v>
      </c>
    </row>
    <row r="18" spans="2:19" ht="24" customHeight="1" thickBot="1" thickTop="1">
      <c r="B18" s="190"/>
      <c r="C18" s="193" t="s">
        <v>38</v>
      </c>
      <c r="D18" s="194"/>
      <c r="E18" s="61">
        <f aca="true" t="shared" si="3" ref="E18:S18">E17/E6*100</f>
        <v>50.95238095238095</v>
      </c>
      <c r="F18" s="61">
        <f t="shared" si="3"/>
        <v>55.09372453137734</v>
      </c>
      <c r="G18" s="61">
        <f t="shared" si="3"/>
        <v>53.362757461118115</v>
      </c>
      <c r="H18" s="61">
        <f t="shared" si="3"/>
        <v>52.540855160062684</v>
      </c>
      <c r="I18" s="61">
        <f t="shared" si="3"/>
        <v>53.475103734439834</v>
      </c>
      <c r="J18" s="61">
        <f t="shared" si="3"/>
        <v>51.25074449076832</v>
      </c>
      <c r="K18" s="61">
        <f t="shared" si="3"/>
        <v>50.696055684454755</v>
      </c>
      <c r="L18" s="61">
        <f t="shared" si="3"/>
        <v>51.30830489192264</v>
      </c>
      <c r="M18" s="61">
        <f t="shared" si="3"/>
        <v>49.3429419245443</v>
      </c>
      <c r="N18" s="61">
        <f t="shared" si="3"/>
        <v>54.91442542787286</v>
      </c>
      <c r="O18" s="61">
        <f t="shared" si="3"/>
        <v>50.35987926631066</v>
      </c>
      <c r="P18" s="61">
        <f t="shared" si="3"/>
        <v>53.959439884113955</v>
      </c>
      <c r="Q18" s="61">
        <f t="shared" si="3"/>
        <v>53.289795918367346</v>
      </c>
      <c r="R18" s="62">
        <f t="shared" si="3"/>
        <v>50.58618504435996</v>
      </c>
      <c r="S18" s="63">
        <f t="shared" si="3"/>
        <v>52.24194020345284</v>
      </c>
    </row>
    <row r="19" spans="2:19" ht="24" customHeight="1" thickBot="1" thickTop="1">
      <c r="B19" s="195" t="s">
        <v>23</v>
      </c>
      <c r="C19" s="196" t="s">
        <v>39</v>
      </c>
      <c r="D19" s="175"/>
      <c r="E19" s="50">
        <v>0</v>
      </c>
      <c r="F19" s="51">
        <v>1510</v>
      </c>
      <c r="G19" s="51">
        <v>2281</v>
      </c>
      <c r="H19" s="51">
        <v>2269</v>
      </c>
      <c r="I19" s="51">
        <v>2972</v>
      </c>
      <c r="J19" s="51">
        <v>1284</v>
      </c>
      <c r="K19" s="51">
        <v>2339</v>
      </c>
      <c r="L19" s="51">
        <v>998</v>
      </c>
      <c r="M19" s="52">
        <v>1402</v>
      </c>
      <c r="N19" s="52">
        <v>953</v>
      </c>
      <c r="O19" s="52">
        <v>0</v>
      </c>
      <c r="P19" s="52">
        <v>2706</v>
      </c>
      <c r="Q19" s="52">
        <v>2485</v>
      </c>
      <c r="R19" s="52">
        <v>2723</v>
      </c>
      <c r="S19" s="64">
        <f>SUM(E19:R19)</f>
        <v>23922</v>
      </c>
    </row>
    <row r="20" spans="2:19" ht="24" customHeight="1" thickBot="1" thickTop="1">
      <c r="B20" s="190"/>
      <c r="C20" s="193" t="s">
        <v>38</v>
      </c>
      <c r="D20" s="194"/>
      <c r="E20" s="61">
        <f aca="true" t="shared" si="4" ref="E20:S20">E19/E6*100</f>
        <v>0</v>
      </c>
      <c r="F20" s="61">
        <f t="shared" si="4"/>
        <v>61.5321923390383</v>
      </c>
      <c r="G20" s="61">
        <f t="shared" si="4"/>
        <v>47.94031105506515</v>
      </c>
      <c r="H20" s="61">
        <f t="shared" si="4"/>
        <v>50.794716812178194</v>
      </c>
      <c r="I20" s="61">
        <f t="shared" si="4"/>
        <v>38.53734439834025</v>
      </c>
      <c r="J20" s="61">
        <f t="shared" si="4"/>
        <v>38.23704586063133</v>
      </c>
      <c r="K20" s="61">
        <f t="shared" si="4"/>
        <v>54.269141531322504</v>
      </c>
      <c r="L20" s="61">
        <f t="shared" si="4"/>
        <v>56.76905574516496</v>
      </c>
      <c r="M20" s="61">
        <f t="shared" si="4"/>
        <v>59.43196269605765</v>
      </c>
      <c r="N20" s="61">
        <f t="shared" si="4"/>
        <v>46.60146699266504</v>
      </c>
      <c r="O20" s="61">
        <f t="shared" si="4"/>
        <v>0</v>
      </c>
      <c r="P20" s="61">
        <f t="shared" si="4"/>
        <v>65.33075808788024</v>
      </c>
      <c r="Q20" s="61">
        <f t="shared" si="4"/>
        <v>40.57142857142857</v>
      </c>
      <c r="R20" s="62">
        <f t="shared" si="4"/>
        <v>43.14005069708492</v>
      </c>
      <c r="S20" s="63">
        <f t="shared" si="4"/>
        <v>41.17596433550786</v>
      </c>
    </row>
    <row r="21" spans="2:19" s="6" customFormat="1" ht="23.25" customHeight="1" thickBot="1" thickTop="1">
      <c r="B21" s="197" t="s">
        <v>28</v>
      </c>
      <c r="C21" s="198" t="s">
        <v>40</v>
      </c>
      <c r="D21" s="199"/>
      <c r="E21" s="50">
        <v>1011</v>
      </c>
      <c r="F21" s="51">
        <v>536</v>
      </c>
      <c r="G21" s="51">
        <v>959</v>
      </c>
      <c r="H21" s="51">
        <v>1213</v>
      </c>
      <c r="I21" s="51">
        <v>2175</v>
      </c>
      <c r="J21" s="51">
        <v>599</v>
      </c>
      <c r="K21" s="51">
        <v>1377</v>
      </c>
      <c r="L21" s="51">
        <v>479</v>
      </c>
      <c r="M21" s="52">
        <v>518</v>
      </c>
      <c r="N21" s="52">
        <v>321</v>
      </c>
      <c r="O21" s="52">
        <v>956</v>
      </c>
      <c r="P21" s="52">
        <v>896</v>
      </c>
      <c r="Q21" s="52">
        <v>1673</v>
      </c>
      <c r="R21" s="52">
        <v>1767</v>
      </c>
      <c r="S21" s="53">
        <f>SUM(E21:R21)</f>
        <v>14480</v>
      </c>
    </row>
    <row r="22" spans="2:19" ht="24" customHeight="1" thickBot="1" thickTop="1">
      <c r="B22" s="190"/>
      <c r="C22" s="193" t="s">
        <v>38</v>
      </c>
      <c r="D22" s="194"/>
      <c r="E22" s="61">
        <f aca="true" t="shared" si="5" ref="E22:S22">E21/E6*100</f>
        <v>25.338345864661655</v>
      </c>
      <c r="F22" s="61">
        <f t="shared" si="5"/>
        <v>21.84189079054605</v>
      </c>
      <c r="G22" s="61">
        <f t="shared" si="5"/>
        <v>20.155527532576713</v>
      </c>
      <c r="H22" s="61">
        <f t="shared" si="5"/>
        <v>27.154689948511308</v>
      </c>
      <c r="I22" s="61">
        <f t="shared" si="5"/>
        <v>28.202800829875518</v>
      </c>
      <c r="J22" s="61">
        <f t="shared" si="5"/>
        <v>17.83799880881477</v>
      </c>
      <c r="K22" s="61">
        <f t="shared" si="5"/>
        <v>31.94895591647332</v>
      </c>
      <c r="L22" s="61">
        <f t="shared" si="5"/>
        <v>27.24687144482366</v>
      </c>
      <c r="M22" s="61">
        <f t="shared" si="5"/>
        <v>21.958456973293767</v>
      </c>
      <c r="N22" s="61">
        <f t="shared" si="5"/>
        <v>15.69682151589242</v>
      </c>
      <c r="O22" s="61">
        <f t="shared" si="5"/>
        <v>22.196424425354074</v>
      </c>
      <c r="P22" s="61">
        <f t="shared" si="5"/>
        <v>21.632061805890874</v>
      </c>
      <c r="Q22" s="61">
        <f t="shared" si="5"/>
        <v>27.314285714285713</v>
      </c>
      <c r="R22" s="62">
        <f t="shared" si="5"/>
        <v>27.99429657794677</v>
      </c>
      <c r="S22" s="63">
        <f t="shared" si="5"/>
        <v>24.923834277157166</v>
      </c>
    </row>
    <row r="23" spans="2:19" s="6" customFormat="1" ht="24" customHeight="1" thickBot="1" thickTop="1">
      <c r="B23" s="197" t="s">
        <v>31</v>
      </c>
      <c r="C23" s="200" t="s">
        <v>41</v>
      </c>
      <c r="D23" s="201"/>
      <c r="E23" s="50">
        <v>8</v>
      </c>
      <c r="F23" s="51">
        <v>86</v>
      </c>
      <c r="G23" s="51">
        <v>66</v>
      </c>
      <c r="H23" s="51">
        <v>132</v>
      </c>
      <c r="I23" s="51">
        <v>252</v>
      </c>
      <c r="J23" s="51">
        <v>14</v>
      </c>
      <c r="K23" s="51">
        <v>510</v>
      </c>
      <c r="L23" s="51">
        <v>99</v>
      </c>
      <c r="M23" s="52">
        <v>12</v>
      </c>
      <c r="N23" s="52">
        <v>7</v>
      </c>
      <c r="O23" s="52">
        <v>40</v>
      </c>
      <c r="P23" s="52">
        <v>74</v>
      </c>
      <c r="Q23" s="52">
        <v>387</v>
      </c>
      <c r="R23" s="52">
        <v>118</v>
      </c>
      <c r="S23" s="53">
        <f>SUM(E23:R23)</f>
        <v>1805</v>
      </c>
    </row>
    <row r="24" spans="2:19" ht="24" customHeight="1" thickBot="1" thickTop="1">
      <c r="B24" s="190"/>
      <c r="C24" s="193" t="s">
        <v>38</v>
      </c>
      <c r="D24" s="194"/>
      <c r="E24" s="61">
        <f aca="true" t="shared" si="6" ref="E24:S24">E23/E6*100</f>
        <v>0.20050125313283207</v>
      </c>
      <c r="F24" s="61">
        <f t="shared" si="6"/>
        <v>3.5044824775876124</v>
      </c>
      <c r="G24" s="61">
        <f t="shared" si="6"/>
        <v>1.3871374527112232</v>
      </c>
      <c r="H24" s="61">
        <f t="shared" si="6"/>
        <v>2.955003357958361</v>
      </c>
      <c r="I24" s="61">
        <f t="shared" si="6"/>
        <v>3.2676348547717846</v>
      </c>
      <c r="J24" s="61">
        <f t="shared" si="6"/>
        <v>0.4169148302561048</v>
      </c>
      <c r="K24" s="61">
        <f t="shared" si="6"/>
        <v>11.832946635730858</v>
      </c>
      <c r="L24" s="61">
        <f t="shared" si="6"/>
        <v>5.631399317406143</v>
      </c>
      <c r="M24" s="61">
        <f t="shared" si="6"/>
        <v>0.5086901229334464</v>
      </c>
      <c r="N24" s="61">
        <f t="shared" si="6"/>
        <v>0.3422982885085574</v>
      </c>
      <c r="O24" s="61">
        <f t="shared" si="6"/>
        <v>0.9287206872533085</v>
      </c>
      <c r="P24" s="61">
        <f t="shared" si="6"/>
        <v>1.7865765330758085</v>
      </c>
      <c r="Q24" s="61">
        <f t="shared" si="6"/>
        <v>6.318367346938776</v>
      </c>
      <c r="R24" s="62">
        <f t="shared" si="6"/>
        <v>1.8694550063371358</v>
      </c>
      <c r="S24" s="63">
        <f t="shared" si="6"/>
        <v>3.1068729882782242</v>
      </c>
    </row>
    <row r="25" spans="2:19" s="6" customFormat="1" ht="24" customHeight="1" thickBot="1" thickTop="1">
      <c r="B25" s="197" t="s">
        <v>42</v>
      </c>
      <c r="C25" s="198" t="s">
        <v>43</v>
      </c>
      <c r="D25" s="199"/>
      <c r="E25" s="65">
        <v>203</v>
      </c>
      <c r="F25" s="52">
        <v>134</v>
      </c>
      <c r="G25" s="52">
        <v>185</v>
      </c>
      <c r="H25" s="52">
        <v>262</v>
      </c>
      <c r="I25" s="52">
        <v>327</v>
      </c>
      <c r="J25" s="52">
        <v>100</v>
      </c>
      <c r="K25" s="52">
        <v>171</v>
      </c>
      <c r="L25" s="52">
        <v>90</v>
      </c>
      <c r="M25" s="52">
        <v>153</v>
      </c>
      <c r="N25" s="52">
        <v>149</v>
      </c>
      <c r="O25" s="52">
        <v>171</v>
      </c>
      <c r="P25" s="52">
        <v>227</v>
      </c>
      <c r="Q25" s="52">
        <v>310</v>
      </c>
      <c r="R25" s="52">
        <v>372</v>
      </c>
      <c r="S25" s="53">
        <f>SUM(E25:R25)</f>
        <v>2854</v>
      </c>
    </row>
    <row r="26" spans="2:19" ht="24" customHeight="1" thickBot="1" thickTop="1">
      <c r="B26" s="190"/>
      <c r="C26" s="193" t="s">
        <v>38</v>
      </c>
      <c r="D26" s="194"/>
      <c r="E26" s="61">
        <f aca="true" t="shared" si="7" ref="E26:S26">E25/E6*100</f>
        <v>5.087719298245614</v>
      </c>
      <c r="F26" s="61">
        <f t="shared" si="7"/>
        <v>5.460472697636512</v>
      </c>
      <c r="G26" s="61">
        <f t="shared" si="7"/>
        <v>3.8881883144178224</v>
      </c>
      <c r="H26" s="61">
        <f t="shared" si="7"/>
        <v>5.865233937765838</v>
      </c>
      <c r="I26" s="61">
        <f t="shared" si="7"/>
        <v>4.240145228215768</v>
      </c>
      <c r="J26" s="61">
        <f t="shared" si="7"/>
        <v>2.9779630732578917</v>
      </c>
      <c r="K26" s="61">
        <f t="shared" si="7"/>
        <v>3.9675174013921115</v>
      </c>
      <c r="L26" s="61">
        <f t="shared" si="7"/>
        <v>5.1194539249146755</v>
      </c>
      <c r="M26" s="61">
        <f t="shared" si="7"/>
        <v>6.485799067401442</v>
      </c>
      <c r="N26" s="61">
        <f t="shared" si="7"/>
        <v>7.286063569682151</v>
      </c>
      <c r="O26" s="61">
        <f t="shared" si="7"/>
        <v>3.970280938007894</v>
      </c>
      <c r="P26" s="61">
        <f t="shared" si="7"/>
        <v>5.480444229840656</v>
      </c>
      <c r="Q26" s="61">
        <f t="shared" si="7"/>
        <v>5.061224489795919</v>
      </c>
      <c r="R26" s="62">
        <f t="shared" si="7"/>
        <v>5.893536121673003</v>
      </c>
      <c r="S26" s="63">
        <f t="shared" si="7"/>
        <v>4.912473965953492</v>
      </c>
    </row>
    <row r="27" spans="2:19" ht="30" customHeight="1" thickBot="1" thickTop="1">
      <c r="B27" s="165" t="s">
        <v>44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202"/>
    </row>
    <row r="28" spans="2:19" ht="24" customHeight="1" thickBot="1" thickTop="1">
      <c r="B28" s="195" t="s">
        <v>20</v>
      </c>
      <c r="C28" s="196" t="s">
        <v>45</v>
      </c>
      <c r="D28" s="175"/>
      <c r="E28" s="50">
        <v>715</v>
      </c>
      <c r="F28" s="51">
        <v>522</v>
      </c>
      <c r="G28" s="51">
        <v>990</v>
      </c>
      <c r="H28" s="51">
        <v>1045</v>
      </c>
      <c r="I28" s="51">
        <v>1523</v>
      </c>
      <c r="J28" s="51">
        <v>652</v>
      </c>
      <c r="K28" s="51">
        <v>930</v>
      </c>
      <c r="L28" s="51">
        <v>397</v>
      </c>
      <c r="M28" s="52">
        <v>586</v>
      </c>
      <c r="N28" s="52">
        <v>509</v>
      </c>
      <c r="O28" s="52">
        <v>592</v>
      </c>
      <c r="P28" s="52">
        <v>899</v>
      </c>
      <c r="Q28" s="52">
        <v>1280</v>
      </c>
      <c r="R28" s="52">
        <v>1368</v>
      </c>
      <c r="S28" s="53">
        <f>SUM(E28:R28)</f>
        <v>12008</v>
      </c>
    </row>
    <row r="29" spans="2:19" ht="24" customHeight="1" thickBot="1" thickTop="1">
      <c r="B29" s="190"/>
      <c r="C29" s="193" t="s">
        <v>38</v>
      </c>
      <c r="D29" s="194"/>
      <c r="E29" s="61">
        <f aca="true" t="shared" si="8" ref="E29:S29">E28/E6*100</f>
        <v>17.919799498746865</v>
      </c>
      <c r="F29" s="61">
        <f t="shared" si="8"/>
        <v>21.271393643031786</v>
      </c>
      <c r="G29" s="61">
        <f t="shared" si="8"/>
        <v>20.80706179066835</v>
      </c>
      <c r="H29" s="61">
        <f t="shared" si="8"/>
        <v>23.393776583837028</v>
      </c>
      <c r="I29" s="61">
        <f t="shared" si="8"/>
        <v>19.74844398340249</v>
      </c>
      <c r="J29" s="61">
        <f t="shared" si="8"/>
        <v>19.416319237641453</v>
      </c>
      <c r="K29" s="61">
        <f t="shared" si="8"/>
        <v>21.57772621809745</v>
      </c>
      <c r="L29" s="61">
        <f t="shared" si="8"/>
        <v>22.582480091012513</v>
      </c>
      <c r="M29" s="61">
        <f t="shared" si="8"/>
        <v>24.8410343365833</v>
      </c>
      <c r="N29" s="61">
        <f t="shared" si="8"/>
        <v>24.889975550122248</v>
      </c>
      <c r="O29" s="61">
        <f t="shared" si="8"/>
        <v>13.745066171348967</v>
      </c>
      <c r="P29" s="61">
        <f t="shared" si="8"/>
        <v>21.704490584258814</v>
      </c>
      <c r="Q29" s="61">
        <f t="shared" si="8"/>
        <v>20.89795918367347</v>
      </c>
      <c r="R29" s="62">
        <f t="shared" si="8"/>
        <v>21.673003802281368</v>
      </c>
      <c r="S29" s="63">
        <f t="shared" si="8"/>
        <v>20.66888135359829</v>
      </c>
    </row>
    <row r="30" spans="2:19" ht="24" customHeight="1" thickBot="1" thickTop="1">
      <c r="B30" s="197" t="s">
        <v>23</v>
      </c>
      <c r="C30" s="198" t="s">
        <v>46</v>
      </c>
      <c r="D30" s="199"/>
      <c r="E30" s="50">
        <v>1110</v>
      </c>
      <c r="F30" s="51">
        <v>592</v>
      </c>
      <c r="G30" s="51">
        <v>1036</v>
      </c>
      <c r="H30" s="51">
        <v>1018</v>
      </c>
      <c r="I30" s="51">
        <v>1653</v>
      </c>
      <c r="J30" s="51">
        <v>805</v>
      </c>
      <c r="K30" s="51">
        <v>974</v>
      </c>
      <c r="L30" s="51">
        <v>449</v>
      </c>
      <c r="M30" s="52">
        <v>514</v>
      </c>
      <c r="N30" s="52">
        <v>438</v>
      </c>
      <c r="O30" s="52">
        <v>1126</v>
      </c>
      <c r="P30" s="52">
        <v>863</v>
      </c>
      <c r="Q30" s="52">
        <v>1198</v>
      </c>
      <c r="R30" s="52">
        <v>1321</v>
      </c>
      <c r="S30" s="53">
        <f>SUM(E30:R30)</f>
        <v>13097</v>
      </c>
    </row>
    <row r="31" spans="2:19" ht="24" customHeight="1" thickBot="1" thickTop="1">
      <c r="B31" s="190"/>
      <c r="C31" s="193" t="s">
        <v>38</v>
      </c>
      <c r="D31" s="194"/>
      <c r="E31" s="61">
        <f aca="true" t="shared" si="9" ref="E31:S31">E30/E6*100</f>
        <v>27.819548872180448</v>
      </c>
      <c r="F31" s="61">
        <f t="shared" si="9"/>
        <v>24.123879380603096</v>
      </c>
      <c r="G31" s="61">
        <f t="shared" si="9"/>
        <v>21.773854560739807</v>
      </c>
      <c r="H31" s="61">
        <f t="shared" si="9"/>
        <v>22.789344078800088</v>
      </c>
      <c r="I31" s="61">
        <f t="shared" si="9"/>
        <v>21.43412863070539</v>
      </c>
      <c r="J31" s="61">
        <f t="shared" si="9"/>
        <v>23.972602739726025</v>
      </c>
      <c r="K31" s="61">
        <f t="shared" si="9"/>
        <v>22.59860788863109</v>
      </c>
      <c r="L31" s="61">
        <f t="shared" si="9"/>
        <v>25.540386803185438</v>
      </c>
      <c r="M31" s="61">
        <f t="shared" si="9"/>
        <v>21.78889359898262</v>
      </c>
      <c r="N31" s="61">
        <f t="shared" si="9"/>
        <v>21.418092909535453</v>
      </c>
      <c r="O31" s="61">
        <f t="shared" si="9"/>
        <v>26.14348734618064</v>
      </c>
      <c r="P31" s="61">
        <f t="shared" si="9"/>
        <v>20.835345243843552</v>
      </c>
      <c r="Q31" s="61">
        <f t="shared" si="9"/>
        <v>19.559183673469388</v>
      </c>
      <c r="R31" s="62">
        <f t="shared" si="9"/>
        <v>20.928390367553863</v>
      </c>
      <c r="S31" s="63">
        <f t="shared" si="9"/>
        <v>22.543332702204932</v>
      </c>
    </row>
    <row r="32" spans="2:19" ht="24" customHeight="1" thickBot="1" thickTop="1">
      <c r="B32" s="197" t="s">
        <v>28</v>
      </c>
      <c r="C32" s="198" t="s">
        <v>47</v>
      </c>
      <c r="D32" s="199"/>
      <c r="E32" s="50">
        <v>619</v>
      </c>
      <c r="F32" s="51">
        <v>655</v>
      </c>
      <c r="G32" s="51">
        <v>2556</v>
      </c>
      <c r="H32" s="51">
        <v>1908</v>
      </c>
      <c r="I32" s="51">
        <v>3354</v>
      </c>
      <c r="J32" s="51">
        <v>1260</v>
      </c>
      <c r="K32" s="51">
        <v>1893</v>
      </c>
      <c r="L32" s="51">
        <v>379</v>
      </c>
      <c r="M32" s="52">
        <v>584</v>
      </c>
      <c r="N32" s="52">
        <v>713</v>
      </c>
      <c r="O32" s="52">
        <v>1132</v>
      </c>
      <c r="P32" s="52">
        <v>1240</v>
      </c>
      <c r="Q32" s="52">
        <v>2665</v>
      </c>
      <c r="R32" s="52">
        <v>2437</v>
      </c>
      <c r="S32" s="53">
        <f>SUM(E32:R32)</f>
        <v>21395</v>
      </c>
    </row>
    <row r="33" spans="2:19" ht="24" customHeight="1" thickBot="1" thickTop="1">
      <c r="B33" s="190"/>
      <c r="C33" s="193" t="s">
        <v>38</v>
      </c>
      <c r="D33" s="194"/>
      <c r="E33" s="66">
        <f aca="true" t="shared" si="10" ref="E33:S33">E32/E6*100</f>
        <v>15.513784461152882</v>
      </c>
      <c r="F33" s="66">
        <f t="shared" si="10"/>
        <v>26.691116544417277</v>
      </c>
      <c r="G33" s="66">
        <f t="shared" si="10"/>
        <v>53.72005044136192</v>
      </c>
      <c r="H33" s="66">
        <f t="shared" si="10"/>
        <v>42.71323035594359</v>
      </c>
      <c r="I33" s="66">
        <f t="shared" si="10"/>
        <v>43.49066390041494</v>
      </c>
      <c r="J33" s="66">
        <f t="shared" si="10"/>
        <v>37.52233472304943</v>
      </c>
      <c r="K33" s="66">
        <f t="shared" si="10"/>
        <v>43.92111368909512</v>
      </c>
      <c r="L33" s="66">
        <f t="shared" si="10"/>
        <v>21.558589306029578</v>
      </c>
      <c r="M33" s="66">
        <f t="shared" si="10"/>
        <v>24.756252649427722</v>
      </c>
      <c r="N33" s="66">
        <f t="shared" si="10"/>
        <v>34.86552567237164</v>
      </c>
      <c r="O33" s="66">
        <f t="shared" si="10"/>
        <v>26.28279544926863</v>
      </c>
      <c r="P33" s="66">
        <f t="shared" si="10"/>
        <v>29.93722839208112</v>
      </c>
      <c r="Q33" s="66">
        <f t="shared" si="10"/>
        <v>43.51020408163265</v>
      </c>
      <c r="R33" s="67">
        <f t="shared" si="10"/>
        <v>38.60899873257287</v>
      </c>
      <c r="S33" s="68">
        <f t="shared" si="10"/>
        <v>36.82634215191835</v>
      </c>
    </row>
    <row r="34" spans="2:19" ht="24" customHeight="1" thickBot="1" thickTop="1">
      <c r="B34" s="197" t="s">
        <v>31</v>
      </c>
      <c r="C34" s="198" t="s">
        <v>48</v>
      </c>
      <c r="D34" s="199"/>
      <c r="E34" s="65">
        <v>1013</v>
      </c>
      <c r="F34" s="52">
        <v>782</v>
      </c>
      <c r="G34" s="52">
        <v>1412</v>
      </c>
      <c r="H34" s="52">
        <v>1335</v>
      </c>
      <c r="I34" s="52">
        <v>2221</v>
      </c>
      <c r="J34" s="52">
        <v>955</v>
      </c>
      <c r="K34" s="52">
        <v>1674</v>
      </c>
      <c r="L34" s="52">
        <v>485</v>
      </c>
      <c r="M34" s="52">
        <v>670</v>
      </c>
      <c r="N34" s="52">
        <v>427</v>
      </c>
      <c r="O34" s="52">
        <v>1311</v>
      </c>
      <c r="P34" s="52">
        <v>1186</v>
      </c>
      <c r="Q34" s="52">
        <v>1653</v>
      </c>
      <c r="R34" s="52">
        <v>1245</v>
      </c>
      <c r="S34" s="53">
        <f>SUM(E34:R34)</f>
        <v>16369</v>
      </c>
    </row>
    <row r="35" spans="2:19" ht="24" customHeight="1" thickBot="1" thickTop="1">
      <c r="B35" s="203"/>
      <c r="C35" s="193" t="s">
        <v>38</v>
      </c>
      <c r="D35" s="194"/>
      <c r="E35" s="66">
        <f aca="true" t="shared" si="11" ref="E35:S35">E34/E6*100</f>
        <v>25.38847117794486</v>
      </c>
      <c r="F35" s="66">
        <f t="shared" si="11"/>
        <v>31.86634066829666</v>
      </c>
      <c r="G35" s="66">
        <f t="shared" si="11"/>
        <v>29.676334594367383</v>
      </c>
      <c r="H35" s="66">
        <f t="shared" si="11"/>
        <v>29.885829415715243</v>
      </c>
      <c r="I35" s="66">
        <f t="shared" si="11"/>
        <v>28.79927385892116</v>
      </c>
      <c r="J35" s="66">
        <f t="shared" si="11"/>
        <v>28.439547349612866</v>
      </c>
      <c r="K35" s="66">
        <f t="shared" si="11"/>
        <v>38.83990719257541</v>
      </c>
      <c r="L35" s="66">
        <f t="shared" si="11"/>
        <v>27.588168373151305</v>
      </c>
      <c r="M35" s="66">
        <f t="shared" si="11"/>
        <v>28.40186519711742</v>
      </c>
      <c r="N35" s="66">
        <f t="shared" si="11"/>
        <v>20.880195599022006</v>
      </c>
      <c r="O35" s="66">
        <f t="shared" si="11"/>
        <v>30.438820524727188</v>
      </c>
      <c r="P35" s="66">
        <f t="shared" si="11"/>
        <v>28.633510381458233</v>
      </c>
      <c r="Q35" s="66">
        <f t="shared" si="11"/>
        <v>26.98775510204082</v>
      </c>
      <c r="R35" s="67">
        <f t="shared" si="11"/>
        <v>19.724334600760457</v>
      </c>
      <c r="S35" s="68">
        <f t="shared" si="11"/>
        <v>28.175293044391275</v>
      </c>
    </row>
    <row r="36" spans="2:19" ht="24" customHeight="1" thickBot="1" thickTop="1">
      <c r="B36" s="197" t="s">
        <v>42</v>
      </c>
      <c r="C36" s="204" t="s">
        <v>49</v>
      </c>
      <c r="D36" s="205"/>
      <c r="E36" s="65">
        <v>787</v>
      </c>
      <c r="F36" s="52">
        <v>564</v>
      </c>
      <c r="G36" s="52">
        <v>1264</v>
      </c>
      <c r="H36" s="52">
        <v>1003</v>
      </c>
      <c r="I36" s="52">
        <v>1843</v>
      </c>
      <c r="J36" s="52">
        <v>700</v>
      </c>
      <c r="K36" s="52">
        <v>746</v>
      </c>
      <c r="L36" s="52">
        <v>309</v>
      </c>
      <c r="M36" s="52">
        <v>795</v>
      </c>
      <c r="N36" s="52">
        <v>426</v>
      </c>
      <c r="O36" s="52">
        <v>1483</v>
      </c>
      <c r="P36" s="52">
        <v>1293</v>
      </c>
      <c r="Q36" s="52">
        <v>1405</v>
      </c>
      <c r="R36" s="52">
        <v>1492</v>
      </c>
      <c r="S36" s="53">
        <f>SUM(E36:R36)</f>
        <v>14110</v>
      </c>
    </row>
    <row r="37" spans="2:19" ht="24" customHeight="1" thickBot="1" thickTop="1">
      <c r="B37" s="203"/>
      <c r="C37" s="193" t="s">
        <v>38</v>
      </c>
      <c r="D37" s="194"/>
      <c r="E37" s="66">
        <f aca="true" t="shared" si="12" ref="E37:S37">E36/E6*100</f>
        <v>19.724310776942357</v>
      </c>
      <c r="F37" s="66">
        <f t="shared" si="12"/>
        <v>22.982885085574573</v>
      </c>
      <c r="G37" s="66">
        <f t="shared" si="12"/>
        <v>26.56578394283312</v>
      </c>
      <c r="H37" s="66">
        <f t="shared" si="12"/>
        <v>22.453548242668457</v>
      </c>
      <c r="I37" s="66">
        <f t="shared" si="12"/>
        <v>23.897821576763487</v>
      </c>
      <c r="J37" s="66">
        <f t="shared" si="12"/>
        <v>20.84574151280524</v>
      </c>
      <c r="K37" s="66">
        <f t="shared" si="12"/>
        <v>17.308584686774942</v>
      </c>
      <c r="L37" s="66">
        <f t="shared" si="12"/>
        <v>17.576791808873722</v>
      </c>
      <c r="M37" s="66">
        <f t="shared" si="12"/>
        <v>33.70072064434082</v>
      </c>
      <c r="N37" s="66">
        <f t="shared" si="12"/>
        <v>20.831295843520785</v>
      </c>
      <c r="O37" s="66">
        <f t="shared" si="12"/>
        <v>34.432319479916416</v>
      </c>
      <c r="P37" s="66">
        <f t="shared" si="12"/>
        <v>31.21680347658136</v>
      </c>
      <c r="Q37" s="66">
        <f t="shared" si="12"/>
        <v>22.93877551020408</v>
      </c>
      <c r="R37" s="67">
        <f t="shared" si="12"/>
        <v>23.637515842839036</v>
      </c>
      <c r="S37" s="68">
        <f t="shared" si="12"/>
        <v>24.286968346041967</v>
      </c>
    </row>
    <row r="38" spans="2:19" s="72" customFormat="1" ht="24" customHeight="1" thickBot="1" thickTop="1">
      <c r="B38" s="206" t="s">
        <v>50</v>
      </c>
      <c r="C38" s="208" t="s">
        <v>51</v>
      </c>
      <c r="D38" s="209"/>
      <c r="E38" s="69">
        <v>625</v>
      </c>
      <c r="F38" s="70">
        <v>230</v>
      </c>
      <c r="G38" s="70">
        <v>159</v>
      </c>
      <c r="H38" s="70">
        <v>162</v>
      </c>
      <c r="I38" s="70">
        <v>613</v>
      </c>
      <c r="J38" s="70">
        <v>129</v>
      </c>
      <c r="K38" s="70">
        <v>260</v>
      </c>
      <c r="L38" s="70">
        <v>118</v>
      </c>
      <c r="M38" s="70">
        <v>178</v>
      </c>
      <c r="N38" s="70">
        <v>134</v>
      </c>
      <c r="O38" s="70">
        <v>384</v>
      </c>
      <c r="P38" s="70">
        <v>304</v>
      </c>
      <c r="Q38" s="70">
        <v>325</v>
      </c>
      <c r="R38" s="70">
        <v>427</v>
      </c>
      <c r="S38" s="71">
        <f>SUM(E38:R38)</f>
        <v>4048</v>
      </c>
    </row>
    <row r="39" spans="2:19" s="6" customFormat="1" ht="24" customHeight="1" thickBot="1" thickTop="1">
      <c r="B39" s="207"/>
      <c r="C39" s="210" t="s">
        <v>38</v>
      </c>
      <c r="D39" s="211"/>
      <c r="E39" s="73">
        <f aca="true" t="shared" si="13" ref="E39:S39">E38/E6*100</f>
        <v>15.664160401002505</v>
      </c>
      <c r="F39" s="74">
        <f t="shared" si="13"/>
        <v>9.372453137734311</v>
      </c>
      <c r="G39" s="74">
        <f t="shared" si="13"/>
        <v>3.3417402269861283</v>
      </c>
      <c r="H39" s="74">
        <f t="shared" si="13"/>
        <v>3.626595030221625</v>
      </c>
      <c r="I39" s="74">
        <f t="shared" si="13"/>
        <v>7.948651452282157</v>
      </c>
      <c r="J39" s="74">
        <f t="shared" si="13"/>
        <v>3.8415723645026802</v>
      </c>
      <c r="K39" s="74">
        <f t="shared" si="13"/>
        <v>6.0324825986078885</v>
      </c>
      <c r="L39" s="74">
        <f t="shared" si="13"/>
        <v>6.71217292377702</v>
      </c>
      <c r="M39" s="74">
        <f t="shared" si="13"/>
        <v>7.545570156846121</v>
      </c>
      <c r="N39" s="74">
        <f t="shared" si="13"/>
        <v>6.552567237163815</v>
      </c>
      <c r="O39" s="73">
        <f t="shared" si="13"/>
        <v>8.915718597631763</v>
      </c>
      <c r="P39" s="74">
        <f t="shared" si="13"/>
        <v>7.339449541284404</v>
      </c>
      <c r="Q39" s="74">
        <f t="shared" si="13"/>
        <v>5.3061224489795915</v>
      </c>
      <c r="R39" s="75">
        <f t="shared" si="13"/>
        <v>6.76489226869455</v>
      </c>
      <c r="S39" s="68">
        <f t="shared" si="13"/>
        <v>6.967657538254987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12" t="s">
        <v>52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65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</row>
    <row r="44" spans="2:19" s="6" customFormat="1" ht="36" customHeight="1" thickBot="1" thickTop="1">
      <c r="B44" s="82" t="s">
        <v>20</v>
      </c>
      <c r="C44" s="215" t="s">
        <v>56</v>
      </c>
      <c r="D44" s="216"/>
      <c r="E44" s="58">
        <v>125</v>
      </c>
      <c r="F44" s="58">
        <v>90</v>
      </c>
      <c r="G44" s="58">
        <v>155</v>
      </c>
      <c r="H44" s="58">
        <v>108</v>
      </c>
      <c r="I44" s="58">
        <v>204</v>
      </c>
      <c r="J44" s="58">
        <v>124</v>
      </c>
      <c r="K44" s="58">
        <v>68</v>
      </c>
      <c r="L44" s="58">
        <v>123</v>
      </c>
      <c r="M44" s="58">
        <v>48</v>
      </c>
      <c r="N44" s="58">
        <v>62</v>
      </c>
      <c r="O44" s="58">
        <v>175</v>
      </c>
      <c r="P44" s="58">
        <v>66</v>
      </c>
      <c r="Q44" s="58">
        <v>111</v>
      </c>
      <c r="R44" s="83">
        <v>1267</v>
      </c>
      <c r="S44" s="84">
        <f>SUM(E44:R44)</f>
        <v>2726</v>
      </c>
    </row>
    <row r="45" spans="2:19" s="6" customFormat="1" ht="36.75" customHeight="1" thickBot="1" thickTop="1">
      <c r="B45" s="85"/>
      <c r="C45" s="217" t="s">
        <v>57</v>
      </c>
      <c r="D45" s="218"/>
      <c r="E45" s="86">
        <v>34</v>
      </c>
      <c r="F45" s="51">
        <v>21</v>
      </c>
      <c r="G45" s="51">
        <v>73</v>
      </c>
      <c r="H45" s="51">
        <v>76</v>
      </c>
      <c r="I45" s="51">
        <v>91</v>
      </c>
      <c r="J45" s="51">
        <v>82</v>
      </c>
      <c r="K45" s="51">
        <v>15</v>
      </c>
      <c r="L45" s="51">
        <v>60</v>
      </c>
      <c r="M45" s="52">
        <v>45</v>
      </c>
      <c r="N45" s="52">
        <v>38</v>
      </c>
      <c r="O45" s="52">
        <v>128</v>
      </c>
      <c r="P45" s="52">
        <v>37</v>
      </c>
      <c r="Q45" s="52">
        <v>41</v>
      </c>
      <c r="R45" s="52">
        <v>1034</v>
      </c>
      <c r="S45" s="84">
        <f>SUM(E45:R45)</f>
        <v>1775</v>
      </c>
    </row>
    <row r="46" spans="2:22" s="6" customFormat="1" ht="36" customHeight="1" thickBot="1" thickTop="1">
      <c r="B46" s="87" t="s">
        <v>23</v>
      </c>
      <c r="C46" s="219" t="s">
        <v>58</v>
      </c>
      <c r="D46" s="220"/>
      <c r="E46" s="88">
        <f>E44+'[1]Stan i struktura X 09'!E46</f>
        <v>4313</v>
      </c>
      <c r="F46" s="88">
        <f>F44+'[1]Stan i struktura X 09'!F46</f>
        <v>1495</v>
      </c>
      <c r="G46" s="88">
        <f>G44+'[1]Stan i struktura X 09'!G46</f>
        <v>2441</v>
      </c>
      <c r="H46" s="88">
        <f>H44+'[1]Stan i struktura X 09'!H46</f>
        <v>1561</v>
      </c>
      <c r="I46" s="88">
        <f>I44+'[1]Stan i struktura X 09'!I46</f>
        <v>2678</v>
      </c>
      <c r="J46" s="88">
        <f>J44+'[1]Stan i struktura X 09'!J46</f>
        <v>1978</v>
      </c>
      <c r="K46" s="88">
        <f>K44+'[1]Stan i struktura X 09'!K46</f>
        <v>1681</v>
      </c>
      <c r="L46" s="88">
        <f>L44+'[1]Stan i struktura X 09'!L46</f>
        <v>1657</v>
      </c>
      <c r="M46" s="88">
        <f>M44+'[1]Stan i struktura X 09'!M46</f>
        <v>1170</v>
      </c>
      <c r="N46" s="88">
        <f>N44+'[1]Stan i struktura X 09'!N46</f>
        <v>1565</v>
      </c>
      <c r="O46" s="88">
        <f>O44+'[1]Stan i struktura X 09'!O46</f>
        <v>2222</v>
      </c>
      <c r="P46" s="88">
        <f>P44+'[1]Stan i struktura X 09'!P46</f>
        <v>1834</v>
      </c>
      <c r="Q46" s="88">
        <f>Q44+'[1]Stan i struktura X 09'!Q46</f>
        <v>4393</v>
      </c>
      <c r="R46" s="89">
        <f>R44+'[1]Stan i struktura X 09'!R46</f>
        <v>13857</v>
      </c>
      <c r="S46" s="90">
        <f>S44+'[1]Stan i struktura X 09'!S46</f>
        <v>42845</v>
      </c>
      <c r="V46" s="6">
        <f>SUM(E46:R46)</f>
        <v>42845</v>
      </c>
    </row>
    <row r="47" spans="2:19" s="6" customFormat="1" ht="34.5" customHeight="1" thickBot="1">
      <c r="B47" s="221" t="s">
        <v>59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14"/>
    </row>
    <row r="48" spans="2:19" s="6" customFormat="1" ht="32.25" customHeight="1" thickBot="1" thickTop="1">
      <c r="B48" s="223" t="s">
        <v>20</v>
      </c>
      <c r="C48" s="224" t="s">
        <v>60</v>
      </c>
      <c r="D48" s="225"/>
      <c r="E48" s="59">
        <v>1</v>
      </c>
      <c r="F48" s="59">
        <v>0</v>
      </c>
      <c r="G48" s="59">
        <v>0</v>
      </c>
      <c r="H48" s="59">
        <v>1</v>
      </c>
      <c r="I48" s="59">
        <v>19</v>
      </c>
      <c r="J48" s="59">
        <v>14</v>
      </c>
      <c r="K48" s="59">
        <v>2</v>
      </c>
      <c r="L48" s="59">
        <v>8</v>
      </c>
      <c r="M48" s="59">
        <v>4</v>
      </c>
      <c r="N48" s="59">
        <v>0</v>
      </c>
      <c r="O48" s="59">
        <v>2</v>
      </c>
      <c r="P48" s="59">
        <v>3</v>
      </c>
      <c r="Q48" s="59">
        <v>32</v>
      </c>
      <c r="R48" s="60">
        <v>33</v>
      </c>
      <c r="S48" s="91">
        <f>SUM(E48:R48)</f>
        <v>119</v>
      </c>
    </row>
    <row r="49" spans="2:22" ht="32.25" customHeight="1" thickBot="1" thickTop="1">
      <c r="B49" s="190"/>
      <c r="C49" s="226" t="s">
        <v>61</v>
      </c>
      <c r="D49" s="227"/>
      <c r="E49" s="92">
        <f>E48+'[1]Stan i struktura X 09'!E49</f>
        <v>52</v>
      </c>
      <c r="F49" s="92">
        <f>F48+'[1]Stan i struktura X 09'!F49</f>
        <v>86</v>
      </c>
      <c r="G49" s="92">
        <f>G48+'[1]Stan i struktura X 09'!G49</f>
        <v>1</v>
      </c>
      <c r="H49" s="92">
        <f>H48+'[1]Stan i struktura X 09'!H49</f>
        <v>10</v>
      </c>
      <c r="I49" s="92">
        <f>I48+'[1]Stan i struktura X 09'!I49</f>
        <v>101</v>
      </c>
      <c r="J49" s="92">
        <f>J48+'[1]Stan i struktura X 09'!J49</f>
        <v>73</v>
      </c>
      <c r="K49" s="92">
        <f>K48+'[1]Stan i struktura X 09'!K49</f>
        <v>188</v>
      </c>
      <c r="L49" s="92">
        <f>L48+'[1]Stan i struktura X 09'!L49</f>
        <v>89</v>
      </c>
      <c r="M49" s="92">
        <f>M48+'[1]Stan i struktura X 09'!M49</f>
        <v>41</v>
      </c>
      <c r="N49" s="92">
        <f>N48+'[1]Stan i struktura X 09'!N49</f>
        <v>19</v>
      </c>
      <c r="O49" s="92">
        <f>O48+'[1]Stan i struktura X 09'!O49</f>
        <v>129</v>
      </c>
      <c r="P49" s="92">
        <f>P48+'[1]Stan i struktura X 09'!P49</f>
        <v>30</v>
      </c>
      <c r="Q49" s="92">
        <f>Q48+'[1]Stan i struktura X 09'!Q49</f>
        <v>1139</v>
      </c>
      <c r="R49" s="93">
        <f>R48+'[1]Stan i struktura X 09'!R49</f>
        <v>479</v>
      </c>
      <c r="S49" s="90">
        <f>S48+'[1]Stan i struktura X 09'!S49</f>
        <v>2437</v>
      </c>
      <c r="V49" s="6">
        <f>SUM(E49:R49)</f>
        <v>2437</v>
      </c>
    </row>
    <row r="50" spans="2:19" s="6" customFormat="1" ht="32.25" customHeight="1" thickBot="1" thickTop="1">
      <c r="B50" s="228" t="s">
        <v>23</v>
      </c>
      <c r="C50" s="229" t="s">
        <v>62</v>
      </c>
      <c r="D50" s="230"/>
      <c r="E50" s="94">
        <v>3</v>
      </c>
      <c r="F50" s="94">
        <v>11</v>
      </c>
      <c r="G50" s="94">
        <v>12</v>
      </c>
      <c r="H50" s="94">
        <v>2</v>
      </c>
      <c r="I50" s="94">
        <v>1</v>
      </c>
      <c r="J50" s="94">
        <v>0</v>
      </c>
      <c r="K50" s="94">
        <v>0</v>
      </c>
      <c r="L50" s="94">
        <v>4</v>
      </c>
      <c r="M50" s="94">
        <v>0</v>
      </c>
      <c r="N50" s="94">
        <v>0</v>
      </c>
      <c r="O50" s="94">
        <v>3</v>
      </c>
      <c r="P50" s="94">
        <v>6</v>
      </c>
      <c r="Q50" s="94">
        <v>2</v>
      </c>
      <c r="R50" s="95">
        <v>0</v>
      </c>
      <c r="S50" s="91">
        <f>SUM(E50:R50)</f>
        <v>44</v>
      </c>
    </row>
    <row r="51" spans="2:22" ht="32.25" customHeight="1" thickBot="1" thickTop="1">
      <c r="B51" s="190"/>
      <c r="C51" s="226" t="s">
        <v>63</v>
      </c>
      <c r="D51" s="227"/>
      <c r="E51" s="92">
        <f>E50+'[1]Stan i struktura X 09'!E51</f>
        <v>77</v>
      </c>
      <c r="F51" s="92">
        <f>F50+'[1]Stan i struktura X 09'!F51</f>
        <v>337</v>
      </c>
      <c r="G51" s="92">
        <f>G50+'[1]Stan i struktura X 09'!G51</f>
        <v>231</v>
      </c>
      <c r="H51" s="92">
        <f>H50+'[1]Stan i struktura X 09'!H51</f>
        <v>124</v>
      </c>
      <c r="I51" s="92">
        <f>I50+'[1]Stan i struktura X 09'!I51</f>
        <v>395</v>
      </c>
      <c r="J51" s="92">
        <f>J50+'[1]Stan i struktura X 09'!J51</f>
        <v>87</v>
      </c>
      <c r="K51" s="92">
        <f>K50+'[1]Stan i struktura X 09'!K51</f>
        <v>83</v>
      </c>
      <c r="L51" s="92">
        <f>L50+'[1]Stan i struktura X 09'!L51</f>
        <v>112</v>
      </c>
      <c r="M51" s="92">
        <f>M50+'[1]Stan i struktura X 09'!M51</f>
        <v>11</v>
      </c>
      <c r="N51" s="92">
        <f>N50+'[1]Stan i struktura X 09'!N51</f>
        <v>77</v>
      </c>
      <c r="O51" s="92">
        <f>O50+'[1]Stan i struktura X 09'!O51</f>
        <v>280</v>
      </c>
      <c r="P51" s="92">
        <f>P50+'[1]Stan i struktura X 09'!P51</f>
        <v>314</v>
      </c>
      <c r="Q51" s="92">
        <f>Q50+'[1]Stan i struktura X 09'!Q51</f>
        <v>129</v>
      </c>
      <c r="R51" s="93">
        <f>R50+'[1]Stan i struktura X 09'!R51</f>
        <v>43</v>
      </c>
      <c r="S51" s="90">
        <f>S50+'[1]Stan i struktura X 09'!S51</f>
        <v>2300</v>
      </c>
      <c r="V51" s="6">
        <f>SUM(E51:R51)</f>
        <v>2300</v>
      </c>
    </row>
    <row r="52" spans="2:19" s="6" customFormat="1" ht="31.5" customHeight="1" thickBot="1" thickTop="1">
      <c r="B52" s="231" t="s">
        <v>28</v>
      </c>
      <c r="C52" s="232" t="s">
        <v>64</v>
      </c>
      <c r="D52" s="233"/>
      <c r="E52" s="50">
        <v>17</v>
      </c>
      <c r="F52" s="51">
        <v>13</v>
      </c>
      <c r="G52" s="51">
        <v>3</v>
      </c>
      <c r="H52" s="51">
        <v>9</v>
      </c>
      <c r="I52" s="52">
        <v>34</v>
      </c>
      <c r="J52" s="51">
        <v>10</v>
      </c>
      <c r="K52" s="52">
        <v>12</v>
      </c>
      <c r="L52" s="51">
        <v>6</v>
      </c>
      <c r="M52" s="52">
        <v>3</v>
      </c>
      <c r="N52" s="52">
        <v>4</v>
      </c>
      <c r="O52" s="52">
        <v>11</v>
      </c>
      <c r="P52" s="51">
        <v>3</v>
      </c>
      <c r="Q52" s="96">
        <v>29</v>
      </c>
      <c r="R52" s="52">
        <v>25</v>
      </c>
      <c r="S52" s="91">
        <f>SUM(E52:R52)</f>
        <v>179</v>
      </c>
    </row>
    <row r="53" spans="2:22" ht="32.25" customHeight="1" thickBot="1" thickTop="1">
      <c r="B53" s="190"/>
      <c r="C53" s="226" t="s">
        <v>65</v>
      </c>
      <c r="D53" s="227"/>
      <c r="E53" s="92">
        <f>E52+'[1]Stan i struktura X 09'!E53</f>
        <v>165</v>
      </c>
      <c r="F53" s="92">
        <f>F52+'[1]Stan i struktura X 09'!F53</f>
        <v>77</v>
      </c>
      <c r="G53" s="92">
        <f>G52+'[1]Stan i struktura X 09'!G53</f>
        <v>149</v>
      </c>
      <c r="H53" s="92">
        <f>H52+'[1]Stan i struktura X 09'!H53</f>
        <v>146</v>
      </c>
      <c r="I53" s="92">
        <f>I52+'[1]Stan i struktura X 09'!I53</f>
        <v>127</v>
      </c>
      <c r="J53" s="92">
        <f>J52+'[1]Stan i struktura X 09'!J53</f>
        <v>99</v>
      </c>
      <c r="K53" s="92">
        <f>K52+'[1]Stan i struktura X 09'!K53</f>
        <v>173</v>
      </c>
      <c r="L53" s="92">
        <f>L52+'[1]Stan i struktura X 09'!L53</f>
        <v>125</v>
      </c>
      <c r="M53" s="92">
        <f>M52+'[1]Stan i struktura X 09'!M53</f>
        <v>19</v>
      </c>
      <c r="N53" s="92">
        <f>N52+'[1]Stan i struktura X 09'!N53</f>
        <v>101</v>
      </c>
      <c r="O53" s="92">
        <f>O52+'[1]Stan i struktura X 09'!O53</f>
        <v>72</v>
      </c>
      <c r="P53" s="92">
        <f>P52+'[1]Stan i struktura X 09'!P53</f>
        <v>53</v>
      </c>
      <c r="Q53" s="92">
        <f>Q52+'[1]Stan i struktura X 09'!Q53</f>
        <v>125</v>
      </c>
      <c r="R53" s="93">
        <f>R52+'[1]Stan i struktura X 09'!R53</f>
        <v>277</v>
      </c>
      <c r="S53" s="90">
        <f>S52+'[1]Stan i struktura X 09'!S53</f>
        <v>1708</v>
      </c>
      <c r="V53" s="6">
        <f>SUM(E53:R53)</f>
        <v>1708</v>
      </c>
    </row>
    <row r="54" spans="2:19" s="6" customFormat="1" ht="32.25" customHeight="1" thickBot="1" thickTop="1">
      <c r="B54" s="231" t="s">
        <v>31</v>
      </c>
      <c r="C54" s="232" t="s">
        <v>66</v>
      </c>
      <c r="D54" s="233"/>
      <c r="E54" s="50">
        <v>12</v>
      </c>
      <c r="F54" s="51">
        <v>5</v>
      </c>
      <c r="G54" s="51">
        <v>15</v>
      </c>
      <c r="H54" s="51">
        <v>0</v>
      </c>
      <c r="I54" s="52">
        <v>19</v>
      </c>
      <c r="J54" s="51">
        <v>17</v>
      </c>
      <c r="K54" s="52">
        <v>10</v>
      </c>
      <c r="L54" s="51">
        <v>21</v>
      </c>
      <c r="M54" s="52">
        <v>6</v>
      </c>
      <c r="N54" s="52">
        <v>9</v>
      </c>
      <c r="O54" s="52">
        <v>9</v>
      </c>
      <c r="P54" s="51">
        <v>8</v>
      </c>
      <c r="Q54" s="96">
        <v>12</v>
      </c>
      <c r="R54" s="52">
        <v>25</v>
      </c>
      <c r="S54" s="91">
        <f>SUM(E54:R54)</f>
        <v>168</v>
      </c>
    </row>
    <row r="55" spans="2:22" s="6" customFormat="1" ht="32.25" customHeight="1" thickBot="1" thickTop="1">
      <c r="B55" s="190"/>
      <c r="C55" s="234" t="s">
        <v>67</v>
      </c>
      <c r="D55" s="235"/>
      <c r="E55" s="92">
        <f>E54+'[1]Stan i struktura X 09'!E55</f>
        <v>196</v>
      </c>
      <c r="F55" s="92">
        <f>F54+'[1]Stan i struktura X 09'!F55</f>
        <v>91</v>
      </c>
      <c r="G55" s="92">
        <f>G54+'[1]Stan i struktura X 09'!G55</f>
        <v>83</v>
      </c>
      <c r="H55" s="92">
        <f>H54+'[1]Stan i struktura X 09'!H55</f>
        <v>6</v>
      </c>
      <c r="I55" s="92">
        <f>I54+'[1]Stan i struktura X 09'!I55</f>
        <v>70</v>
      </c>
      <c r="J55" s="92">
        <f>J54+'[1]Stan i struktura X 09'!J55</f>
        <v>129</v>
      </c>
      <c r="K55" s="92">
        <f>K54+'[1]Stan i struktura X 09'!K55</f>
        <v>56</v>
      </c>
      <c r="L55" s="92">
        <f>L54+'[1]Stan i struktura X 09'!L55</f>
        <v>140</v>
      </c>
      <c r="M55" s="92">
        <f>M54+'[1]Stan i struktura X 09'!M55</f>
        <v>51</v>
      </c>
      <c r="N55" s="92">
        <f>N54+'[1]Stan i struktura X 09'!N55</f>
        <v>121</v>
      </c>
      <c r="O55" s="92">
        <f>O54+'[1]Stan i struktura X 09'!O55</f>
        <v>98</v>
      </c>
      <c r="P55" s="92">
        <f>P54+'[1]Stan i struktura X 09'!P55</f>
        <v>60</v>
      </c>
      <c r="Q55" s="92">
        <f>Q54+'[1]Stan i struktura X 09'!Q55</f>
        <v>150</v>
      </c>
      <c r="R55" s="93">
        <f>R54+'[1]Stan i struktura X 09'!R55</f>
        <v>202</v>
      </c>
      <c r="S55" s="90">
        <f>S54+'[1]Stan i struktura X 09'!S55</f>
        <v>1453</v>
      </c>
      <c r="V55" s="6">
        <f>SUM(E55:R55)</f>
        <v>1453</v>
      </c>
    </row>
    <row r="56" spans="2:19" s="6" customFormat="1" ht="32.25" customHeight="1" thickBot="1" thickTop="1">
      <c r="B56" s="231" t="s">
        <v>42</v>
      </c>
      <c r="C56" s="237" t="s">
        <v>68</v>
      </c>
      <c r="D56" s="238"/>
      <c r="E56" s="97">
        <v>0</v>
      </c>
      <c r="F56" s="97">
        <v>1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1</v>
      </c>
      <c r="O56" s="97">
        <v>0</v>
      </c>
      <c r="P56" s="97">
        <v>0</v>
      </c>
      <c r="Q56" s="97">
        <v>0</v>
      </c>
      <c r="R56" s="98">
        <v>1</v>
      </c>
      <c r="S56" s="91">
        <f>SUM(E56:R56)</f>
        <v>3</v>
      </c>
    </row>
    <row r="57" spans="2:22" s="6" customFormat="1" ht="32.25" customHeight="1" thickBot="1" thickTop="1">
      <c r="B57" s="236"/>
      <c r="C57" s="239" t="s">
        <v>69</v>
      </c>
      <c r="D57" s="240"/>
      <c r="E57" s="92">
        <f>E56+'[1]Stan i struktura X 09'!E57</f>
        <v>5</v>
      </c>
      <c r="F57" s="92">
        <f>F56+'[1]Stan i struktura X 09'!F57</f>
        <v>8</v>
      </c>
      <c r="G57" s="92">
        <f>G56+'[1]Stan i struktura X 09'!G57</f>
        <v>1</v>
      </c>
      <c r="H57" s="92">
        <f>H56+'[1]Stan i struktura X 09'!H57</f>
        <v>0</v>
      </c>
      <c r="I57" s="92">
        <f>I56+'[1]Stan i struktura X 09'!I57</f>
        <v>0</v>
      </c>
      <c r="J57" s="92">
        <f>J56+'[1]Stan i struktura X 09'!J57</f>
        <v>5</v>
      </c>
      <c r="K57" s="92">
        <f>K56+'[1]Stan i struktura X 09'!K57</f>
        <v>0</v>
      </c>
      <c r="L57" s="92">
        <f>L56+'[1]Stan i struktura X 09'!L57</f>
        <v>0</v>
      </c>
      <c r="M57" s="92">
        <f>M56+'[1]Stan i struktura X 09'!M57</f>
        <v>0</v>
      </c>
      <c r="N57" s="92">
        <f>N56+'[1]Stan i struktura X 09'!N57</f>
        <v>1</v>
      </c>
      <c r="O57" s="92">
        <f>O56+'[1]Stan i struktura X 09'!O57</f>
        <v>0</v>
      </c>
      <c r="P57" s="92">
        <f>P56+'[1]Stan i struktura X 09'!P57</f>
        <v>2</v>
      </c>
      <c r="Q57" s="92">
        <f>Q56+'[1]Stan i struktura X 09'!Q57</f>
        <v>3</v>
      </c>
      <c r="R57" s="93">
        <f>R56+'[1]Stan i struktura X 09'!R57</f>
        <v>3</v>
      </c>
      <c r="S57" s="90">
        <f>S56+'[1]Stan i struktura X 09'!S57</f>
        <v>28</v>
      </c>
      <c r="V57" s="6">
        <f>SUM(E57:R57)</f>
        <v>28</v>
      </c>
    </row>
    <row r="58" spans="2:19" s="6" customFormat="1" ht="32.25" customHeight="1" thickBot="1" thickTop="1">
      <c r="B58" s="231" t="s">
        <v>50</v>
      </c>
      <c r="C58" s="237" t="s">
        <v>70</v>
      </c>
      <c r="D58" s="238"/>
      <c r="E58" s="97">
        <v>83</v>
      </c>
      <c r="F58" s="97">
        <v>39</v>
      </c>
      <c r="G58" s="97">
        <v>72</v>
      </c>
      <c r="H58" s="97">
        <v>14</v>
      </c>
      <c r="I58" s="97">
        <v>2</v>
      </c>
      <c r="J58" s="97">
        <v>13</v>
      </c>
      <c r="K58" s="97">
        <v>24</v>
      </c>
      <c r="L58" s="97">
        <v>43</v>
      </c>
      <c r="M58" s="97">
        <v>41</v>
      </c>
      <c r="N58" s="97">
        <v>3</v>
      </c>
      <c r="O58" s="97">
        <v>22</v>
      </c>
      <c r="P58" s="97">
        <v>65</v>
      </c>
      <c r="Q58" s="97">
        <v>79</v>
      </c>
      <c r="R58" s="98">
        <v>7</v>
      </c>
      <c r="S58" s="91">
        <f>SUM(E58:R58)</f>
        <v>507</v>
      </c>
    </row>
    <row r="59" spans="2:22" s="6" customFormat="1" ht="32.25" customHeight="1" thickBot="1" thickTop="1">
      <c r="B59" s="228"/>
      <c r="C59" s="243" t="s">
        <v>71</v>
      </c>
      <c r="D59" s="244"/>
      <c r="E59" s="92">
        <f>E58+'[1]Stan i struktura X 09'!E59</f>
        <v>591</v>
      </c>
      <c r="F59" s="92">
        <f>F58+'[1]Stan i struktura X 09'!F59</f>
        <v>239</v>
      </c>
      <c r="G59" s="92">
        <f>G58+'[1]Stan i struktura X 09'!G59</f>
        <v>362</v>
      </c>
      <c r="H59" s="92">
        <f>H58+'[1]Stan i struktura X 09'!H59</f>
        <v>353</v>
      </c>
      <c r="I59" s="92">
        <f>I58+'[1]Stan i struktura X 09'!I59</f>
        <v>469</v>
      </c>
      <c r="J59" s="92">
        <f>J58+'[1]Stan i struktura X 09'!J59</f>
        <v>179</v>
      </c>
      <c r="K59" s="92">
        <f>K58+'[1]Stan i struktura X 09'!K59</f>
        <v>395</v>
      </c>
      <c r="L59" s="92">
        <f>L58+'[1]Stan i struktura X 09'!L59</f>
        <v>193</v>
      </c>
      <c r="M59" s="92">
        <f>M58+'[1]Stan i struktura X 09'!M59</f>
        <v>320</v>
      </c>
      <c r="N59" s="92">
        <f>N58+'[1]Stan i struktura X 09'!N59</f>
        <v>219</v>
      </c>
      <c r="O59" s="92">
        <f>O58+'[1]Stan i struktura X 09'!O59</f>
        <v>270</v>
      </c>
      <c r="P59" s="92">
        <f>P58+'[1]Stan i struktura X 09'!P59</f>
        <v>379</v>
      </c>
      <c r="Q59" s="92">
        <f>Q58+'[1]Stan i struktura X 09'!Q59</f>
        <v>398</v>
      </c>
      <c r="R59" s="93">
        <f>R58+'[1]Stan i struktura X 09'!R59</f>
        <v>640</v>
      </c>
      <c r="S59" s="90">
        <f>S58+'[1]Stan i struktura X 09'!S59</f>
        <v>5007</v>
      </c>
      <c r="V59" s="6">
        <f>SUM(E59:R59)</f>
        <v>5007</v>
      </c>
    </row>
    <row r="60" spans="2:19" s="6" customFormat="1" ht="32.25" customHeight="1" thickBot="1" thickTop="1">
      <c r="B60" s="245" t="s">
        <v>72</v>
      </c>
      <c r="C60" s="237" t="s">
        <v>73</v>
      </c>
      <c r="D60" s="238"/>
      <c r="E60" s="97">
        <v>9</v>
      </c>
      <c r="F60" s="97">
        <v>12</v>
      </c>
      <c r="G60" s="97">
        <v>35</v>
      </c>
      <c r="H60" s="97">
        <v>71</v>
      </c>
      <c r="I60" s="97">
        <v>50</v>
      </c>
      <c r="J60" s="97">
        <v>76</v>
      </c>
      <c r="K60" s="97">
        <v>3</v>
      </c>
      <c r="L60" s="97">
        <v>68</v>
      </c>
      <c r="M60" s="97">
        <v>3</v>
      </c>
      <c r="N60" s="97">
        <v>28</v>
      </c>
      <c r="O60" s="97">
        <v>49</v>
      </c>
      <c r="P60" s="97">
        <v>21</v>
      </c>
      <c r="Q60" s="97">
        <v>0</v>
      </c>
      <c r="R60" s="98">
        <v>83</v>
      </c>
      <c r="S60" s="91">
        <f>SUM(E60:R60)</f>
        <v>508</v>
      </c>
    </row>
    <row r="61" spans="2:22" s="6" customFormat="1" ht="32.25" customHeight="1" thickBot="1" thickTop="1">
      <c r="B61" s="245"/>
      <c r="C61" s="246" t="s">
        <v>74</v>
      </c>
      <c r="D61" s="247"/>
      <c r="E61" s="99">
        <f>E60+'[1]Stan i struktura X 09'!E61</f>
        <v>996</v>
      </c>
      <c r="F61" s="99">
        <f>F60+'[1]Stan i struktura X 09'!F61</f>
        <v>540</v>
      </c>
      <c r="G61" s="99">
        <f>G60+'[1]Stan i struktura X 09'!G61</f>
        <v>908</v>
      </c>
      <c r="H61" s="99">
        <f>H60+'[1]Stan i struktura X 09'!H61</f>
        <v>875</v>
      </c>
      <c r="I61" s="99">
        <f>I60+'[1]Stan i struktura X 09'!I61</f>
        <v>761</v>
      </c>
      <c r="J61" s="99">
        <f>J60+'[1]Stan i struktura X 09'!J61</f>
        <v>832</v>
      </c>
      <c r="K61" s="99">
        <f>K60+'[1]Stan i struktura X 09'!K61</f>
        <v>522</v>
      </c>
      <c r="L61" s="99">
        <f>L60+'[1]Stan i struktura X 09'!L61</f>
        <v>532</v>
      </c>
      <c r="M61" s="99">
        <f>M60+'[1]Stan i struktura X 09'!M61</f>
        <v>462</v>
      </c>
      <c r="N61" s="99">
        <f>N60+'[1]Stan i struktura X 09'!N61</f>
        <v>209</v>
      </c>
      <c r="O61" s="99">
        <f>O60+'[1]Stan i struktura X 09'!O61</f>
        <v>548</v>
      </c>
      <c r="P61" s="99">
        <f>P60+'[1]Stan i struktura X 09'!P61</f>
        <v>749</v>
      </c>
      <c r="Q61" s="99">
        <f>Q60+'[1]Stan i struktura X 09'!Q61</f>
        <v>636</v>
      </c>
      <c r="R61" s="100">
        <f>R60+'[1]Stan i struktura X 09'!R61</f>
        <v>735</v>
      </c>
      <c r="S61" s="90">
        <f>S60+'[1]Stan i struktura X 09'!S61</f>
        <v>9305</v>
      </c>
      <c r="V61" s="6">
        <f>SUM(E61:R61)</f>
        <v>9305</v>
      </c>
    </row>
    <row r="62" spans="2:19" s="6" customFormat="1" ht="32.25" customHeight="1" thickBot="1" thickTop="1">
      <c r="B62" s="245" t="s">
        <v>75</v>
      </c>
      <c r="C62" s="237" t="s">
        <v>76</v>
      </c>
      <c r="D62" s="238"/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2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8">
        <v>0</v>
      </c>
      <c r="S62" s="91">
        <f>SUM(E62:R62)</f>
        <v>2</v>
      </c>
    </row>
    <row r="63" spans="2:22" s="6" customFormat="1" ht="32.25" customHeight="1" thickBot="1" thickTop="1">
      <c r="B63" s="245"/>
      <c r="C63" s="255" t="s">
        <v>77</v>
      </c>
      <c r="D63" s="256"/>
      <c r="E63" s="92">
        <f>E62+'[1]Stan i struktura X 09'!E63</f>
        <v>34</v>
      </c>
      <c r="F63" s="92">
        <f>F62+'[1]Stan i struktura X 09'!F63</f>
        <v>28</v>
      </c>
      <c r="G63" s="92">
        <f>G62+'[1]Stan i struktura X 09'!G63</f>
        <v>26</v>
      </c>
      <c r="H63" s="92">
        <f>H62+'[1]Stan i struktura X 09'!H63</f>
        <v>20</v>
      </c>
      <c r="I63" s="92">
        <f>I62+'[1]Stan i struktura X 09'!I63</f>
        <v>0</v>
      </c>
      <c r="J63" s="92">
        <f>J62+'[1]Stan i struktura X 09'!J63</f>
        <v>15</v>
      </c>
      <c r="K63" s="92">
        <f>K62+'[1]Stan i struktura X 09'!K63</f>
        <v>12</v>
      </c>
      <c r="L63" s="92">
        <f>L62+'[1]Stan i struktura X 09'!L63</f>
        <v>20</v>
      </c>
      <c r="M63" s="92">
        <f>M62+'[1]Stan i struktura X 09'!M63</f>
        <v>1</v>
      </c>
      <c r="N63" s="92">
        <f>N62+'[1]Stan i struktura X 09'!N63</f>
        <v>0</v>
      </c>
      <c r="O63" s="92">
        <f>O62+'[1]Stan i struktura X 09'!O63</f>
        <v>15</v>
      </c>
      <c r="P63" s="92">
        <f>P62+'[1]Stan i struktura X 09'!P63</f>
        <v>12</v>
      </c>
      <c r="Q63" s="92">
        <f>Q62+'[1]Stan i struktura X 09'!Q63</f>
        <v>0</v>
      </c>
      <c r="R63" s="93">
        <f>R62+'[1]Stan i struktura X 09'!R63</f>
        <v>21</v>
      </c>
      <c r="S63" s="90">
        <f>S62+'[1]Stan i struktura X 09'!S63</f>
        <v>204</v>
      </c>
      <c r="V63" s="6">
        <f>SUM(E63:R63)</f>
        <v>204</v>
      </c>
    </row>
    <row r="64" spans="2:19" s="6" customFormat="1" ht="32.25" customHeight="1" thickBot="1" thickTop="1">
      <c r="B64" s="245" t="s">
        <v>78</v>
      </c>
      <c r="C64" s="237" t="s">
        <v>79</v>
      </c>
      <c r="D64" s="238"/>
      <c r="E64" s="97">
        <v>4</v>
      </c>
      <c r="F64" s="97">
        <v>1</v>
      </c>
      <c r="G64" s="97">
        <v>6</v>
      </c>
      <c r="H64" s="97">
        <v>2</v>
      </c>
      <c r="I64" s="97">
        <v>2</v>
      </c>
      <c r="J64" s="97">
        <v>0</v>
      </c>
      <c r="K64" s="97">
        <v>4</v>
      </c>
      <c r="L64" s="97">
        <v>0</v>
      </c>
      <c r="M64" s="97">
        <v>0</v>
      </c>
      <c r="N64" s="97">
        <v>1</v>
      </c>
      <c r="O64" s="97">
        <v>102</v>
      </c>
      <c r="P64" s="97">
        <v>18</v>
      </c>
      <c r="Q64" s="97">
        <v>5</v>
      </c>
      <c r="R64" s="98">
        <v>925</v>
      </c>
      <c r="S64" s="91">
        <f>SUM(E64:R64)</f>
        <v>1070</v>
      </c>
    </row>
    <row r="65" spans="2:22" ht="31.5" customHeight="1" thickBot="1" thickTop="1">
      <c r="B65" s="257"/>
      <c r="C65" s="241" t="s">
        <v>80</v>
      </c>
      <c r="D65" s="242"/>
      <c r="E65" s="92">
        <f>E64+'[1]Stan i struktura X 09'!E65</f>
        <v>71</v>
      </c>
      <c r="F65" s="92">
        <f>F64+'[1]Stan i struktura X 09'!F65</f>
        <v>219</v>
      </c>
      <c r="G65" s="92">
        <f>G64+'[1]Stan i struktura X 09'!G65</f>
        <v>78</v>
      </c>
      <c r="H65" s="92">
        <f>H64+'[1]Stan i struktura X 09'!H65</f>
        <v>82</v>
      </c>
      <c r="I65" s="92">
        <f>I64+'[1]Stan i struktura X 09'!I65</f>
        <v>282</v>
      </c>
      <c r="J65" s="92">
        <f>J64+'[1]Stan i struktura X 09'!J65</f>
        <v>81</v>
      </c>
      <c r="K65" s="92">
        <f>K64+'[1]Stan i struktura X 09'!K65</f>
        <v>115</v>
      </c>
      <c r="L65" s="92">
        <f>L64+'[1]Stan i struktura X 09'!L65</f>
        <v>14</v>
      </c>
      <c r="M65" s="92">
        <f>M64+'[1]Stan i struktura X 09'!M65</f>
        <v>51</v>
      </c>
      <c r="N65" s="92">
        <f>N64+'[1]Stan i struktura X 09'!N65</f>
        <v>91</v>
      </c>
      <c r="O65" s="92">
        <f>O64+'[1]Stan i struktura X 09'!O65</f>
        <v>789</v>
      </c>
      <c r="P65" s="92">
        <f>P64+'[1]Stan i struktura X 09'!P65</f>
        <v>169</v>
      </c>
      <c r="Q65" s="92">
        <f>Q64+'[1]Stan i struktura X 09'!Q65</f>
        <v>948</v>
      </c>
      <c r="R65" s="93">
        <f>R64+'[1]Stan i struktura X 09'!R65</f>
        <v>10079</v>
      </c>
      <c r="S65" s="90">
        <f>S64+'[1]Stan i struktura X 09'!S65</f>
        <v>13069</v>
      </c>
      <c r="V65" s="6">
        <f>SUM(E65:R65)</f>
        <v>13069</v>
      </c>
    </row>
    <row r="66" spans="2:22" ht="45" customHeight="1" thickBot="1" thickTop="1">
      <c r="B66" s="248" t="s">
        <v>81</v>
      </c>
      <c r="C66" s="250" t="s">
        <v>82</v>
      </c>
      <c r="D66" s="251"/>
      <c r="E66" s="101">
        <f aca="true" t="shared" si="14" ref="E66:R67">E48+E50+E52+E54+E56+E58+E60+E62+E64</f>
        <v>129</v>
      </c>
      <c r="F66" s="101">
        <f t="shared" si="14"/>
        <v>82</v>
      </c>
      <c r="G66" s="101">
        <f t="shared" si="14"/>
        <v>143</v>
      </c>
      <c r="H66" s="101">
        <f t="shared" si="14"/>
        <v>99</v>
      </c>
      <c r="I66" s="101">
        <f t="shared" si="14"/>
        <v>127</v>
      </c>
      <c r="J66" s="101">
        <f t="shared" si="14"/>
        <v>130</v>
      </c>
      <c r="K66" s="101">
        <f t="shared" si="14"/>
        <v>57</v>
      </c>
      <c r="L66" s="101">
        <f t="shared" si="14"/>
        <v>150</v>
      </c>
      <c r="M66" s="101">
        <f t="shared" si="14"/>
        <v>57</v>
      </c>
      <c r="N66" s="101">
        <f t="shared" si="14"/>
        <v>46</v>
      </c>
      <c r="O66" s="101">
        <f t="shared" si="14"/>
        <v>198</v>
      </c>
      <c r="P66" s="101">
        <f t="shared" si="14"/>
        <v>124</v>
      </c>
      <c r="Q66" s="101">
        <f t="shared" si="14"/>
        <v>159</v>
      </c>
      <c r="R66" s="102">
        <f t="shared" si="14"/>
        <v>1099</v>
      </c>
      <c r="S66" s="84">
        <f>SUM(E66:R66)</f>
        <v>2600</v>
      </c>
      <c r="V66" s="6"/>
    </row>
    <row r="67" spans="2:22" ht="45" customHeight="1" thickBot="1" thickTop="1">
      <c r="B67" s="249"/>
      <c r="C67" s="250" t="s">
        <v>83</v>
      </c>
      <c r="D67" s="251"/>
      <c r="E67" s="103">
        <f t="shared" si="14"/>
        <v>2187</v>
      </c>
      <c r="F67" s="103">
        <f t="shared" si="14"/>
        <v>1625</v>
      </c>
      <c r="G67" s="103">
        <f t="shared" si="14"/>
        <v>1839</v>
      </c>
      <c r="H67" s="103">
        <f t="shared" si="14"/>
        <v>1616</v>
      </c>
      <c r="I67" s="103">
        <f t="shared" si="14"/>
        <v>2205</v>
      </c>
      <c r="J67" s="103">
        <f t="shared" si="14"/>
        <v>1500</v>
      </c>
      <c r="K67" s="103">
        <f t="shared" si="14"/>
        <v>1544</v>
      </c>
      <c r="L67" s="103">
        <f t="shared" si="14"/>
        <v>1225</v>
      </c>
      <c r="M67" s="103">
        <f t="shared" si="14"/>
        <v>956</v>
      </c>
      <c r="N67" s="103">
        <f t="shared" si="14"/>
        <v>838</v>
      </c>
      <c r="O67" s="103">
        <f t="shared" si="14"/>
        <v>2201</v>
      </c>
      <c r="P67" s="103">
        <f t="shared" si="14"/>
        <v>1768</v>
      </c>
      <c r="Q67" s="103">
        <f t="shared" si="14"/>
        <v>3528</v>
      </c>
      <c r="R67" s="104">
        <f t="shared" si="14"/>
        <v>12479</v>
      </c>
      <c r="S67" s="84">
        <f>SUM(E67:R67)</f>
        <v>35511</v>
      </c>
      <c r="V67" s="6"/>
    </row>
    <row r="68" spans="2:19" ht="14.25" customHeight="1">
      <c r="B68" s="252" t="s">
        <v>84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</row>
    <row r="69" spans="2:19" ht="14.25" customHeight="1">
      <c r="B69" s="253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</row>
    <row r="75" ht="13.5" thickBot="1"/>
    <row r="76" spans="5:19" ht="26.25" customHeight="1" thickBot="1" thickTop="1">
      <c r="E76" s="106">
        <v>190</v>
      </c>
      <c r="F76" s="106">
        <v>94</v>
      </c>
      <c r="G76" s="106">
        <v>78</v>
      </c>
      <c r="H76" s="106">
        <v>86</v>
      </c>
      <c r="I76" s="106">
        <v>132</v>
      </c>
      <c r="J76" s="106">
        <v>66</v>
      </c>
      <c r="K76" s="107">
        <v>77</v>
      </c>
      <c r="L76" s="106">
        <v>39</v>
      </c>
      <c r="M76" s="107">
        <v>84</v>
      </c>
      <c r="N76" s="106">
        <v>61</v>
      </c>
      <c r="O76" s="106">
        <v>189</v>
      </c>
      <c r="P76" s="107">
        <v>130</v>
      </c>
      <c r="Q76" s="106">
        <v>129</v>
      </c>
      <c r="R76" s="106">
        <v>133</v>
      </c>
      <c r="S76" s="84">
        <f>SUM(E76:R76)</f>
        <v>1488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85" t="s">
        <v>85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2:15" ht="18" customHeight="1">
      <c r="B3" s="287" t="s">
        <v>86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3:13" ht="18.75" thickBot="1">
      <c r="C4" s="108"/>
      <c r="D4" s="108"/>
      <c r="E4" s="108"/>
      <c r="F4" s="108"/>
      <c r="G4" s="108"/>
      <c r="H4" s="34"/>
      <c r="I4" s="34"/>
      <c r="J4" s="34"/>
      <c r="K4" s="34"/>
      <c r="L4" s="34"/>
      <c r="M4" s="34"/>
    </row>
    <row r="5" spans="2:15" ht="15" customHeight="1" thickBot="1">
      <c r="B5" s="266" t="s">
        <v>87</v>
      </c>
      <c r="C5" s="288" t="s">
        <v>88</v>
      </c>
      <c r="D5" s="270" t="s">
        <v>89</v>
      </c>
      <c r="E5" s="272" t="s">
        <v>90</v>
      </c>
      <c r="F5" s="108"/>
      <c r="G5" s="266" t="s">
        <v>87</v>
      </c>
      <c r="H5" s="268" t="s">
        <v>91</v>
      </c>
      <c r="I5" s="270" t="s">
        <v>89</v>
      </c>
      <c r="J5" s="272" t="s">
        <v>90</v>
      </c>
      <c r="K5" s="34"/>
      <c r="L5" s="266" t="s">
        <v>87</v>
      </c>
      <c r="M5" s="280" t="s">
        <v>88</v>
      </c>
      <c r="N5" s="270" t="s">
        <v>89</v>
      </c>
      <c r="O5" s="282" t="s">
        <v>90</v>
      </c>
    </row>
    <row r="6" spans="2:15" ht="15" customHeight="1" thickBot="1" thickTop="1">
      <c r="B6" s="267"/>
      <c r="C6" s="289"/>
      <c r="D6" s="271"/>
      <c r="E6" s="273"/>
      <c r="F6" s="108"/>
      <c r="G6" s="267"/>
      <c r="H6" s="269"/>
      <c r="I6" s="271"/>
      <c r="J6" s="273"/>
      <c r="K6" s="34"/>
      <c r="L6" s="267"/>
      <c r="M6" s="281"/>
      <c r="N6" s="271"/>
      <c r="O6" s="283"/>
    </row>
    <row r="7" spans="2:15" ht="15" customHeight="1" thickTop="1">
      <c r="B7" s="274" t="s">
        <v>92</v>
      </c>
      <c r="C7" s="275"/>
      <c r="D7" s="275"/>
      <c r="E7" s="278">
        <f>SUM(E9+E20+E28+E35+E42)</f>
        <v>20337</v>
      </c>
      <c r="F7" s="108"/>
      <c r="G7" s="109">
        <v>4</v>
      </c>
      <c r="H7" s="110" t="s">
        <v>93</v>
      </c>
      <c r="I7" s="111" t="s">
        <v>94</v>
      </c>
      <c r="J7" s="112">
        <v>857</v>
      </c>
      <c r="K7" s="34"/>
      <c r="L7" s="113" t="s">
        <v>95</v>
      </c>
      <c r="M7" s="114" t="s">
        <v>96</v>
      </c>
      <c r="N7" s="114" t="s">
        <v>97</v>
      </c>
      <c r="O7" s="115">
        <f>SUM(O8:O19)</f>
        <v>8449</v>
      </c>
    </row>
    <row r="8" spans="2:15" ht="15" customHeight="1" thickBot="1">
      <c r="B8" s="276"/>
      <c r="C8" s="277"/>
      <c r="D8" s="277"/>
      <c r="E8" s="284"/>
      <c r="G8" s="116">
        <v>5</v>
      </c>
      <c r="H8" s="117" t="s">
        <v>98</v>
      </c>
      <c r="I8" s="118" t="s">
        <v>94</v>
      </c>
      <c r="J8" s="119">
        <v>372</v>
      </c>
      <c r="L8" s="116">
        <v>1</v>
      </c>
      <c r="M8" s="117" t="s">
        <v>99</v>
      </c>
      <c r="N8" s="118" t="s">
        <v>94</v>
      </c>
      <c r="O8" s="119">
        <v>173</v>
      </c>
    </row>
    <row r="9" spans="2:15" ht="17.25" customHeight="1" thickBot="1" thickTop="1">
      <c r="B9" s="113" t="s">
        <v>100</v>
      </c>
      <c r="C9" s="114" t="s">
        <v>101</v>
      </c>
      <c r="D9" s="120" t="s">
        <v>97</v>
      </c>
      <c r="E9" s="115">
        <f>SUM(E10:E18)</f>
        <v>6444</v>
      </c>
      <c r="G9" s="121"/>
      <c r="H9" s="122"/>
      <c r="I9" s="123"/>
      <c r="J9" s="124"/>
      <c r="L9" s="116">
        <v>2</v>
      </c>
      <c r="M9" s="117" t="s">
        <v>102</v>
      </c>
      <c r="N9" s="118" t="s">
        <v>103</v>
      </c>
      <c r="O9" s="119">
        <v>181</v>
      </c>
    </row>
    <row r="10" spans="2:15" ht="15" customHeight="1" thickBot="1">
      <c r="B10" s="116">
        <v>1</v>
      </c>
      <c r="C10" s="117" t="s">
        <v>104</v>
      </c>
      <c r="D10" s="118" t="s">
        <v>103</v>
      </c>
      <c r="E10" s="119">
        <v>213</v>
      </c>
      <c r="G10" s="125"/>
      <c r="H10" s="126"/>
      <c r="I10" s="127"/>
      <c r="J10" s="127"/>
      <c r="L10" s="116">
        <v>3</v>
      </c>
      <c r="M10" s="117" t="s">
        <v>105</v>
      </c>
      <c r="N10" s="118" t="s">
        <v>94</v>
      </c>
      <c r="O10" s="119">
        <v>535</v>
      </c>
    </row>
    <row r="11" spans="2:15" ht="15" customHeight="1">
      <c r="B11" s="116">
        <v>2</v>
      </c>
      <c r="C11" s="117" t="s">
        <v>106</v>
      </c>
      <c r="D11" s="118" t="s">
        <v>103</v>
      </c>
      <c r="E11" s="119">
        <v>226</v>
      </c>
      <c r="G11" s="266" t="s">
        <v>87</v>
      </c>
      <c r="H11" s="268" t="s">
        <v>91</v>
      </c>
      <c r="I11" s="270" t="s">
        <v>89</v>
      </c>
      <c r="J11" s="272" t="s">
        <v>90</v>
      </c>
      <c r="L11" s="116">
        <v>4</v>
      </c>
      <c r="M11" s="117" t="s">
        <v>107</v>
      </c>
      <c r="N11" s="118" t="s">
        <v>94</v>
      </c>
      <c r="O11" s="119">
        <v>258</v>
      </c>
    </row>
    <row r="12" spans="2:15" ht="15" customHeight="1" thickBot="1">
      <c r="B12" s="116">
        <v>3</v>
      </c>
      <c r="C12" s="117" t="s">
        <v>108</v>
      </c>
      <c r="D12" s="118" t="s">
        <v>103</v>
      </c>
      <c r="E12" s="119">
        <v>191</v>
      </c>
      <c r="G12" s="267"/>
      <c r="H12" s="269"/>
      <c r="I12" s="271"/>
      <c r="J12" s="273"/>
      <c r="L12" s="116">
        <v>5</v>
      </c>
      <c r="M12" s="117" t="s">
        <v>109</v>
      </c>
      <c r="N12" s="118" t="s">
        <v>94</v>
      </c>
      <c r="O12" s="119">
        <v>456</v>
      </c>
    </row>
    <row r="13" spans="2:15" ht="15" customHeight="1" thickTop="1">
      <c r="B13" s="116">
        <v>4</v>
      </c>
      <c r="C13" s="117" t="s">
        <v>110</v>
      </c>
      <c r="D13" s="118" t="s">
        <v>111</v>
      </c>
      <c r="E13" s="119">
        <v>537</v>
      </c>
      <c r="G13" s="274" t="s">
        <v>112</v>
      </c>
      <c r="H13" s="275"/>
      <c r="I13" s="275"/>
      <c r="J13" s="278">
        <f>SUM(J15+J24+J34+J42+O7+O21+O32)</f>
        <v>37760</v>
      </c>
      <c r="L13" s="116" t="s">
        <v>50</v>
      </c>
      <c r="M13" s="117" t="s">
        <v>113</v>
      </c>
      <c r="N13" s="118" t="s">
        <v>94</v>
      </c>
      <c r="O13" s="119">
        <v>1176</v>
      </c>
    </row>
    <row r="14" spans="2:15" ht="15" customHeight="1" thickBot="1">
      <c r="B14" s="116">
        <v>5</v>
      </c>
      <c r="C14" s="117" t="s">
        <v>114</v>
      </c>
      <c r="D14" s="118" t="s">
        <v>103</v>
      </c>
      <c r="E14" s="119">
        <v>268</v>
      </c>
      <c r="F14" s="128"/>
      <c r="G14" s="276"/>
      <c r="H14" s="277"/>
      <c r="I14" s="277"/>
      <c r="J14" s="279"/>
      <c r="K14" s="128"/>
      <c r="L14" s="116">
        <v>7</v>
      </c>
      <c r="M14" s="117" t="s">
        <v>115</v>
      </c>
      <c r="N14" s="118" t="s">
        <v>103</v>
      </c>
      <c r="O14" s="119">
        <v>271</v>
      </c>
    </row>
    <row r="15" spans="2:15" ht="15" customHeight="1" thickTop="1">
      <c r="B15" s="116">
        <v>6</v>
      </c>
      <c r="C15" s="117" t="s">
        <v>116</v>
      </c>
      <c r="D15" s="118" t="s">
        <v>103</v>
      </c>
      <c r="E15" s="119">
        <v>288</v>
      </c>
      <c r="F15" s="129"/>
      <c r="G15" s="113" t="s">
        <v>100</v>
      </c>
      <c r="H15" s="114" t="s">
        <v>117</v>
      </c>
      <c r="I15" s="130" t="s">
        <v>97</v>
      </c>
      <c r="J15" s="131">
        <f>SUM(J16:J22)</f>
        <v>4758</v>
      </c>
      <c r="L15" s="116">
        <v>8</v>
      </c>
      <c r="M15" s="117" t="s">
        <v>118</v>
      </c>
      <c r="N15" s="118" t="s">
        <v>103</v>
      </c>
      <c r="O15" s="119">
        <v>137</v>
      </c>
    </row>
    <row r="16" spans="2:15" ht="15" customHeight="1">
      <c r="B16" s="116">
        <v>7</v>
      </c>
      <c r="C16" s="117" t="s">
        <v>119</v>
      </c>
      <c r="D16" s="118" t="s">
        <v>94</v>
      </c>
      <c r="E16" s="119">
        <v>731</v>
      </c>
      <c r="F16" s="129"/>
      <c r="G16" s="116">
        <v>1</v>
      </c>
      <c r="H16" s="117" t="s">
        <v>120</v>
      </c>
      <c r="I16" s="118" t="s">
        <v>103</v>
      </c>
      <c r="J16" s="119">
        <v>212</v>
      </c>
      <c r="L16" s="116">
        <v>9</v>
      </c>
      <c r="M16" s="117" t="s">
        <v>121</v>
      </c>
      <c r="N16" s="118" t="s">
        <v>103</v>
      </c>
      <c r="O16" s="119">
        <v>183</v>
      </c>
    </row>
    <row r="17" spans="2:15" ht="15" customHeight="1" thickBot="1">
      <c r="B17" s="132"/>
      <c r="C17" s="133"/>
      <c r="D17" s="134"/>
      <c r="E17" s="135"/>
      <c r="F17" s="129"/>
      <c r="G17" s="116">
        <v>2</v>
      </c>
      <c r="H17" s="117" t="s">
        <v>122</v>
      </c>
      <c r="I17" s="118" t="s">
        <v>103</v>
      </c>
      <c r="J17" s="119">
        <v>156</v>
      </c>
      <c r="L17" s="116">
        <v>10</v>
      </c>
      <c r="M17" s="117" t="s">
        <v>123</v>
      </c>
      <c r="N17" s="118" t="s">
        <v>103</v>
      </c>
      <c r="O17" s="119">
        <v>772</v>
      </c>
    </row>
    <row r="18" spans="2:15" ht="15" customHeight="1" thickBot="1" thickTop="1">
      <c r="B18" s="136">
        <v>8</v>
      </c>
      <c r="C18" s="137" t="s">
        <v>124</v>
      </c>
      <c r="D18" s="138" t="s">
        <v>125</v>
      </c>
      <c r="E18" s="139">
        <v>3990</v>
      </c>
      <c r="F18" s="129"/>
      <c r="G18" s="116">
        <v>3</v>
      </c>
      <c r="H18" s="117" t="s">
        <v>126</v>
      </c>
      <c r="I18" s="118" t="s">
        <v>103</v>
      </c>
      <c r="J18" s="119">
        <v>432</v>
      </c>
      <c r="L18" s="132"/>
      <c r="M18" s="133"/>
      <c r="N18" s="134"/>
      <c r="O18" s="135"/>
    </row>
    <row r="19" spans="2:15" ht="15" customHeight="1" thickBot="1" thickTop="1">
      <c r="B19" s="109"/>
      <c r="C19" s="110"/>
      <c r="D19" s="111"/>
      <c r="E19" s="112"/>
      <c r="F19" s="140"/>
      <c r="G19" s="116">
        <v>4</v>
      </c>
      <c r="H19" s="117" t="s">
        <v>127</v>
      </c>
      <c r="I19" s="118" t="s">
        <v>103</v>
      </c>
      <c r="J19" s="119">
        <v>878</v>
      </c>
      <c r="L19" s="136">
        <v>11</v>
      </c>
      <c r="M19" s="137" t="s">
        <v>123</v>
      </c>
      <c r="N19" s="138" t="s">
        <v>125</v>
      </c>
      <c r="O19" s="139">
        <v>4307</v>
      </c>
    </row>
    <row r="20" spans="2:15" ht="15" customHeight="1" thickTop="1">
      <c r="B20" s="141" t="s">
        <v>128</v>
      </c>
      <c r="C20" s="142" t="s">
        <v>7</v>
      </c>
      <c r="D20" s="143" t="s">
        <v>97</v>
      </c>
      <c r="E20" s="144">
        <f>SUM(E21:E26)</f>
        <v>4467</v>
      </c>
      <c r="F20" s="129"/>
      <c r="G20" s="116">
        <v>5</v>
      </c>
      <c r="H20" s="117" t="s">
        <v>127</v>
      </c>
      <c r="I20" s="118" t="s">
        <v>111</v>
      </c>
      <c r="J20" s="119">
        <v>1860</v>
      </c>
      <c r="L20" s="109"/>
      <c r="M20" s="110"/>
      <c r="N20" s="111"/>
      <c r="O20" s="112"/>
    </row>
    <row r="21" spans="2:15" ht="15" customHeight="1">
      <c r="B21" s="116">
        <v>1</v>
      </c>
      <c r="C21" s="117" t="s">
        <v>129</v>
      </c>
      <c r="D21" s="118" t="s">
        <v>103</v>
      </c>
      <c r="E21" s="119">
        <v>402</v>
      </c>
      <c r="F21" s="129"/>
      <c r="G21" s="116">
        <v>6</v>
      </c>
      <c r="H21" s="117" t="s">
        <v>130</v>
      </c>
      <c r="I21" s="118" t="s">
        <v>94</v>
      </c>
      <c r="J21" s="119">
        <v>1014</v>
      </c>
      <c r="L21" s="141" t="s">
        <v>131</v>
      </c>
      <c r="M21" s="142" t="s">
        <v>16</v>
      </c>
      <c r="N21" s="143" t="s">
        <v>97</v>
      </c>
      <c r="O21" s="144">
        <f>SUM(O22:O30)</f>
        <v>6125</v>
      </c>
    </row>
    <row r="22" spans="2:15" ht="15" customHeight="1">
      <c r="B22" s="116">
        <v>2</v>
      </c>
      <c r="C22" s="117" t="s">
        <v>132</v>
      </c>
      <c r="D22" s="118" t="s">
        <v>94</v>
      </c>
      <c r="E22" s="119">
        <v>1827</v>
      </c>
      <c r="F22" s="129"/>
      <c r="G22" s="116">
        <v>7</v>
      </c>
      <c r="H22" s="117" t="s">
        <v>133</v>
      </c>
      <c r="I22" s="118" t="s">
        <v>103</v>
      </c>
      <c r="J22" s="119">
        <v>206</v>
      </c>
      <c r="L22" s="116">
        <v>1</v>
      </c>
      <c r="M22" s="117" t="s">
        <v>134</v>
      </c>
      <c r="N22" s="118" t="s">
        <v>103</v>
      </c>
      <c r="O22" s="119">
        <v>327</v>
      </c>
    </row>
    <row r="23" spans="2:15" ht="15" customHeight="1">
      <c r="B23" s="116">
        <v>3</v>
      </c>
      <c r="C23" s="117" t="s">
        <v>135</v>
      </c>
      <c r="D23" s="118" t="s">
        <v>103</v>
      </c>
      <c r="E23" s="119">
        <v>477</v>
      </c>
      <c r="F23" s="129"/>
      <c r="G23" s="116"/>
      <c r="H23" s="117"/>
      <c r="I23" s="118"/>
      <c r="J23" s="119"/>
      <c r="L23" s="116">
        <v>2</v>
      </c>
      <c r="M23" s="117" t="s">
        <v>136</v>
      </c>
      <c r="N23" s="118" t="s">
        <v>111</v>
      </c>
      <c r="O23" s="119">
        <v>341</v>
      </c>
    </row>
    <row r="24" spans="2:15" ht="15" customHeight="1">
      <c r="B24" s="116">
        <v>4</v>
      </c>
      <c r="C24" s="117" t="s">
        <v>137</v>
      </c>
      <c r="D24" s="118" t="s">
        <v>103</v>
      </c>
      <c r="E24" s="119">
        <v>326</v>
      </c>
      <c r="F24" s="129"/>
      <c r="G24" s="141" t="s">
        <v>128</v>
      </c>
      <c r="H24" s="142" t="s">
        <v>138</v>
      </c>
      <c r="I24" s="143" t="s">
        <v>97</v>
      </c>
      <c r="J24" s="144">
        <f>SUM(J25:J32)</f>
        <v>7712</v>
      </c>
      <c r="L24" s="116">
        <v>3</v>
      </c>
      <c r="M24" s="117" t="s">
        <v>139</v>
      </c>
      <c r="N24" s="118" t="s">
        <v>94</v>
      </c>
      <c r="O24" s="119">
        <v>555</v>
      </c>
    </row>
    <row r="25" spans="2:15" ht="15" customHeight="1">
      <c r="B25" s="116">
        <v>5</v>
      </c>
      <c r="C25" s="117" t="s">
        <v>140</v>
      </c>
      <c r="D25" s="118" t="s">
        <v>94</v>
      </c>
      <c r="E25" s="119">
        <v>951</v>
      </c>
      <c r="F25" s="129"/>
      <c r="G25" s="116">
        <v>1</v>
      </c>
      <c r="H25" s="117" t="s">
        <v>141</v>
      </c>
      <c r="I25" s="118" t="s">
        <v>94</v>
      </c>
      <c r="J25" s="119">
        <v>361</v>
      </c>
      <c r="L25" s="116">
        <v>4</v>
      </c>
      <c r="M25" s="117" t="s">
        <v>142</v>
      </c>
      <c r="N25" s="118" t="s">
        <v>94</v>
      </c>
      <c r="O25" s="119">
        <v>431</v>
      </c>
    </row>
    <row r="26" spans="2:15" ht="15" customHeight="1">
      <c r="B26" s="116">
        <v>6</v>
      </c>
      <c r="C26" s="117" t="s">
        <v>143</v>
      </c>
      <c r="D26" s="118" t="s">
        <v>94</v>
      </c>
      <c r="E26" s="119">
        <v>484</v>
      </c>
      <c r="F26" s="129"/>
      <c r="G26" s="116">
        <v>2</v>
      </c>
      <c r="H26" s="117" t="s">
        <v>144</v>
      </c>
      <c r="I26" s="118" t="s">
        <v>103</v>
      </c>
      <c r="J26" s="119">
        <v>298</v>
      </c>
      <c r="L26" s="116">
        <v>5</v>
      </c>
      <c r="M26" s="117" t="s">
        <v>145</v>
      </c>
      <c r="N26" s="118" t="s">
        <v>103</v>
      </c>
      <c r="O26" s="119">
        <v>407</v>
      </c>
    </row>
    <row r="27" spans="2:15" ht="15" customHeight="1">
      <c r="B27" s="116"/>
      <c r="C27" s="117"/>
      <c r="D27" s="118"/>
      <c r="E27" s="119"/>
      <c r="F27" s="140"/>
      <c r="G27" s="116" t="s">
        <v>28</v>
      </c>
      <c r="H27" s="117" t="s">
        <v>146</v>
      </c>
      <c r="I27" s="118" t="s">
        <v>94</v>
      </c>
      <c r="J27" s="119">
        <v>1895</v>
      </c>
      <c r="L27" s="116">
        <v>6</v>
      </c>
      <c r="M27" s="117" t="s">
        <v>147</v>
      </c>
      <c r="N27" s="118" t="s">
        <v>94</v>
      </c>
      <c r="O27" s="119">
        <v>1545</v>
      </c>
    </row>
    <row r="28" spans="2:15" ht="15" customHeight="1">
      <c r="B28" s="141" t="s">
        <v>148</v>
      </c>
      <c r="C28" s="142" t="s">
        <v>9</v>
      </c>
      <c r="D28" s="143" t="s">
        <v>97</v>
      </c>
      <c r="E28" s="144">
        <f>SUM(E29:E33)</f>
        <v>3358</v>
      </c>
      <c r="F28" s="129"/>
      <c r="G28" s="116">
        <v>4</v>
      </c>
      <c r="H28" s="117" t="s">
        <v>149</v>
      </c>
      <c r="I28" s="118" t="s">
        <v>103</v>
      </c>
      <c r="J28" s="119">
        <v>619</v>
      </c>
      <c r="L28" s="116">
        <v>7</v>
      </c>
      <c r="M28" s="117" t="s">
        <v>150</v>
      </c>
      <c r="N28" s="118" t="s">
        <v>103</v>
      </c>
      <c r="O28" s="119">
        <v>173</v>
      </c>
    </row>
    <row r="29" spans="2:15" ht="15" customHeight="1">
      <c r="B29" s="116">
        <v>1</v>
      </c>
      <c r="C29" s="117" t="s">
        <v>151</v>
      </c>
      <c r="D29" s="118" t="s">
        <v>94</v>
      </c>
      <c r="E29" s="119">
        <v>479</v>
      </c>
      <c r="F29" s="129"/>
      <c r="G29" s="116">
        <v>5</v>
      </c>
      <c r="H29" s="117" t="s">
        <v>149</v>
      </c>
      <c r="I29" s="118" t="s">
        <v>111</v>
      </c>
      <c r="J29" s="119">
        <v>3145</v>
      </c>
      <c r="L29" s="116">
        <v>8</v>
      </c>
      <c r="M29" s="117" t="s">
        <v>152</v>
      </c>
      <c r="N29" s="118" t="s">
        <v>103</v>
      </c>
      <c r="O29" s="119">
        <v>528</v>
      </c>
    </row>
    <row r="30" spans="2:15" ht="15" customHeight="1">
      <c r="B30" s="116">
        <v>2</v>
      </c>
      <c r="C30" s="117" t="s">
        <v>153</v>
      </c>
      <c r="D30" s="118" t="s">
        <v>103</v>
      </c>
      <c r="E30" s="119">
        <v>287</v>
      </c>
      <c r="F30" s="129"/>
      <c r="G30" s="116">
        <v>6</v>
      </c>
      <c r="H30" s="117" t="s">
        <v>154</v>
      </c>
      <c r="I30" s="118" t="s">
        <v>94</v>
      </c>
      <c r="J30" s="119">
        <v>500</v>
      </c>
      <c r="L30" s="116">
        <v>9</v>
      </c>
      <c r="M30" s="117" t="s">
        <v>152</v>
      </c>
      <c r="N30" s="118" t="s">
        <v>111</v>
      </c>
      <c r="O30" s="119">
        <v>1818</v>
      </c>
    </row>
    <row r="31" spans="2:15" ht="15" customHeight="1">
      <c r="B31" s="116">
        <v>3</v>
      </c>
      <c r="C31" s="117" t="s">
        <v>155</v>
      </c>
      <c r="D31" s="118" t="s">
        <v>94</v>
      </c>
      <c r="E31" s="119">
        <v>343</v>
      </c>
      <c r="F31" s="129"/>
      <c r="G31" s="116">
        <v>7</v>
      </c>
      <c r="H31" s="117" t="s">
        <v>156</v>
      </c>
      <c r="I31" s="118" t="s">
        <v>103</v>
      </c>
      <c r="J31" s="119">
        <v>555</v>
      </c>
      <c r="L31" s="116"/>
      <c r="M31" s="117"/>
      <c r="N31" s="118"/>
      <c r="O31" s="119"/>
    </row>
    <row r="32" spans="2:15" ht="15" customHeight="1">
      <c r="B32" s="116">
        <v>4</v>
      </c>
      <c r="C32" s="117" t="s">
        <v>157</v>
      </c>
      <c r="D32" s="118" t="s">
        <v>94</v>
      </c>
      <c r="E32" s="119">
        <v>687</v>
      </c>
      <c r="F32" s="129"/>
      <c r="G32" s="116">
        <v>8</v>
      </c>
      <c r="H32" s="117" t="s">
        <v>158</v>
      </c>
      <c r="I32" s="118" t="s">
        <v>103</v>
      </c>
      <c r="J32" s="119">
        <v>339</v>
      </c>
      <c r="L32" s="141" t="s">
        <v>159</v>
      </c>
      <c r="M32" s="142" t="s">
        <v>17</v>
      </c>
      <c r="N32" s="143" t="s">
        <v>97</v>
      </c>
      <c r="O32" s="144">
        <f>SUM(O33:O42)</f>
        <v>6312</v>
      </c>
    </row>
    <row r="33" spans="2:15" ht="15" customHeight="1">
      <c r="B33" s="116">
        <v>5</v>
      </c>
      <c r="C33" s="117" t="s">
        <v>160</v>
      </c>
      <c r="D33" s="118" t="s">
        <v>94</v>
      </c>
      <c r="E33" s="119">
        <v>1562</v>
      </c>
      <c r="F33" s="140"/>
      <c r="G33" s="116"/>
      <c r="H33" s="117"/>
      <c r="I33" s="118"/>
      <c r="J33" s="119"/>
      <c r="L33" s="116">
        <v>1</v>
      </c>
      <c r="M33" s="117" t="s">
        <v>161</v>
      </c>
      <c r="N33" s="118" t="s">
        <v>103</v>
      </c>
      <c r="O33" s="119">
        <v>402</v>
      </c>
    </row>
    <row r="34" spans="2:15" ht="15" customHeight="1">
      <c r="B34" s="116"/>
      <c r="C34" s="117"/>
      <c r="D34" s="118"/>
      <c r="E34" s="119"/>
      <c r="F34" s="129"/>
      <c r="G34" s="141" t="s">
        <v>148</v>
      </c>
      <c r="H34" s="142" t="s">
        <v>12</v>
      </c>
      <c r="I34" s="143" t="s">
        <v>97</v>
      </c>
      <c r="J34" s="144">
        <f>SUM(J35:J40)</f>
        <v>2359</v>
      </c>
      <c r="L34" s="116">
        <v>2</v>
      </c>
      <c r="M34" s="117" t="s">
        <v>162</v>
      </c>
      <c r="N34" s="118" t="s">
        <v>94</v>
      </c>
      <c r="O34" s="119">
        <v>718</v>
      </c>
    </row>
    <row r="35" spans="2:15" ht="15" customHeight="1">
      <c r="B35" s="141" t="s">
        <v>163</v>
      </c>
      <c r="C35" s="142" t="s">
        <v>164</v>
      </c>
      <c r="D35" s="143" t="s">
        <v>97</v>
      </c>
      <c r="E35" s="144">
        <f>SUM(E36:E40)</f>
        <v>4310</v>
      </c>
      <c r="F35" s="129"/>
      <c r="G35" s="116">
        <v>1</v>
      </c>
      <c r="H35" s="117" t="s">
        <v>165</v>
      </c>
      <c r="I35" s="118" t="s">
        <v>103</v>
      </c>
      <c r="J35" s="119">
        <v>159</v>
      </c>
      <c r="L35" s="116">
        <v>3</v>
      </c>
      <c r="M35" s="117" t="s">
        <v>166</v>
      </c>
      <c r="N35" s="118" t="s">
        <v>103</v>
      </c>
      <c r="O35" s="119">
        <v>170</v>
      </c>
    </row>
    <row r="36" spans="2:15" ht="15" customHeight="1">
      <c r="B36" s="116">
        <v>1</v>
      </c>
      <c r="C36" s="117" t="s">
        <v>167</v>
      </c>
      <c r="D36" s="118" t="s">
        <v>94</v>
      </c>
      <c r="E36" s="119">
        <v>740</v>
      </c>
      <c r="F36" s="129"/>
      <c r="G36" s="116">
        <v>2</v>
      </c>
      <c r="H36" s="117" t="s">
        <v>168</v>
      </c>
      <c r="I36" s="118" t="s">
        <v>103</v>
      </c>
      <c r="J36" s="119">
        <v>239</v>
      </c>
      <c r="L36" s="116">
        <v>4</v>
      </c>
      <c r="M36" s="117" t="s">
        <v>169</v>
      </c>
      <c r="N36" s="118" t="s">
        <v>94</v>
      </c>
      <c r="O36" s="119">
        <v>1606</v>
      </c>
    </row>
    <row r="37" spans="2:15" ht="15" customHeight="1">
      <c r="B37" s="116">
        <v>2</v>
      </c>
      <c r="C37" s="117" t="s">
        <v>170</v>
      </c>
      <c r="D37" s="118" t="s">
        <v>94</v>
      </c>
      <c r="E37" s="119">
        <v>1482</v>
      </c>
      <c r="F37" s="129"/>
      <c r="G37" s="116">
        <v>3</v>
      </c>
      <c r="H37" s="117" t="s">
        <v>171</v>
      </c>
      <c r="I37" s="118" t="s">
        <v>103</v>
      </c>
      <c r="J37" s="119">
        <v>205</v>
      </c>
      <c r="L37" s="116">
        <v>5</v>
      </c>
      <c r="M37" s="117" t="s">
        <v>172</v>
      </c>
      <c r="N37" s="118" t="s">
        <v>111</v>
      </c>
      <c r="O37" s="119">
        <v>146</v>
      </c>
    </row>
    <row r="38" spans="2:15" ht="15" customHeight="1">
      <c r="B38" s="116">
        <v>3</v>
      </c>
      <c r="C38" s="117" t="s">
        <v>173</v>
      </c>
      <c r="D38" s="118" t="s">
        <v>103</v>
      </c>
      <c r="E38" s="119">
        <v>305</v>
      </c>
      <c r="F38" s="129"/>
      <c r="G38" s="116">
        <v>4</v>
      </c>
      <c r="H38" s="117" t="s">
        <v>174</v>
      </c>
      <c r="I38" s="118" t="s">
        <v>103</v>
      </c>
      <c r="J38" s="119">
        <v>195</v>
      </c>
      <c r="L38" s="116">
        <v>6</v>
      </c>
      <c r="M38" s="117" t="s">
        <v>175</v>
      </c>
      <c r="N38" s="118" t="s">
        <v>103</v>
      </c>
      <c r="O38" s="119">
        <v>218</v>
      </c>
    </row>
    <row r="39" spans="2:15" ht="15" customHeight="1">
      <c r="B39" s="116">
        <v>4</v>
      </c>
      <c r="C39" s="117" t="s">
        <v>176</v>
      </c>
      <c r="D39" s="118" t="s">
        <v>94</v>
      </c>
      <c r="E39" s="119">
        <v>1479</v>
      </c>
      <c r="F39" s="129"/>
      <c r="G39" s="116">
        <v>5</v>
      </c>
      <c r="H39" s="117" t="s">
        <v>177</v>
      </c>
      <c r="I39" s="118" t="s">
        <v>94</v>
      </c>
      <c r="J39" s="119">
        <v>1292</v>
      </c>
      <c r="L39" s="116">
        <v>7</v>
      </c>
      <c r="M39" s="117" t="s">
        <v>178</v>
      </c>
      <c r="N39" s="118" t="s">
        <v>103</v>
      </c>
      <c r="O39" s="119">
        <v>365</v>
      </c>
    </row>
    <row r="40" spans="2:15" ht="15" customHeight="1">
      <c r="B40" s="116">
        <v>5</v>
      </c>
      <c r="C40" s="117" t="s">
        <v>179</v>
      </c>
      <c r="D40" s="118" t="s">
        <v>103</v>
      </c>
      <c r="E40" s="119">
        <v>304</v>
      </c>
      <c r="F40" s="129"/>
      <c r="G40" s="116">
        <v>6</v>
      </c>
      <c r="H40" s="117" t="s">
        <v>180</v>
      </c>
      <c r="I40" s="118" t="s">
        <v>94</v>
      </c>
      <c r="J40" s="119">
        <v>269</v>
      </c>
      <c r="L40" s="116">
        <v>8</v>
      </c>
      <c r="M40" s="117" t="s">
        <v>181</v>
      </c>
      <c r="N40" s="118" t="s">
        <v>103</v>
      </c>
      <c r="O40" s="119">
        <v>327</v>
      </c>
    </row>
    <row r="41" spans="2:15" ht="15" customHeight="1">
      <c r="B41" s="116"/>
      <c r="C41" s="117"/>
      <c r="D41" s="118"/>
      <c r="E41" s="119"/>
      <c r="F41" s="129"/>
      <c r="G41" s="116"/>
      <c r="H41" s="117"/>
      <c r="I41" s="118"/>
      <c r="J41" s="119"/>
      <c r="L41" s="116">
        <v>9</v>
      </c>
      <c r="M41" s="117" t="s">
        <v>182</v>
      </c>
      <c r="N41" s="118" t="s">
        <v>103</v>
      </c>
      <c r="O41" s="119">
        <v>547</v>
      </c>
    </row>
    <row r="42" spans="2:15" ht="15" customHeight="1">
      <c r="B42" s="141" t="s">
        <v>95</v>
      </c>
      <c r="C42" s="142" t="s">
        <v>11</v>
      </c>
      <c r="D42" s="143" t="s">
        <v>97</v>
      </c>
      <c r="E42" s="144">
        <f>SUM(E43+E44+E45+J7+J8)</f>
        <v>1758</v>
      </c>
      <c r="F42" s="129"/>
      <c r="G42" s="113" t="s">
        <v>163</v>
      </c>
      <c r="H42" s="114" t="s">
        <v>13</v>
      </c>
      <c r="I42" s="130" t="s">
        <v>97</v>
      </c>
      <c r="J42" s="144">
        <f>SUM(J43:J45)</f>
        <v>2045</v>
      </c>
      <c r="L42" s="145">
        <v>10</v>
      </c>
      <c r="M42" s="134" t="s">
        <v>182</v>
      </c>
      <c r="N42" s="146" t="s">
        <v>111</v>
      </c>
      <c r="O42" s="135">
        <v>1813</v>
      </c>
    </row>
    <row r="43" spans="2:15" ht="15" customHeight="1" thickBot="1">
      <c r="B43" s="116">
        <v>1</v>
      </c>
      <c r="C43" s="117" t="s">
        <v>183</v>
      </c>
      <c r="D43" s="118" t="s">
        <v>103</v>
      </c>
      <c r="E43" s="119">
        <v>163</v>
      </c>
      <c r="F43" s="129"/>
      <c r="G43" s="116">
        <v>1</v>
      </c>
      <c r="H43" s="117" t="s">
        <v>184</v>
      </c>
      <c r="I43" s="118" t="s">
        <v>94</v>
      </c>
      <c r="J43" s="119">
        <v>535</v>
      </c>
      <c r="L43" s="147"/>
      <c r="M43" s="148"/>
      <c r="N43" s="149"/>
      <c r="O43" s="150"/>
    </row>
    <row r="44" spans="2:15" ht="15" customHeight="1" thickBot="1" thickTop="1">
      <c r="B44" s="116">
        <v>2</v>
      </c>
      <c r="C44" s="117" t="s">
        <v>185</v>
      </c>
      <c r="D44" s="118" t="s">
        <v>94</v>
      </c>
      <c r="E44" s="119">
        <v>174</v>
      </c>
      <c r="F44" s="129"/>
      <c r="G44" s="116">
        <v>2</v>
      </c>
      <c r="H44" s="117" t="s">
        <v>186</v>
      </c>
      <c r="I44" s="118" t="s">
        <v>94</v>
      </c>
      <c r="J44" s="119">
        <v>296</v>
      </c>
      <c r="L44" s="258" t="s">
        <v>187</v>
      </c>
      <c r="M44" s="259"/>
      <c r="N44" s="262" t="s">
        <v>188</v>
      </c>
      <c r="O44" s="264">
        <f>SUM(E9+E20+E28+E35+E42+J15+J24+J34+J42+O7+O21+O32)</f>
        <v>58097</v>
      </c>
    </row>
    <row r="45" spans="2:15" ht="15" customHeight="1" thickBot="1" thickTop="1">
      <c r="B45" s="121">
        <v>3</v>
      </c>
      <c r="C45" s="122" t="s">
        <v>189</v>
      </c>
      <c r="D45" s="123" t="s">
        <v>103</v>
      </c>
      <c r="E45" s="124">
        <v>192</v>
      </c>
      <c r="F45" s="129"/>
      <c r="G45" s="151">
        <v>3</v>
      </c>
      <c r="H45" s="152" t="s">
        <v>190</v>
      </c>
      <c r="I45" s="153" t="s">
        <v>94</v>
      </c>
      <c r="J45" s="154">
        <v>1214</v>
      </c>
      <c r="L45" s="260"/>
      <c r="M45" s="261"/>
      <c r="N45" s="263"/>
      <c r="O45" s="265"/>
    </row>
    <row r="46" spans="2:15" ht="15" customHeight="1">
      <c r="B46" s="129"/>
      <c r="C46" s="155"/>
      <c r="D46" s="156"/>
      <c r="E46" s="157"/>
      <c r="F46" s="158"/>
      <c r="G46" s="155"/>
      <c r="H46" s="158"/>
      <c r="I46" s="159"/>
      <c r="L46" s="160"/>
      <c r="M46" s="160"/>
      <c r="N46" s="160"/>
      <c r="O46" s="160"/>
    </row>
    <row r="47" spans="2:9" ht="15" customHeight="1">
      <c r="B47" s="129"/>
      <c r="C47" s="155" t="s">
        <v>191</v>
      </c>
      <c r="D47" s="156"/>
      <c r="E47" s="157"/>
      <c r="F47" s="158"/>
      <c r="G47" s="155"/>
      <c r="H47" s="158"/>
      <c r="I47" s="159"/>
    </row>
    <row r="48" ht="15" customHeight="1"/>
    <row r="49" ht="15" customHeight="1"/>
    <row r="50" ht="15" customHeight="1"/>
    <row r="51" spans="2:15" ht="1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58"/>
      <c r="M51" s="161"/>
      <c r="N51" s="156"/>
      <c r="O51" s="156"/>
    </row>
    <row r="52" spans="2:15" ht="1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58"/>
      <c r="M52" s="161"/>
      <c r="N52" s="156"/>
      <c r="O52" s="15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  <mergeCell ref="L5:L6"/>
    <mergeCell ref="M5:M6"/>
    <mergeCell ref="N5:N6"/>
    <mergeCell ref="O5:O6"/>
    <mergeCell ref="B7:D8"/>
    <mergeCell ref="E7:E8"/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58"/>
  <sheetViews>
    <sheetView zoomScalePageLayoutView="0" workbookViewId="0" topLeftCell="M3">
      <selection activeCell="U3" sqref="U3"/>
    </sheetView>
  </sheetViews>
  <sheetFormatPr defaultColWidth="9.00390625" defaultRowHeight="12.75"/>
  <cols>
    <col min="1" max="1" width="4.625" style="0" customWidth="1"/>
    <col min="4" max="4" width="11.25390625" style="0" customWidth="1"/>
    <col min="21" max="21" width="3.625" style="0" customWidth="1"/>
    <col min="29" max="29" width="8.125" style="0" customWidth="1"/>
  </cols>
  <sheetData>
    <row r="2" spans="2:30" ht="15">
      <c r="B2" t="s">
        <v>192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</row>
    <row r="3" spans="2:30" ht="15">
      <c r="B3">
        <v>1</v>
      </c>
      <c r="C3">
        <v>94018</v>
      </c>
      <c r="D3">
        <v>108819</v>
      </c>
      <c r="E3">
        <v>113842</v>
      </c>
      <c r="F3">
        <v>111803</v>
      </c>
      <c r="G3">
        <v>103253</v>
      </c>
      <c r="H3">
        <v>93529</v>
      </c>
      <c r="I3">
        <v>74980</v>
      </c>
      <c r="J3">
        <v>54779</v>
      </c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</row>
    <row r="4" spans="2:30" ht="15">
      <c r="B4">
        <v>2</v>
      </c>
      <c r="C4">
        <v>95204</v>
      </c>
      <c r="D4">
        <v>108620</v>
      </c>
      <c r="E4">
        <v>114704</v>
      </c>
      <c r="F4">
        <v>111121</v>
      </c>
      <c r="G4">
        <v>103006</v>
      </c>
      <c r="H4">
        <v>93418</v>
      </c>
      <c r="I4">
        <v>72664</v>
      </c>
      <c r="J4">
        <v>52902</v>
      </c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2:30" ht="15">
      <c r="B5">
        <v>3</v>
      </c>
      <c r="C5">
        <v>94958</v>
      </c>
      <c r="D5">
        <v>108027</v>
      </c>
      <c r="E5">
        <v>113113</v>
      </c>
      <c r="F5">
        <v>108456</v>
      </c>
      <c r="G5">
        <v>101475</v>
      </c>
      <c r="H5">
        <v>91993</v>
      </c>
      <c r="I5">
        <v>69938</v>
      </c>
      <c r="J5">
        <v>50486</v>
      </c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</row>
    <row r="6" spans="2:30" ht="15">
      <c r="B6">
        <v>4</v>
      </c>
      <c r="C6">
        <v>94391</v>
      </c>
      <c r="D6">
        <v>107421</v>
      </c>
      <c r="E6">
        <v>110612</v>
      </c>
      <c r="F6">
        <v>105527</v>
      </c>
      <c r="G6">
        <v>97409</v>
      </c>
      <c r="H6">
        <v>87590</v>
      </c>
      <c r="I6">
        <v>65270</v>
      </c>
      <c r="J6">
        <v>47310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</row>
    <row r="7" spans="2:30" ht="15">
      <c r="B7">
        <v>5</v>
      </c>
      <c r="C7">
        <v>93519</v>
      </c>
      <c r="D7">
        <v>103296</v>
      </c>
      <c r="E7">
        <v>108031</v>
      </c>
      <c r="F7">
        <v>102855</v>
      </c>
      <c r="G7">
        <v>93574</v>
      </c>
      <c r="H7">
        <v>82954</v>
      </c>
      <c r="I7">
        <v>61004</v>
      </c>
      <c r="J7">
        <v>44984</v>
      </c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</row>
    <row r="8" spans="2:30" ht="15">
      <c r="B8">
        <v>6</v>
      </c>
      <c r="C8">
        <v>94647</v>
      </c>
      <c r="D8">
        <v>105313</v>
      </c>
      <c r="E8">
        <v>107774</v>
      </c>
      <c r="F8">
        <v>102825</v>
      </c>
      <c r="G8">
        <v>92857</v>
      </c>
      <c r="H8">
        <v>79162</v>
      </c>
      <c r="I8">
        <v>58114</v>
      </c>
      <c r="J8">
        <v>42609</v>
      </c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</row>
    <row r="9" spans="2:30" ht="15">
      <c r="B9">
        <v>7</v>
      </c>
      <c r="C9">
        <v>95742</v>
      </c>
      <c r="D9">
        <v>106030</v>
      </c>
      <c r="E9">
        <v>107306</v>
      </c>
      <c r="F9">
        <v>101625</v>
      </c>
      <c r="G9">
        <v>93301</v>
      </c>
      <c r="H9">
        <v>78229</v>
      </c>
      <c r="I9">
        <v>56671</v>
      </c>
      <c r="J9">
        <v>42717</v>
      </c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</row>
    <row r="10" spans="2:30" ht="15">
      <c r="B10">
        <v>8</v>
      </c>
      <c r="C10">
        <v>96545</v>
      </c>
      <c r="D10">
        <v>105993</v>
      </c>
      <c r="E10">
        <v>106528</v>
      </c>
      <c r="F10">
        <v>100965</v>
      </c>
      <c r="G10">
        <v>92571</v>
      </c>
      <c r="H10">
        <v>77624</v>
      </c>
      <c r="I10">
        <v>54866</v>
      </c>
      <c r="J10">
        <v>42385</v>
      </c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</row>
    <row r="11" spans="2:30" ht="15">
      <c r="B11">
        <v>9</v>
      </c>
      <c r="C11">
        <v>97931</v>
      </c>
      <c r="D11">
        <v>106830</v>
      </c>
      <c r="E11">
        <v>105998</v>
      </c>
      <c r="F11">
        <v>100429</v>
      </c>
      <c r="G11">
        <v>91137</v>
      </c>
      <c r="H11">
        <v>76057</v>
      </c>
      <c r="I11">
        <v>53772</v>
      </c>
      <c r="J11">
        <v>42258</v>
      </c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</row>
    <row r="12" spans="2:30" ht="15">
      <c r="B12">
        <v>10</v>
      </c>
      <c r="C12">
        <v>98306</v>
      </c>
      <c r="D12">
        <v>106564</v>
      </c>
      <c r="E12">
        <v>104763</v>
      </c>
      <c r="F12">
        <v>99295</v>
      </c>
      <c r="G12">
        <v>88827</v>
      </c>
      <c r="H12">
        <v>73433</v>
      </c>
      <c r="I12">
        <v>51479</v>
      </c>
      <c r="J12">
        <v>40958</v>
      </c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</row>
    <row r="13" spans="2:30" ht="15">
      <c r="B13">
        <v>11</v>
      </c>
      <c r="C13">
        <v>99712</v>
      </c>
      <c r="D13">
        <v>107838</v>
      </c>
      <c r="E13">
        <v>105162</v>
      </c>
      <c r="F13">
        <v>98384</v>
      </c>
      <c r="G13">
        <v>87984</v>
      </c>
      <c r="H13">
        <v>71622</v>
      </c>
      <c r="I13">
        <v>51007</v>
      </c>
      <c r="J13">
        <v>43119</v>
      </c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</row>
    <row r="14" spans="2:30" ht="15">
      <c r="B14">
        <v>12</v>
      </c>
      <c r="C14">
        <v>102187</v>
      </c>
      <c r="D14">
        <v>109551</v>
      </c>
      <c r="E14">
        <v>108026</v>
      </c>
      <c r="F14">
        <v>99389</v>
      </c>
      <c r="G14">
        <v>89151</v>
      </c>
      <c r="H14">
        <v>72816</v>
      </c>
      <c r="I14">
        <v>52293</v>
      </c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</row>
    <row r="15" spans="14:30" ht="15"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</row>
    <row r="16" spans="2:30" ht="15">
      <c r="B16" t="s">
        <v>193</v>
      </c>
      <c r="D16" t="s">
        <v>194</v>
      </c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</row>
    <row r="17" spans="3:30" ht="15">
      <c r="C17" t="s">
        <v>195</v>
      </c>
      <c r="D17">
        <v>13</v>
      </c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</row>
    <row r="18" spans="3:30" ht="15">
      <c r="C18" t="s">
        <v>196</v>
      </c>
      <c r="D18">
        <v>156</v>
      </c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3:30" ht="15">
      <c r="C19" t="s">
        <v>197</v>
      </c>
      <c r="D19">
        <v>1</v>
      </c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</row>
    <row r="20" spans="3:30" ht="15">
      <c r="C20" t="s">
        <v>198</v>
      </c>
      <c r="D20">
        <v>177</v>
      </c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</row>
    <row r="21" spans="3:30" ht="15">
      <c r="C21" t="s">
        <v>199</v>
      </c>
      <c r="D21">
        <v>322</v>
      </c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</row>
    <row r="22" spans="3:30" ht="15">
      <c r="C22" t="s">
        <v>200</v>
      </c>
      <c r="D22">
        <v>16</v>
      </c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</row>
    <row r="23" spans="3:30" ht="15">
      <c r="C23" t="s">
        <v>201</v>
      </c>
      <c r="D23">
        <v>6</v>
      </c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</row>
    <row r="24" spans="3:30" ht="15">
      <c r="C24" t="s">
        <v>202</v>
      </c>
      <c r="D24">
        <v>0</v>
      </c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</row>
    <row r="25" spans="3:30" ht="15">
      <c r="C25" t="s">
        <v>203</v>
      </c>
      <c r="D25">
        <v>118</v>
      </c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</row>
    <row r="26" spans="3:30" ht="15">
      <c r="C26" t="s">
        <v>204</v>
      </c>
      <c r="D26">
        <v>153</v>
      </c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</row>
    <row r="27" spans="3:30" ht="15">
      <c r="C27" t="s">
        <v>205</v>
      </c>
      <c r="D27">
        <v>86</v>
      </c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</row>
    <row r="28" spans="13:30" ht="15"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</row>
    <row r="29" spans="13:30" ht="15"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</row>
    <row r="30" spans="13:30" ht="15"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</row>
    <row r="31" spans="13:30" ht="15"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</row>
    <row r="32" spans="13:30" ht="15"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</row>
    <row r="33" spans="13:30" ht="15"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</row>
    <row r="34" spans="13:30" ht="15"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</row>
    <row r="35" spans="13:30" ht="15"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</row>
    <row r="36" spans="13:30" ht="15"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</row>
    <row r="37" spans="13:30" ht="15"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</row>
    <row r="38" spans="13:30" ht="15"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</row>
    <row r="39" spans="13:30" ht="15"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</row>
    <row r="40" spans="13:30" ht="15"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</row>
    <row r="41" spans="13:30" ht="15"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</row>
    <row r="42" spans="13:30" ht="15"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</row>
    <row r="43" spans="13:30" ht="15"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</row>
    <row r="44" spans="13:30" ht="15"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</row>
    <row r="45" spans="13:30" ht="15"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</row>
    <row r="46" spans="4:30" ht="15">
      <c r="D46" s="291"/>
      <c r="E46" s="292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</row>
    <row r="47" spans="4:29" ht="15">
      <c r="D47" s="291"/>
      <c r="E47" s="292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</row>
    <row r="48" spans="4:29" ht="15">
      <c r="D48" s="291"/>
      <c r="E48" s="292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</row>
    <row r="49" spans="4:29" ht="15">
      <c r="D49" s="291"/>
      <c r="E49" s="292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</row>
    <row r="50" spans="4:29" ht="15">
      <c r="D50" s="293"/>
      <c r="E50" s="294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</row>
    <row r="51" spans="4:29" ht="15">
      <c r="D51" s="293"/>
      <c r="E51" s="292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</row>
    <row r="52" spans="4:29" ht="15">
      <c r="D52" s="293"/>
      <c r="E52" s="292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</row>
    <row r="53" spans="4:29" ht="15">
      <c r="D53" s="293"/>
      <c r="E53" s="292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</row>
    <row r="54" spans="4:29" ht="15">
      <c r="D54" s="293"/>
      <c r="E54" s="292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</row>
    <row r="55" spans="4:29" ht="15">
      <c r="D55" s="293"/>
      <c r="E55" s="292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</row>
    <row r="56" spans="13:29" ht="15"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</row>
    <row r="57" spans="13:29" ht="15"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</row>
    <row r="58" spans="13:29" ht="15"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2009-12-08T08:17:02Z</dcterms:created>
  <dcterms:modified xsi:type="dcterms:W3CDTF">2009-12-09T09:34:18Z</dcterms:modified>
  <cp:category/>
  <cp:version/>
  <cp:contentType/>
  <cp:contentStatus/>
</cp:coreProperties>
</file>