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7365" activeTab="0"/>
  </bookViews>
  <sheets>
    <sheet name="Stan i struktura IV 10" sheetId="1" r:id="rId1"/>
    <sheet name="Gminy IV 10" sheetId="2" r:id="rId2"/>
    <sheet name="Wykresy IV 10" sheetId="3" r:id="rId3"/>
  </sheets>
  <externalReferences>
    <externalReference r:id="rId6"/>
    <externalReference r:id="rId7"/>
  </externalReferences>
  <definedNames>
    <definedName name="_xlnm.Print_Area" localSheetId="1">'Gminy IV 10'!$B$2:$O$47</definedName>
    <definedName name="_xlnm.Print_Area" localSheetId="0">'Stan i struktura IV 10'!$B$2:$S$68</definedName>
    <definedName name="_xlnm.Print_Area" localSheetId="2">'Wykresy IV 10'!$M$3:$AD$43</definedName>
  </definedNames>
  <calcPr fullCalcOnLoad="1"/>
</workbook>
</file>

<file path=xl/sharedStrings.xml><?xml version="1.0" encoding="utf-8"?>
<sst xmlns="http://schemas.openxmlformats.org/spreadsheetml/2006/main" count="381" uniqueCount="214">
  <si>
    <t xml:space="preserve">INFORMACJA O STANIE I STRUKTURZE BEZROBOCIA W WOJ. LUBUSKIM W KWIETNIU 2010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</si>
  <si>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</si>
  <si>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</si>
  <si>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</si>
  <si>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</si>
  <si>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</si>
  <si>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</si>
  <si>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</si>
  <si>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</si>
  <si>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</si>
  <si>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</si>
  <si>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</si>
  <si>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</si>
  <si>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</si>
  <si>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</si>
  <si>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</si>
  <si>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</si>
  <si>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</si>
  <si>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</si>
  <si>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</si>
  <si>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</si>
  <si>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marzec 2010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</si>
  <si>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</si>
  <si>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</si>
  <si>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</si>
  <si>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</si>
  <si>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</si>
  <si>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</si>
  <si>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</si>
  <si>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</si>
  <si>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</si>
  <si>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</si>
  <si>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</si>
  <si>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</si>
  <si>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</si>
  <si>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</si>
  <si>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</si>
  <si>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</si>
  <si>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</si>
  <si>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</si>
  <si>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</si>
  <si>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</si>
  <si>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</si>
  <si>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</si>
  <si>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</si>
  <si>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</si>
  <si>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</si>
  <si>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</si>
  <si>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</si>
  <si>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</si>
  <si>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</si>
  <si>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</si>
  <si>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</si>
  <si>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</si>
  <si>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</si>
  <si>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</si>
  <si>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</si>
  <si>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</si>
  <si>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</si>
  <si>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</si>
  <si>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</si>
  <si>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</si>
  <si>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</si>
  <si>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</si>
  <si>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</si>
  <si>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</si>
  <si>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</si>
  <si>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</si>
  <si>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</si>
  <si>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</si>
  <si>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</si>
  <si>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</si>
  <si>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</si>
  <si>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</si>
  <si>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</si>
  <si>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</si>
  <si>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</si>
  <si>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</si>
  <si>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</si>
  <si>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</si>
  <si>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</si>
  <si>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</si>
  <si>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</si>
  <si>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</si>
  <si>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kwiecień jest podawany przez GUS z miesięcznym opóżnieniem</t>
  </si>
  <si>
    <t>Liczba  bezrobotnych w układzie powiatowych urzędów pracy i gmin woj. lubuskiego zarejestrowanych</t>
  </si>
  <si>
    <t>na koniec kwietnia 2010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</si>
  <si>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</si>
  <si>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</si>
  <si>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</si>
  <si>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</si>
  <si>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</si>
  <si>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</si>
  <si>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</si>
  <si>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</si>
  <si>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</si>
  <si>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</si>
  <si>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</si>
  <si>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</si>
  <si>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</si>
  <si>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</si>
  <si>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</si>
  <si>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</si>
  <si>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</si>
  <si>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</si>
  <si>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</si>
  <si>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</si>
  <si>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</si>
  <si>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</si>
  <si>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</si>
  <si>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</si>
  <si>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</si>
  <si>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</si>
  <si>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</si>
  <si>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</si>
  <si>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</si>
  <si>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</si>
  <si>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</si>
  <si>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</si>
  <si>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</si>
  <si>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</si>
  <si>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</si>
  <si>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</si>
  <si>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</si>
  <si>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</si>
  <si>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</si>
  <si>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</si>
  <si>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</si>
  <si>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</si>
  <si>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</si>
  <si>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</si>
  <si>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</si>
  <si>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</si>
  <si>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</si>
  <si>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</si>
  <si>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</si>
  <si>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</si>
  <si>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</si>
  <si>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</si>
  <si>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</si>
  <si>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</si>
  <si>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</si>
  <si>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</si>
  <si>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</si>
  <si>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</si>
  <si>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</si>
  <si>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</si>
  <si>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</si>
  <si>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</si>
  <si>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</si>
  <si>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</si>
  <si>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</si>
  <si>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</si>
  <si>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</si>
  <si>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</si>
  <si>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</si>
  <si>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</si>
  <si>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</si>
  <si>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</si>
  <si>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</si>
  <si>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</si>
  <si>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</si>
  <si>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</si>
  <si>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</si>
  <si>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</si>
  <si>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</si>
  <si>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</si>
  <si>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</si>
  <si>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</si>
  <si>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</si>
  <si>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</si>
  <si>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</si>
  <si>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</si>
  <si>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</si>
  <si>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</si>
  <si>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</si>
  <si>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</si>
  <si>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</si>
  <si>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</si>
  <si>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</si>
  <si>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</si>
  <si>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</si>
  <si>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</si>
  <si>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</si>
  <si>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</si>
  <si>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</si>
  <si>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</si>
  <si>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</si>
  <si>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</si>
  <si>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</si>
  <si>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</si>
  <si>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</si>
  <si>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wyłączenia</t>
  </si>
  <si>
    <t>rejestracje</t>
  </si>
  <si>
    <t>kwiecień 2010 r.</t>
  </si>
  <si>
    <t>marzec 2010 r.</t>
  </si>
  <si>
    <t>luty 2010 r.</t>
  </si>
  <si>
    <t>styczeń 2010 r.</t>
  </si>
  <si>
    <t>lata</t>
  </si>
  <si>
    <t>liczba bezrobotnych</t>
  </si>
  <si>
    <t>III 2009r.</t>
  </si>
  <si>
    <t>IV 2009r.</t>
  </si>
  <si>
    <t>V 2009r.</t>
  </si>
  <si>
    <t>VI 2009r.</t>
  </si>
  <si>
    <t>VII 2009r.</t>
  </si>
  <si>
    <t>VIII 2009r.</t>
  </si>
  <si>
    <t>IX 2009r.</t>
  </si>
  <si>
    <t>X 2009r.</t>
  </si>
  <si>
    <t>XI 2009r.</t>
  </si>
  <si>
    <t>XII 2009r.</t>
  </si>
  <si>
    <t>I 2010r.</t>
  </si>
  <si>
    <t>II 2010r.</t>
  </si>
  <si>
    <t>III 2010r.</t>
  </si>
  <si>
    <t>IV 2010r.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</si>
</sst>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92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Arial"/>
      <family val="0"/>
    </font>
    <font>
      <sz val="11"/>
      <color indexed="8"/>
      <name val="Calibri"/>
      <family val="0"/>
    </font>
    <font>
      <b/>
      <sz val="11.1"/>
      <color indexed="8"/>
      <name val="Arial"/>
      <family val="0"/>
    </font>
    <font>
      <sz val="11.2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8" borderId="0" applyNumberFormat="0" applyBorder="0" applyAlignment="0" applyProtection="0"/>
    <xf numFmtId="43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29" borderId="4" applyNumberFormat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27" borderId="1" applyNumberFormat="0" applyAlignment="0" applyProtection="0"/>
    <xf numFmtId="9" fontId="7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5" fillId="31" borderId="9" applyNumberFormat="0" applyFont="0" applyAlignment="0" applyProtection="0"/>
    <xf numFmtId="44" fontId="75" fillId="0" borderId="0" applyFont="0" applyFill="0" applyBorder="0" applyAlignment="0" applyProtection="0"/>
    <xf numFmtId="42" fontId="75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 vertical="center" wrapText="1"/>
    </xf>
    <xf numFmtId="1" fontId="18" fillId="33" borderId="21" xfId="0" applyNumberFormat="1" applyFont="1" applyFill="1" applyBorder="1" applyAlignment="1">
      <alignment horizontal="center" vertical="center"/>
    </xf>
    <xf numFmtId="1" fontId="18" fillId="33" borderId="22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8" fillId="34" borderId="23" xfId="0" applyFont="1" applyFill="1" applyBorder="1" applyAlignment="1">
      <alignment horizontal="center" vertical="center" wrapText="1"/>
    </xf>
    <xf numFmtId="1" fontId="18" fillId="34" borderId="23" xfId="0" applyNumberFormat="1" applyFont="1" applyFill="1" applyBorder="1" applyAlignment="1">
      <alignment horizontal="center" vertical="center" wrapText="1"/>
    </xf>
    <xf numFmtId="1" fontId="18" fillId="34" borderId="24" xfId="0" applyNumberFormat="1" applyFont="1" applyFill="1" applyBorder="1" applyAlignment="1">
      <alignment horizontal="center" vertical="center" wrapText="1"/>
    </xf>
    <xf numFmtId="1" fontId="18" fillId="34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4" fillId="0" borderId="19" xfId="0" applyFont="1" applyBorder="1" applyAlignment="1">
      <alignment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4" fillId="0" borderId="27" xfId="0" applyFont="1" applyBorder="1" applyAlignment="1">
      <alignment/>
    </xf>
    <xf numFmtId="164" fontId="23" fillId="0" borderId="28" xfId="0" applyNumberFormat="1" applyFont="1" applyFill="1" applyBorder="1" applyAlignment="1">
      <alignment horizontal="center" vertical="center" wrapText="1"/>
    </xf>
    <xf numFmtId="164" fontId="23" fillId="0" borderId="29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 vertical="center" wrapText="1"/>
    </xf>
    <xf numFmtId="1" fontId="25" fillId="0" borderId="2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164" fontId="21" fillId="0" borderId="28" xfId="0" applyNumberFormat="1" applyFont="1" applyFill="1" applyBorder="1" applyAlignment="1">
      <alignment horizontal="center" vertical="center" wrapText="1"/>
    </xf>
    <xf numFmtId="164" fontId="21" fillId="0" borderId="29" xfId="0" applyNumberFormat="1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64" fontId="29" fillId="0" borderId="36" xfId="0" applyNumberFormat="1" applyFont="1" applyFill="1" applyBorder="1" applyAlignment="1">
      <alignment horizontal="center" vertical="center" wrapText="1"/>
    </xf>
    <xf numFmtId="164" fontId="29" fillId="0" borderId="35" xfId="0" applyNumberFormat="1" applyFont="1" applyFill="1" applyBorder="1" applyAlignment="1">
      <alignment horizontal="center" vertical="center" wrapText="1"/>
    </xf>
    <xf numFmtId="164" fontId="29" fillId="0" borderId="4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right" vertical="top" wrapText="1"/>
    </xf>
    <xf numFmtId="0" fontId="35" fillId="0" borderId="44" xfId="0" applyFont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8" fillId="0" borderId="46" xfId="0" applyFont="1" applyBorder="1" applyAlignment="1">
      <alignment horizontal="center"/>
    </xf>
    <xf numFmtId="0" fontId="48" fillId="0" borderId="49" xfId="0" applyFont="1" applyBorder="1" applyAlignment="1" applyProtection="1">
      <alignment horizontal="left"/>
      <protection/>
    </xf>
    <xf numFmtId="165" fontId="48" fillId="0" borderId="49" xfId="0" applyNumberFormat="1" applyFont="1" applyBorder="1" applyAlignment="1" applyProtection="1">
      <alignment/>
      <protection/>
    </xf>
    <xf numFmtId="165" fontId="48" fillId="0" borderId="53" xfId="0" applyNumberFormat="1" applyFont="1" applyBorder="1" applyAlignment="1" applyProtection="1">
      <alignment/>
      <protection/>
    </xf>
    <xf numFmtId="0" fontId="49" fillId="35" borderId="46" xfId="0" applyFont="1" applyFill="1" applyBorder="1" applyAlignment="1">
      <alignment horizontal="center"/>
    </xf>
    <xf numFmtId="0" fontId="49" fillId="35" borderId="49" xfId="0" applyFont="1" applyFill="1" applyBorder="1" applyAlignment="1" applyProtection="1">
      <alignment horizontal="left"/>
      <protection/>
    </xf>
    <xf numFmtId="165" fontId="49" fillId="35" borderId="53" xfId="0" applyNumberFormat="1" applyFont="1" applyFill="1" applyBorder="1" applyAlignment="1" applyProtection="1">
      <alignment horizontal="right"/>
      <protection/>
    </xf>
    <xf numFmtId="0" fontId="48" fillId="0" borderId="54" xfId="0" applyFont="1" applyBorder="1" applyAlignment="1">
      <alignment horizontal="center"/>
    </xf>
    <xf numFmtId="0" fontId="48" fillId="0" borderId="31" xfId="0" applyFont="1" applyBorder="1" applyAlignment="1" applyProtection="1">
      <alignment horizontal="left"/>
      <protection/>
    </xf>
    <xf numFmtId="165" fontId="48" fillId="0" borderId="31" xfId="0" applyNumberFormat="1" applyFont="1" applyBorder="1" applyAlignment="1" applyProtection="1">
      <alignment/>
      <protection/>
    </xf>
    <xf numFmtId="165" fontId="48" fillId="0" borderId="55" xfId="0" applyNumberFormat="1" applyFont="1" applyBorder="1" applyAlignment="1" applyProtection="1">
      <alignment/>
      <protection/>
    </xf>
    <xf numFmtId="0" fontId="49" fillId="35" borderId="49" xfId="0" applyFont="1" applyFill="1" applyBorder="1" applyAlignment="1" applyProtection="1">
      <alignment horizontal="center"/>
      <protection/>
    </xf>
    <xf numFmtId="0" fontId="48" fillId="0" borderId="47" xfId="0" applyFont="1" applyBorder="1" applyAlignment="1">
      <alignment horizontal="center"/>
    </xf>
    <xf numFmtId="0" fontId="48" fillId="0" borderId="36" xfId="0" applyFont="1" applyBorder="1" applyAlignment="1" applyProtection="1">
      <alignment horizontal="left"/>
      <protection/>
    </xf>
    <xf numFmtId="165" fontId="48" fillId="0" borderId="36" xfId="0" applyNumberFormat="1" applyFont="1" applyBorder="1" applyAlignment="1" applyProtection="1">
      <alignment/>
      <protection/>
    </xf>
    <xf numFmtId="165" fontId="48" fillId="0" borderId="56" xfId="0" applyNumberFormat="1" applyFont="1" applyBorder="1" applyAlignment="1" applyProtection="1">
      <alignment/>
      <protection/>
    </xf>
    <xf numFmtId="0" fontId="48" fillId="0" borderId="57" xfId="0" applyFont="1" applyBorder="1" applyAlignment="1">
      <alignment horizontal="center"/>
    </xf>
    <xf numFmtId="0" fontId="48" fillId="0" borderId="57" xfId="0" applyFont="1" applyBorder="1" applyAlignment="1" applyProtection="1">
      <alignment horizontal="left"/>
      <protection/>
    </xf>
    <xf numFmtId="165" fontId="48" fillId="0" borderId="57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49" fillId="35" borderId="49" xfId="0" applyNumberFormat="1" applyFont="1" applyFill="1" applyBorder="1" applyAlignment="1" applyProtection="1">
      <alignment/>
      <protection/>
    </xf>
    <xf numFmtId="165" fontId="49" fillId="35" borderId="53" xfId="0" applyNumberFormat="1" applyFont="1" applyFill="1" applyBorder="1" applyAlignment="1" applyProtection="1">
      <alignment/>
      <protection/>
    </xf>
    <xf numFmtId="0" fontId="48" fillId="0" borderId="58" xfId="0" applyFont="1" applyBorder="1" applyAlignment="1">
      <alignment horizontal="center"/>
    </xf>
    <xf numFmtId="0" fontId="48" fillId="0" borderId="51" xfId="0" applyFont="1" applyBorder="1" applyAlignment="1" applyProtection="1">
      <alignment horizontal="left"/>
      <protection/>
    </xf>
    <xf numFmtId="165" fontId="48" fillId="0" borderId="51" xfId="0" applyNumberFormat="1" applyFont="1" applyBorder="1" applyAlignment="1" applyProtection="1">
      <alignment/>
      <protection/>
    </xf>
    <xf numFmtId="165" fontId="48" fillId="0" borderId="59" xfId="0" applyNumberFormat="1" applyFont="1" applyBorder="1" applyAlignment="1" applyProtection="1">
      <alignment/>
      <protection/>
    </xf>
    <xf numFmtId="0" fontId="48" fillId="36" borderId="60" xfId="0" applyFont="1" applyFill="1" applyBorder="1" applyAlignment="1">
      <alignment horizontal="center"/>
    </xf>
    <xf numFmtId="0" fontId="48" fillId="36" borderId="15" xfId="0" applyFont="1" applyFill="1" applyBorder="1" applyAlignment="1" applyProtection="1">
      <alignment horizontal="left"/>
      <protection/>
    </xf>
    <xf numFmtId="165" fontId="48" fillId="36" borderId="15" xfId="0" applyNumberFormat="1" applyFont="1" applyFill="1" applyBorder="1" applyAlignment="1" applyProtection="1">
      <alignment/>
      <protection/>
    </xf>
    <xf numFmtId="165" fontId="48" fillId="36" borderId="61" xfId="0" applyNumberFormat="1" applyFont="1" applyFill="1" applyBorder="1" applyAlignment="1" applyProtection="1">
      <alignment/>
      <protection/>
    </xf>
    <xf numFmtId="0" fontId="51" fillId="0" borderId="0" xfId="0" applyFont="1" applyBorder="1" applyAlignment="1">
      <alignment horizontal="center"/>
    </xf>
    <xf numFmtId="0" fontId="49" fillId="35" borderId="54" xfId="0" applyFont="1" applyFill="1" applyBorder="1" applyAlignment="1">
      <alignment horizontal="center"/>
    </xf>
    <xf numFmtId="0" fontId="49" fillId="35" borderId="31" xfId="0" applyFont="1" applyFill="1" applyBorder="1" applyAlignment="1" applyProtection="1">
      <alignment horizontal="left"/>
      <protection/>
    </xf>
    <xf numFmtId="165" fontId="49" fillId="35" borderId="31" xfId="0" applyNumberFormat="1" applyFont="1" applyFill="1" applyBorder="1" applyAlignment="1" applyProtection="1">
      <alignment/>
      <protection/>
    </xf>
    <xf numFmtId="165" fontId="49" fillId="35" borderId="55" xfId="0" applyNumberFormat="1" applyFont="1" applyFill="1" applyBorder="1" applyAlignment="1" applyProtection="1">
      <alignment/>
      <protection/>
    </xf>
    <xf numFmtId="165" fontId="48" fillId="0" borderId="30" xfId="0" applyNumberFormat="1" applyFont="1" applyBorder="1" applyAlignment="1" applyProtection="1">
      <alignment horizontal="center"/>
      <protection/>
    </xf>
    <xf numFmtId="165" fontId="48" fillId="0" borderId="62" xfId="0" applyNumberFormat="1" applyFont="1" applyBorder="1" applyAlignment="1" applyProtection="1">
      <alignment/>
      <protection/>
    </xf>
    <xf numFmtId="0" fontId="48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5" fontId="48" fillId="0" borderId="64" xfId="0" applyNumberFormat="1" applyFont="1" applyBorder="1" applyAlignment="1" applyProtection="1">
      <alignment/>
      <protection/>
    </xf>
    <xf numFmtId="165" fontId="48" fillId="0" borderId="65" xfId="0" applyNumberFormat="1" applyFont="1" applyBorder="1" applyAlignment="1" applyProtection="1">
      <alignment/>
      <protection/>
    </xf>
    <xf numFmtId="0" fontId="48" fillId="0" borderId="66" xfId="0" applyFont="1" applyBorder="1" applyAlignment="1">
      <alignment horizontal="center"/>
    </xf>
    <xf numFmtId="0" fontId="48" fillId="0" borderId="67" xfId="0" applyFont="1" applyBorder="1" applyAlignment="1" applyProtection="1">
      <alignment horizontal="left"/>
      <protection/>
    </xf>
    <xf numFmtId="165" fontId="48" fillId="0" borderId="67" xfId="0" applyNumberFormat="1" applyFont="1" applyBorder="1" applyAlignment="1" applyProtection="1">
      <alignment/>
      <protection/>
    </xf>
    <xf numFmtId="165" fontId="48" fillId="0" borderId="68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/>
      <protection/>
    </xf>
    <xf numFmtId="165" fontId="48" fillId="0" borderId="0" xfId="0" applyNumberFormat="1" applyFont="1" applyBorder="1" applyAlignment="1" applyProtection="1">
      <alignment/>
      <protection/>
    </xf>
    <xf numFmtId="165" fontId="49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>
      <alignment horizontal="center"/>
    </xf>
    <xf numFmtId="165" fontId="0" fillId="0" borderId="0" xfId="0" applyNumberFormat="1" applyBorder="1" applyAlignment="1" applyProtection="1">
      <alignment/>
      <protection/>
    </xf>
    <xf numFmtId="0" fontId="0" fillId="0" borderId="57" xfId="0" applyBorder="1" applyAlignment="1">
      <alignment horizontal="center" vertical="center"/>
    </xf>
    <xf numFmtId="0" fontId="48" fillId="0" borderId="0" xfId="0" applyFont="1" applyBorder="1" applyAlignment="1" applyProtection="1">
      <alignment horizontal="left"/>
      <protection/>
    </xf>
    <xf numFmtId="0" fontId="14" fillId="0" borderId="4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0" fillId="0" borderId="11" xfId="0" applyFont="1" applyBorder="1" applyAlignment="1">
      <alignment vertical="center" wrapText="1"/>
    </xf>
    <xf numFmtId="0" fontId="40" fillId="0" borderId="43" xfId="0" applyFont="1" applyBorder="1" applyAlignment="1">
      <alignment vertical="center" wrapText="1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14" fillId="0" borderId="54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40" fillId="0" borderId="52" xfId="0" applyFont="1" applyBorder="1" applyAlignment="1">
      <alignment vertical="center" wrapText="1"/>
    </xf>
    <xf numFmtId="0" fontId="40" fillId="0" borderId="69" xfId="0" applyFont="1" applyBorder="1" applyAlignment="1">
      <alignment vertical="center" wrapText="1"/>
    </xf>
    <xf numFmtId="0" fontId="14" fillId="0" borderId="47" xfId="0" applyFont="1" applyFill="1" applyBorder="1" applyAlignment="1">
      <alignment horizontal="center" vertical="center"/>
    </xf>
    <xf numFmtId="0" fontId="40" fillId="0" borderId="37" xfId="0" applyFont="1" applyBorder="1" applyAlignment="1">
      <alignment vertical="center" wrapText="1"/>
    </xf>
    <xf numFmtId="0" fontId="40" fillId="0" borderId="35" xfId="0" applyFont="1" applyBorder="1" applyAlignment="1">
      <alignment vertical="center" wrapText="1"/>
    </xf>
    <xf numFmtId="0" fontId="14" fillId="0" borderId="58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0" fillId="0" borderId="52" xfId="0" applyFont="1" applyFill="1" applyBorder="1" applyAlignment="1">
      <alignment horizontal="left" vertical="center" wrapText="1"/>
    </xf>
    <xf numFmtId="0" fontId="40" fillId="0" borderId="69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38" fillId="0" borderId="32" xfId="0" applyFont="1" applyFill="1" applyBorder="1" applyAlignment="1">
      <alignment vertical="center" wrapText="1"/>
    </xf>
    <xf numFmtId="0" fontId="38" fillId="0" borderId="28" xfId="0" applyFont="1" applyFill="1" applyBorder="1" applyAlignment="1">
      <alignment vertical="center" wrapText="1"/>
    </xf>
    <xf numFmtId="0" fontId="40" fillId="0" borderId="32" xfId="0" applyFont="1" applyFill="1" applyBorder="1" applyAlignment="1">
      <alignment vertical="center" wrapText="1"/>
    </xf>
    <xf numFmtId="0" fontId="40" fillId="0" borderId="28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38" fillId="0" borderId="50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40" fillId="0" borderId="32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30" fillId="0" borderId="32" xfId="0" applyFont="1" applyFill="1" applyBorder="1" applyAlignment="1">
      <alignment horizontal="left" vertical="center" wrapText="1" indent="2"/>
    </xf>
    <xf numFmtId="0" fontId="30" fillId="0" borderId="28" xfId="0" applyFont="1" applyFill="1" applyBorder="1" applyAlignment="1">
      <alignment horizontal="left" vertical="center" wrapText="1" indent="2"/>
    </xf>
    <xf numFmtId="0" fontId="37" fillId="0" borderId="37" xfId="0" applyFont="1" applyBorder="1" applyAlignment="1">
      <alignment vertical="center" wrapText="1"/>
    </xf>
    <xf numFmtId="0" fontId="37" fillId="0" borderId="35" xfId="0" applyFont="1" applyBorder="1" applyAlignment="1">
      <alignment vertical="center" wrapText="1"/>
    </xf>
    <xf numFmtId="0" fontId="12" fillId="37" borderId="57" xfId="0" applyFont="1" applyFill="1" applyBorder="1" applyAlignment="1">
      <alignment horizontal="center" vertical="center"/>
    </xf>
    <xf numFmtId="0" fontId="6" fillId="37" borderId="57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38" fillId="0" borderId="40" xfId="0" applyFont="1" applyBorder="1" applyAlignment="1">
      <alignment vertical="center" wrapText="1"/>
    </xf>
    <xf numFmtId="0" fontId="38" fillId="0" borderId="38" xfId="0" applyFont="1" applyBorder="1" applyAlignment="1">
      <alignment vertical="center" wrapText="1"/>
    </xf>
    <xf numFmtId="0" fontId="31" fillId="0" borderId="58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19" fillId="0" borderId="32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37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5" fillId="38" borderId="0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30" fillId="0" borderId="40" xfId="0" applyFont="1" applyBorder="1" applyAlignment="1">
      <alignment vertical="center" wrapText="1"/>
    </xf>
    <xf numFmtId="0" fontId="30" fillId="0" borderId="38" xfId="0" applyFont="1" applyBorder="1" applyAlignment="1">
      <alignment vertical="center" wrapText="1"/>
    </xf>
    <xf numFmtId="0" fontId="28" fillId="0" borderId="58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19" fillId="0" borderId="32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2" fillId="37" borderId="0" xfId="0" applyFont="1" applyFill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19" fillId="0" borderId="32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vertical="center" wrapText="1"/>
    </xf>
    <xf numFmtId="0" fontId="19" fillId="0" borderId="71" xfId="0" applyFont="1" applyFill="1" applyBorder="1" applyAlignment="1">
      <alignment horizontal="left" vertical="center" wrapText="1" indent="1"/>
    </xf>
    <xf numFmtId="0" fontId="19" fillId="0" borderId="35" xfId="0" applyFont="1" applyFill="1" applyBorder="1" applyAlignment="1">
      <alignment horizontal="left" vertical="center" wrapText="1" indent="1"/>
    </xf>
    <xf numFmtId="0" fontId="13" fillId="37" borderId="11" xfId="0" applyFont="1" applyFill="1" applyBorder="1" applyAlignment="1">
      <alignment horizontal="center" vertical="center"/>
    </xf>
    <xf numFmtId="0" fontId="13" fillId="37" borderId="57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19" fillId="0" borderId="40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22" fillId="0" borderId="72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4" fillId="0" borderId="72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19" fillId="0" borderId="72" xfId="0" applyFont="1" applyBorder="1" applyAlignment="1">
      <alignment vertical="center" wrapText="1"/>
    </xf>
    <xf numFmtId="0" fontId="27" fillId="0" borderId="72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19" fillId="0" borderId="72" xfId="0" applyFont="1" applyBorder="1" applyAlignment="1">
      <alignment horizontal="left" vertical="center" wrapText="1" indent="1"/>
    </xf>
    <xf numFmtId="0" fontId="19" fillId="0" borderId="28" xfId="0" applyFont="1" applyBorder="1" applyAlignment="1">
      <alignment horizontal="left" vertical="center" wrapText="1" indent="1"/>
    </xf>
    <xf numFmtId="0" fontId="19" fillId="0" borderId="72" xfId="0" applyFont="1" applyFill="1" applyBorder="1" applyAlignment="1">
      <alignment horizontal="left" vertical="center" wrapText="1" indent="1"/>
    </xf>
    <xf numFmtId="0" fontId="19" fillId="0" borderId="28" xfId="0" applyFont="1" applyFill="1" applyBorder="1" applyAlignment="1">
      <alignment horizontal="left" vertical="center" wrapText="1" indent="1"/>
    </xf>
    <xf numFmtId="0" fontId="5" fillId="38" borderId="73" xfId="0" applyFont="1" applyFill="1" applyBorder="1" applyAlignment="1">
      <alignment horizontal="center" vertical="center"/>
    </xf>
    <xf numFmtId="0" fontId="6" fillId="38" borderId="73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5" fillId="0" borderId="74" xfId="0" applyFont="1" applyBorder="1" applyAlignment="1">
      <alignment vertical="center" wrapText="1"/>
    </xf>
    <xf numFmtId="0" fontId="15" fillId="0" borderId="75" xfId="0" applyFont="1" applyBorder="1" applyAlignment="1">
      <alignment vertical="center" wrapText="1"/>
    </xf>
    <xf numFmtId="0" fontId="17" fillId="33" borderId="76" xfId="0" applyFont="1" applyFill="1" applyBorder="1" applyAlignment="1">
      <alignment vertical="center" wrapText="1"/>
    </xf>
    <xf numFmtId="0" fontId="17" fillId="33" borderId="77" xfId="0" applyFont="1" applyFill="1" applyBorder="1" applyAlignment="1">
      <alignment vertical="center" wrapText="1"/>
    </xf>
    <xf numFmtId="0" fontId="19" fillId="0" borderId="78" xfId="0" applyFont="1" applyFill="1" applyBorder="1" applyAlignment="1">
      <alignment vertical="center" wrapText="1"/>
    </xf>
    <xf numFmtId="0" fontId="19" fillId="0" borderId="79" xfId="0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45" fillId="0" borderId="82" xfId="0" applyFont="1" applyBorder="1" applyAlignment="1">
      <alignment horizontal="center" vertical="center" wrapText="1"/>
    </xf>
    <xf numFmtId="0" fontId="45" fillId="0" borderId="83" xfId="0" applyFont="1" applyBorder="1" applyAlignment="1">
      <alignment horizontal="center" vertical="center" wrapText="1"/>
    </xf>
    <xf numFmtId="0" fontId="45" fillId="0" borderId="84" xfId="0" applyFont="1" applyBorder="1" applyAlignment="1">
      <alignment horizontal="center" vertical="center" wrapText="1"/>
    </xf>
    <xf numFmtId="0" fontId="45" fillId="0" borderId="85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83" xfId="0" applyFont="1" applyBorder="1" applyAlignment="1">
      <alignment wrapText="1"/>
    </xf>
    <xf numFmtId="0" fontId="0" fillId="0" borderId="39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45" fillId="0" borderId="86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 wrapText="1"/>
    </xf>
    <xf numFmtId="0" fontId="46" fillId="0" borderId="87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165" fontId="47" fillId="0" borderId="91" xfId="0" applyNumberFormat="1" applyFont="1" applyBorder="1" applyAlignment="1">
      <alignment horizontal="center" vertical="center" wrapText="1"/>
    </xf>
    <xf numFmtId="0" fontId="47" fillId="0" borderId="92" xfId="0" applyFont="1" applyBorder="1" applyAlignment="1">
      <alignment horizontal="center" vertical="center" wrapText="1"/>
    </xf>
    <xf numFmtId="0" fontId="43" fillId="33" borderId="76" xfId="0" applyFont="1" applyFill="1" applyBorder="1" applyAlignment="1">
      <alignment horizontal="center" vertical="center" wrapText="1"/>
    </xf>
    <xf numFmtId="0" fontId="43" fillId="33" borderId="77" xfId="0" applyFont="1" applyFill="1" applyBorder="1" applyAlignment="1">
      <alignment horizontal="center" vertical="center" wrapText="1"/>
    </xf>
    <xf numFmtId="0" fontId="43" fillId="33" borderId="93" xfId="0" applyFont="1" applyFill="1" applyBorder="1" applyAlignment="1">
      <alignment horizontal="center" vertical="center" wrapText="1"/>
    </xf>
    <xf numFmtId="0" fontId="43" fillId="33" borderId="94" xfId="0" applyFont="1" applyFill="1" applyBorder="1" applyAlignment="1">
      <alignment horizontal="center" vertical="center" wrapText="1"/>
    </xf>
    <xf numFmtId="165" fontId="48" fillId="33" borderId="88" xfId="0" applyNumberFormat="1" applyFont="1" applyFill="1" applyBorder="1" applyAlignment="1" applyProtection="1">
      <alignment horizontal="center" vertical="center" wrapText="1"/>
      <protection/>
    </xf>
    <xf numFmtId="0" fontId="0" fillId="33" borderId="95" xfId="0" applyFill="1" applyBorder="1" applyAlignment="1">
      <alignment horizontal="center" vertical="center" wrapText="1"/>
    </xf>
    <xf numFmtId="165" fontId="52" fillId="33" borderId="91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96" xfId="0" applyFont="1" applyFill="1" applyBorder="1" applyAlignment="1" applyProtection="1">
      <alignment horizontal="center" vertical="center" wrapText="1"/>
      <protection locked="0"/>
    </xf>
    <xf numFmtId="0" fontId="50" fillId="0" borderId="92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53" applyNumberForma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iczba zarejestrowanych bezrobotnych 
w województwie lubuskim od IV 2009 r. do IV 2010 r.</a:t>
            </a:r>
          </a:p>
        </c:rich>
      </c:tx>
      <c:layout>
        <c:manualLayout>
          <c:xMode val="factor"/>
          <c:yMode val="factor"/>
          <c:x val="-0.004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55"/>
          <c:w val="0.958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527E5"/>
                </a:gs>
                <a:gs pos="39999">
                  <a:srgbClr val="1B60E9"/>
                </a:gs>
                <a:gs pos="70000">
                  <a:srgbClr val="4778E5"/>
                </a:gs>
                <a:gs pos="100000">
                  <a:srgbClr val="ACC8F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IV 10'!$C$30:$C$42</c:f>
              <c:strCache/>
            </c:strRef>
          </c:cat>
          <c:val>
            <c:numRef>
              <c:f>'Wykresy IV 10'!$D$30:$D$42</c:f>
              <c:numCache/>
            </c:numRef>
          </c:val>
        </c:ser>
        <c:gapWidth val="105"/>
        <c:axId val="3183596"/>
        <c:axId val="28652365"/>
      </c:barChart>
      <c:catAx>
        <c:axId val="31835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652365"/>
        <c:crosses val="autoZero"/>
        <c:auto val="1"/>
        <c:lblOffset val="100"/>
        <c:tickLblSkip val="1"/>
        <c:noMultiLvlLbl val="0"/>
      </c:catAx>
      <c:valAx>
        <c:axId val="286523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835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</a:rPr>
              <a:t>Bezrobotni zarejestrowani i wyłączeni z ewidencji 
w okresie styczeń -  kwiecień 2010 r.</a:t>
            </a:r>
          </a:p>
        </c:rich>
      </c:tx>
      <c:layout>
        <c:manualLayout>
          <c:xMode val="factor"/>
          <c:yMode val="factor"/>
          <c:x val="-0.004"/>
          <c:y val="-0.01325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6475"/>
          <c:w val="0.9275"/>
          <c:h val="0.677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IV 10'!$D$12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6062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IV 10'!$C$13:$C$16</c:f>
              <c:strCache/>
            </c:strRef>
          </c:cat>
          <c:val>
            <c:numRef>
              <c:f>'Wykresy IV 10'!$D$13:$D$16</c:f>
              <c:numCache/>
            </c:numRef>
          </c:val>
          <c:shape val="box"/>
        </c:ser>
        <c:ser>
          <c:idx val="1"/>
          <c:order val="1"/>
          <c:tx>
            <c:strRef>
              <c:f>'Wykresy IV 10'!$E$12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FD553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IV 10'!$C$13:$C$16</c:f>
              <c:strCache/>
            </c:strRef>
          </c:cat>
          <c:val>
            <c:numRef>
              <c:f>'Wykresy IV 10'!$E$13:$E$16</c:f>
              <c:numCache/>
            </c:numRef>
          </c:val>
          <c:shape val="box"/>
        </c:ser>
        <c:gapWidth val="75"/>
        <c:shape val="box"/>
        <c:axId val="56544694"/>
        <c:axId val="39140199"/>
      </c:bar3DChart>
      <c:catAx>
        <c:axId val="565446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40199"/>
        <c:crosses val="autoZero"/>
        <c:auto val="1"/>
        <c:lblOffset val="100"/>
        <c:tickLblSkip val="1"/>
        <c:noMultiLvlLbl val="0"/>
      </c:catAx>
      <c:valAx>
        <c:axId val="39140199"/>
        <c:scaling>
          <c:orientation val="minMax"/>
        </c:scaling>
        <c:axPos val="b"/>
        <c:delete val="1"/>
        <c:majorTickMark val="out"/>
        <c:minorTickMark val="none"/>
        <c:tickLblPos val="nextTo"/>
        <c:crossAx val="565446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45"/>
          <c:y val="0.88275"/>
          <c:w val="0.4247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201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23</xdr:row>
      <xdr:rowOff>0</xdr:rowOff>
    </xdr:from>
    <xdr:to>
      <xdr:col>19</xdr:col>
      <xdr:colOff>666750</xdr:colOff>
      <xdr:row>42</xdr:row>
      <xdr:rowOff>57150</xdr:rowOff>
    </xdr:to>
    <xdr:graphicFrame>
      <xdr:nvGraphicFramePr>
        <xdr:cNvPr id="1" name="Wykres 5"/>
        <xdr:cNvGraphicFramePr/>
      </xdr:nvGraphicFramePr>
      <xdr:xfrm>
        <a:off x="8515350" y="4381500"/>
        <a:ext cx="54102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3</xdr:row>
      <xdr:rowOff>9525</xdr:rowOff>
    </xdr:from>
    <xdr:to>
      <xdr:col>19</xdr:col>
      <xdr:colOff>666750</xdr:colOff>
      <xdr:row>21</xdr:row>
      <xdr:rowOff>180975</xdr:rowOff>
    </xdr:to>
    <xdr:pic>
      <xdr:nvPicPr>
        <xdr:cNvPr id="2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581025"/>
          <a:ext cx="5391150" cy="36004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21</xdr:col>
      <xdr:colOff>19050</xdr:colOff>
      <xdr:row>23</xdr:row>
      <xdr:rowOff>19050</xdr:rowOff>
    </xdr:from>
    <xdr:to>
      <xdr:col>28</xdr:col>
      <xdr:colOff>600075</xdr:colOff>
      <xdr:row>42</xdr:row>
      <xdr:rowOff>57150</xdr:rowOff>
    </xdr:to>
    <xdr:graphicFrame>
      <xdr:nvGraphicFramePr>
        <xdr:cNvPr id="3" name="Wykres 4"/>
        <xdr:cNvGraphicFramePr/>
      </xdr:nvGraphicFramePr>
      <xdr:xfrm>
        <a:off x="14239875" y="4400550"/>
        <a:ext cx="538162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19050</xdr:colOff>
      <xdr:row>3</xdr:row>
      <xdr:rowOff>19050</xdr:rowOff>
    </xdr:from>
    <xdr:to>
      <xdr:col>28</xdr:col>
      <xdr:colOff>609600</xdr:colOff>
      <xdr:row>21</xdr:row>
      <xdr:rowOff>190500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39875" y="590550"/>
          <a:ext cx="5391150" cy="36004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0r\Arkusz%20roboczy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WYKRESY\2010r\Wykresy%20IV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0"/>
      <sheetName val="Stan i struktura II 10"/>
      <sheetName val="Stan i struktura III 10"/>
      <sheetName val="Stan i struktura IV 10"/>
    </sheetNames>
    <sheetDataSet>
      <sheetData sheetId="2">
        <row r="6">
          <cell r="E6">
            <v>5054</v>
          </cell>
          <cell r="F6">
            <v>3099</v>
          </cell>
          <cell r="G6">
            <v>5171</v>
          </cell>
          <cell r="H6">
            <v>4737</v>
          </cell>
          <cell r="I6">
            <v>8243</v>
          </cell>
          <cell r="J6">
            <v>3942</v>
          </cell>
          <cell r="K6">
            <v>5005</v>
          </cell>
          <cell r="L6">
            <v>2088</v>
          </cell>
          <cell r="M6">
            <v>2457</v>
          </cell>
          <cell r="N6">
            <v>2270</v>
          </cell>
          <cell r="O6">
            <v>4982</v>
          </cell>
          <cell r="P6">
            <v>5042</v>
          </cell>
          <cell r="Q6">
            <v>6958</v>
          </cell>
          <cell r="R6">
            <v>7075</v>
          </cell>
          <cell r="S6">
            <v>66123</v>
          </cell>
        </row>
        <row r="46">
          <cell r="E46">
            <v>1141</v>
          </cell>
          <cell r="F46">
            <v>791</v>
          </cell>
          <cell r="G46">
            <v>1239</v>
          </cell>
          <cell r="H46">
            <v>455</v>
          </cell>
          <cell r="I46">
            <v>739</v>
          </cell>
          <cell r="J46">
            <v>716</v>
          </cell>
          <cell r="K46">
            <v>491</v>
          </cell>
          <cell r="L46">
            <v>486</v>
          </cell>
          <cell r="M46">
            <v>365</v>
          </cell>
          <cell r="N46">
            <v>471</v>
          </cell>
          <cell r="O46">
            <v>1185</v>
          </cell>
          <cell r="P46">
            <v>528</v>
          </cell>
          <cell r="Q46">
            <v>1657</v>
          </cell>
          <cell r="R46">
            <v>3949</v>
          </cell>
          <cell r="S46">
            <v>14213</v>
          </cell>
        </row>
        <row r="49">
          <cell r="E49">
            <v>8</v>
          </cell>
          <cell r="F49">
            <v>23</v>
          </cell>
          <cell r="G49">
            <v>1</v>
          </cell>
          <cell r="H49">
            <v>0</v>
          </cell>
          <cell r="I49">
            <v>22</v>
          </cell>
          <cell r="J49">
            <v>31</v>
          </cell>
          <cell r="K49">
            <v>39</v>
          </cell>
          <cell r="L49">
            <v>17</v>
          </cell>
          <cell r="M49">
            <v>11</v>
          </cell>
          <cell r="N49">
            <v>6</v>
          </cell>
          <cell r="O49">
            <v>100</v>
          </cell>
          <cell r="P49">
            <v>18</v>
          </cell>
          <cell r="Q49">
            <v>449</v>
          </cell>
          <cell r="R49">
            <v>122</v>
          </cell>
          <cell r="S49">
            <v>847</v>
          </cell>
        </row>
        <row r="51">
          <cell r="E51">
            <v>46</v>
          </cell>
          <cell r="F51">
            <v>142</v>
          </cell>
          <cell r="G51">
            <v>64</v>
          </cell>
          <cell r="H51">
            <v>49</v>
          </cell>
          <cell r="I51">
            <v>0</v>
          </cell>
          <cell r="J51">
            <v>5</v>
          </cell>
          <cell r="K51">
            <v>33</v>
          </cell>
          <cell r="L51">
            <v>36</v>
          </cell>
          <cell r="M51">
            <v>2</v>
          </cell>
          <cell r="N51">
            <v>20</v>
          </cell>
          <cell r="O51">
            <v>121</v>
          </cell>
          <cell r="P51">
            <v>73</v>
          </cell>
          <cell r="Q51">
            <v>14</v>
          </cell>
          <cell r="R51">
            <v>36</v>
          </cell>
          <cell r="S51">
            <v>641</v>
          </cell>
        </row>
        <row r="53">
          <cell r="E53">
            <v>31</v>
          </cell>
          <cell r="F53">
            <v>7</v>
          </cell>
          <cell r="G53">
            <v>0</v>
          </cell>
          <cell r="H53">
            <v>17</v>
          </cell>
          <cell r="I53">
            <v>0</v>
          </cell>
          <cell r="J53">
            <v>25</v>
          </cell>
          <cell r="K53">
            <v>8</v>
          </cell>
          <cell r="L53">
            <v>23</v>
          </cell>
          <cell r="M53">
            <v>2</v>
          </cell>
          <cell r="N53">
            <v>33</v>
          </cell>
          <cell r="O53">
            <v>6</v>
          </cell>
          <cell r="P53">
            <v>6</v>
          </cell>
          <cell r="Q53">
            <v>3</v>
          </cell>
          <cell r="R53">
            <v>25</v>
          </cell>
          <cell r="S53">
            <v>186</v>
          </cell>
        </row>
        <row r="55">
          <cell r="E55">
            <v>33</v>
          </cell>
          <cell r="F55">
            <v>21</v>
          </cell>
          <cell r="G55">
            <v>1</v>
          </cell>
          <cell r="H55">
            <v>0</v>
          </cell>
          <cell r="I55">
            <v>0</v>
          </cell>
          <cell r="J55">
            <v>29</v>
          </cell>
          <cell r="K55">
            <v>4</v>
          </cell>
          <cell r="L55">
            <v>19</v>
          </cell>
          <cell r="M55">
            <v>12</v>
          </cell>
          <cell r="N55">
            <v>22</v>
          </cell>
          <cell r="O55">
            <v>6</v>
          </cell>
          <cell r="P55">
            <v>11</v>
          </cell>
          <cell r="Q55">
            <v>18</v>
          </cell>
          <cell r="R55">
            <v>38</v>
          </cell>
          <cell r="S55">
            <v>214</v>
          </cell>
        </row>
        <row r="57">
          <cell r="E57">
            <v>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</v>
          </cell>
          <cell r="S57">
            <v>4</v>
          </cell>
        </row>
        <row r="59">
          <cell r="E59">
            <v>2</v>
          </cell>
          <cell r="F59">
            <v>0</v>
          </cell>
          <cell r="G59">
            <v>61</v>
          </cell>
          <cell r="H59">
            <v>81</v>
          </cell>
          <cell r="I59">
            <v>3</v>
          </cell>
          <cell r="J59">
            <v>3</v>
          </cell>
          <cell r="K59">
            <v>65</v>
          </cell>
          <cell r="L59">
            <v>19</v>
          </cell>
          <cell r="M59">
            <v>23</v>
          </cell>
          <cell r="N59">
            <v>46</v>
          </cell>
          <cell r="O59">
            <v>5</v>
          </cell>
          <cell r="P59">
            <v>7</v>
          </cell>
          <cell r="Q59">
            <v>29</v>
          </cell>
          <cell r="R59">
            <v>64</v>
          </cell>
          <cell r="S59">
            <v>408</v>
          </cell>
        </row>
        <row r="61">
          <cell r="E61">
            <v>411</v>
          </cell>
          <cell r="F61">
            <v>193</v>
          </cell>
          <cell r="G61">
            <v>241</v>
          </cell>
          <cell r="H61">
            <v>225</v>
          </cell>
          <cell r="I61">
            <v>239</v>
          </cell>
          <cell r="J61">
            <v>301</v>
          </cell>
          <cell r="K61">
            <v>162</v>
          </cell>
          <cell r="L61">
            <v>151</v>
          </cell>
          <cell r="M61">
            <v>183</v>
          </cell>
          <cell r="N61">
            <v>69</v>
          </cell>
          <cell r="O61">
            <v>235</v>
          </cell>
          <cell r="P61">
            <v>234</v>
          </cell>
          <cell r="Q61">
            <v>369</v>
          </cell>
          <cell r="R61">
            <v>180</v>
          </cell>
          <cell r="S61">
            <v>3193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</v>
          </cell>
        </row>
        <row r="65">
          <cell r="E65">
            <v>37</v>
          </cell>
          <cell r="F65">
            <v>118</v>
          </cell>
          <cell r="G65">
            <v>0</v>
          </cell>
          <cell r="H65">
            <v>31</v>
          </cell>
          <cell r="I65">
            <v>223</v>
          </cell>
          <cell r="J65">
            <v>130</v>
          </cell>
          <cell r="K65">
            <v>74</v>
          </cell>
          <cell r="L65">
            <v>0</v>
          </cell>
          <cell r="M65">
            <v>42</v>
          </cell>
          <cell r="N65">
            <v>56</v>
          </cell>
          <cell r="O65">
            <v>170</v>
          </cell>
          <cell r="P65">
            <v>19</v>
          </cell>
          <cell r="Q65">
            <v>222</v>
          </cell>
          <cell r="R65">
            <v>2836</v>
          </cell>
          <cell r="S65">
            <v>3958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kresy IV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1.625" style="105" customWidth="1"/>
    <col min="12" max="12" width="11.625" style="6" customWidth="1"/>
    <col min="13" max="13" width="12.25390625" style="105" customWidth="1"/>
    <col min="14" max="15" width="12.25390625" style="6" customWidth="1"/>
    <col min="16" max="16" width="12.25390625" style="105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248" t="s">
        <v>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50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212" t="s">
        <v>19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51"/>
    </row>
    <row r="5" spans="2:20" ht="24.75" customHeight="1" thickBot="1" thickTop="1">
      <c r="B5" s="15" t="s">
        <v>20</v>
      </c>
      <c r="C5" s="252" t="s">
        <v>21</v>
      </c>
      <c r="D5" s="253"/>
      <c r="E5" s="16">
        <v>8.5</v>
      </c>
      <c r="F5" s="16">
        <v>13.6</v>
      </c>
      <c r="G5" s="16">
        <v>28.5</v>
      </c>
      <c r="H5" s="16">
        <v>21.5</v>
      </c>
      <c r="I5" s="16">
        <v>27.2</v>
      </c>
      <c r="J5" s="16">
        <v>21.4</v>
      </c>
      <c r="K5" s="16">
        <v>26.4</v>
      </c>
      <c r="L5" s="16">
        <v>16.4</v>
      </c>
      <c r="M5" s="16">
        <v>10.4</v>
      </c>
      <c r="N5" s="16">
        <v>16.3</v>
      </c>
      <c r="O5" s="16">
        <v>8.5</v>
      </c>
      <c r="P5" s="16">
        <v>17</v>
      </c>
      <c r="Q5" s="16">
        <v>26.3</v>
      </c>
      <c r="R5" s="17">
        <v>20</v>
      </c>
      <c r="S5" s="18">
        <v>16.9</v>
      </c>
      <c r="T5" t="s">
        <v>22</v>
      </c>
    </row>
    <row r="6" spans="2:19" s="6" customFormat="1" ht="26.25" customHeight="1" thickBot="1" thickTop="1">
      <c r="B6" s="19" t="s">
        <v>23</v>
      </c>
      <c r="C6" s="254" t="s">
        <v>24</v>
      </c>
      <c r="D6" s="255"/>
      <c r="E6" s="20">
        <v>4919</v>
      </c>
      <c r="F6" s="21">
        <v>2962</v>
      </c>
      <c r="G6" s="21">
        <v>4582</v>
      </c>
      <c r="H6" s="21">
        <v>4452</v>
      </c>
      <c r="I6" s="21">
        <v>7513</v>
      </c>
      <c r="J6" s="21">
        <v>3774</v>
      </c>
      <c r="K6" s="21">
        <v>4562</v>
      </c>
      <c r="L6" s="21">
        <v>1997</v>
      </c>
      <c r="M6" s="21">
        <v>2372</v>
      </c>
      <c r="N6" s="21">
        <v>2149</v>
      </c>
      <c r="O6" s="21">
        <v>4764</v>
      </c>
      <c r="P6" s="21">
        <v>4630</v>
      </c>
      <c r="Q6" s="21">
        <v>6371</v>
      </c>
      <c r="R6" s="22">
        <v>6701</v>
      </c>
      <c r="S6" s="23">
        <f>SUM(E6:R6)</f>
        <v>61748</v>
      </c>
    </row>
    <row r="7" spans="2:20" s="6" customFormat="1" ht="24" customHeight="1" thickBot="1" thickTop="1">
      <c r="B7" s="24"/>
      <c r="C7" s="256" t="s">
        <v>25</v>
      </c>
      <c r="D7" s="257"/>
      <c r="E7" s="25">
        <f>'[1]Stan i struktura III 10'!E6</f>
        <v>5054</v>
      </c>
      <c r="F7" s="26">
        <f>'[1]Stan i struktura III 10'!F6</f>
        <v>3099</v>
      </c>
      <c r="G7" s="26">
        <f>'[1]Stan i struktura III 10'!G6</f>
        <v>5171</v>
      </c>
      <c r="H7" s="26">
        <f>'[1]Stan i struktura III 10'!H6</f>
        <v>4737</v>
      </c>
      <c r="I7" s="26">
        <f>'[1]Stan i struktura III 10'!I6</f>
        <v>8243</v>
      </c>
      <c r="J7" s="26">
        <f>'[1]Stan i struktura III 10'!J6</f>
        <v>3942</v>
      </c>
      <c r="K7" s="26">
        <f>'[1]Stan i struktura III 10'!K6</f>
        <v>5005</v>
      </c>
      <c r="L7" s="26">
        <f>'[1]Stan i struktura III 10'!L6</f>
        <v>2088</v>
      </c>
      <c r="M7" s="26">
        <f>'[1]Stan i struktura III 10'!M6</f>
        <v>2457</v>
      </c>
      <c r="N7" s="26">
        <f>'[1]Stan i struktura III 10'!N6</f>
        <v>2270</v>
      </c>
      <c r="O7" s="26">
        <f>'[1]Stan i struktura III 10'!O6</f>
        <v>4982</v>
      </c>
      <c r="P7" s="26">
        <f>'[1]Stan i struktura III 10'!P6</f>
        <v>5042</v>
      </c>
      <c r="Q7" s="26">
        <f>'[1]Stan i struktura III 10'!Q6</f>
        <v>6958</v>
      </c>
      <c r="R7" s="27">
        <f>'[1]Stan i struktura III 10'!R6</f>
        <v>7075</v>
      </c>
      <c r="S7" s="28">
        <f>'[1]Stan i struktura III 10'!S6</f>
        <v>66123</v>
      </c>
      <c r="T7" s="29"/>
    </row>
    <row r="8" spans="2:20" ht="24" customHeight="1" thickBot="1" thickTop="1">
      <c r="B8" s="30"/>
      <c r="C8" s="241" t="s">
        <v>26</v>
      </c>
      <c r="D8" s="227"/>
      <c r="E8" s="31">
        <f aca="true" t="shared" si="0" ref="E8:S8">E6-E7</f>
        <v>-135</v>
      </c>
      <c r="F8" s="31">
        <f t="shared" si="0"/>
        <v>-137</v>
      </c>
      <c r="G8" s="31">
        <f t="shared" si="0"/>
        <v>-589</v>
      </c>
      <c r="H8" s="31">
        <f t="shared" si="0"/>
        <v>-285</v>
      </c>
      <c r="I8" s="31">
        <f t="shared" si="0"/>
        <v>-730</v>
      </c>
      <c r="J8" s="31">
        <f t="shared" si="0"/>
        <v>-168</v>
      </c>
      <c r="K8" s="31">
        <f t="shared" si="0"/>
        <v>-443</v>
      </c>
      <c r="L8" s="31">
        <f t="shared" si="0"/>
        <v>-91</v>
      </c>
      <c r="M8" s="31">
        <f t="shared" si="0"/>
        <v>-85</v>
      </c>
      <c r="N8" s="31">
        <f t="shared" si="0"/>
        <v>-121</v>
      </c>
      <c r="O8" s="31">
        <f t="shared" si="0"/>
        <v>-218</v>
      </c>
      <c r="P8" s="31">
        <f t="shared" si="0"/>
        <v>-412</v>
      </c>
      <c r="Q8" s="31">
        <f t="shared" si="0"/>
        <v>-587</v>
      </c>
      <c r="R8" s="32">
        <f t="shared" si="0"/>
        <v>-374</v>
      </c>
      <c r="S8" s="33">
        <f t="shared" si="0"/>
        <v>-4375</v>
      </c>
      <c r="T8" s="34"/>
    </row>
    <row r="9" spans="2:20" ht="24" customHeight="1" thickBot="1" thickTop="1">
      <c r="B9" s="35"/>
      <c r="C9" s="237" t="s">
        <v>27</v>
      </c>
      <c r="D9" s="238"/>
      <c r="E9" s="36">
        <f aca="true" t="shared" si="1" ref="E9:S9">E6/E7*100</f>
        <v>97.32884843688167</v>
      </c>
      <c r="F9" s="36">
        <f t="shared" si="1"/>
        <v>95.57921910293643</v>
      </c>
      <c r="G9" s="36">
        <f t="shared" si="1"/>
        <v>88.60955327789596</v>
      </c>
      <c r="H9" s="36">
        <f t="shared" si="1"/>
        <v>93.98353388220393</v>
      </c>
      <c r="I9" s="36">
        <f t="shared" si="1"/>
        <v>91.14400097052044</v>
      </c>
      <c r="J9" s="36">
        <f t="shared" si="1"/>
        <v>95.73820395738204</v>
      </c>
      <c r="K9" s="36">
        <f t="shared" si="1"/>
        <v>91.14885114885115</v>
      </c>
      <c r="L9" s="36">
        <f t="shared" si="1"/>
        <v>95.64176245210729</v>
      </c>
      <c r="M9" s="36">
        <f t="shared" si="1"/>
        <v>96.54049654049655</v>
      </c>
      <c r="N9" s="36">
        <f t="shared" si="1"/>
        <v>94.66960352422907</v>
      </c>
      <c r="O9" s="36">
        <f t="shared" si="1"/>
        <v>95.62424729024488</v>
      </c>
      <c r="P9" s="36">
        <f t="shared" si="1"/>
        <v>91.8286394287981</v>
      </c>
      <c r="Q9" s="36">
        <f t="shared" si="1"/>
        <v>91.56366772060936</v>
      </c>
      <c r="R9" s="37">
        <f t="shared" si="1"/>
        <v>94.71378091872792</v>
      </c>
      <c r="S9" s="38">
        <f t="shared" si="1"/>
        <v>93.3835427914644</v>
      </c>
      <c r="T9" s="34"/>
    </row>
    <row r="10" spans="2:20" s="6" customFormat="1" ht="24" customHeight="1" thickBot="1" thickTop="1">
      <c r="B10" s="39" t="s">
        <v>28</v>
      </c>
      <c r="C10" s="239" t="s">
        <v>29</v>
      </c>
      <c r="D10" s="240"/>
      <c r="E10" s="40">
        <v>722</v>
      </c>
      <c r="F10" s="41">
        <v>348</v>
      </c>
      <c r="G10" s="42">
        <v>416</v>
      </c>
      <c r="H10" s="42">
        <v>528</v>
      </c>
      <c r="I10" s="42">
        <v>644</v>
      </c>
      <c r="J10" s="42">
        <v>354</v>
      </c>
      <c r="K10" s="42">
        <v>488</v>
      </c>
      <c r="L10" s="42">
        <v>254</v>
      </c>
      <c r="M10" s="43">
        <v>313</v>
      </c>
      <c r="N10" s="43">
        <v>279</v>
      </c>
      <c r="O10" s="43">
        <v>739</v>
      </c>
      <c r="P10" s="43">
        <v>529</v>
      </c>
      <c r="Q10" s="43">
        <v>556</v>
      </c>
      <c r="R10" s="43">
        <v>1665</v>
      </c>
      <c r="S10" s="44">
        <f>SUM(E10:R10)</f>
        <v>7835</v>
      </c>
      <c r="T10" s="29"/>
    </row>
    <row r="11" spans="2:20" ht="24" customHeight="1" thickBot="1" thickTop="1">
      <c r="B11" s="45"/>
      <c r="C11" s="241" t="s">
        <v>30</v>
      </c>
      <c r="D11" s="227"/>
      <c r="E11" s="46">
        <f aca="true" t="shared" si="2" ref="E11:S11">E76/E10*100</f>
        <v>16.759002770083104</v>
      </c>
      <c r="F11" s="46">
        <f t="shared" si="2"/>
        <v>20.689655172413794</v>
      </c>
      <c r="G11" s="46">
        <f t="shared" si="2"/>
        <v>12.980769230769232</v>
      </c>
      <c r="H11" s="46">
        <f t="shared" si="2"/>
        <v>12.5</v>
      </c>
      <c r="I11" s="46">
        <f t="shared" si="2"/>
        <v>11.180124223602485</v>
      </c>
      <c r="J11" s="46">
        <f t="shared" si="2"/>
        <v>13.841807909604519</v>
      </c>
      <c r="K11" s="46">
        <f t="shared" si="2"/>
        <v>9.836065573770492</v>
      </c>
      <c r="L11" s="46">
        <f t="shared" si="2"/>
        <v>12.992125984251967</v>
      </c>
      <c r="M11" s="46">
        <f t="shared" si="2"/>
        <v>21.08626198083067</v>
      </c>
      <c r="N11" s="46">
        <f t="shared" si="2"/>
        <v>15.412186379928317</v>
      </c>
      <c r="O11" s="46">
        <f t="shared" si="2"/>
        <v>19.215155615696887</v>
      </c>
      <c r="P11" s="46">
        <f t="shared" si="2"/>
        <v>17.01323251417769</v>
      </c>
      <c r="Q11" s="46">
        <f t="shared" si="2"/>
        <v>9.892086330935252</v>
      </c>
      <c r="R11" s="47">
        <f t="shared" si="2"/>
        <v>6.006006006006006</v>
      </c>
      <c r="S11" s="48">
        <f t="shared" si="2"/>
        <v>12.903637523931078</v>
      </c>
      <c r="T11" s="34"/>
    </row>
    <row r="12" spans="2:20" ht="24.75" customHeight="1" thickBot="1" thickTop="1">
      <c r="B12" s="49" t="s">
        <v>31</v>
      </c>
      <c r="C12" s="242" t="s">
        <v>32</v>
      </c>
      <c r="D12" s="243"/>
      <c r="E12" s="40">
        <v>857</v>
      </c>
      <c r="F12" s="42">
        <v>485</v>
      </c>
      <c r="G12" s="42">
        <v>1005</v>
      </c>
      <c r="H12" s="42">
        <v>813</v>
      </c>
      <c r="I12" s="42">
        <v>1374</v>
      </c>
      <c r="J12" s="42">
        <v>522</v>
      </c>
      <c r="K12" s="42">
        <v>931</v>
      </c>
      <c r="L12" s="42">
        <v>345</v>
      </c>
      <c r="M12" s="43">
        <v>398</v>
      </c>
      <c r="N12" s="43">
        <v>400</v>
      </c>
      <c r="O12" s="43">
        <v>957</v>
      </c>
      <c r="P12" s="43">
        <v>941</v>
      </c>
      <c r="Q12" s="43">
        <v>1143</v>
      </c>
      <c r="R12" s="43">
        <v>2039</v>
      </c>
      <c r="S12" s="44">
        <f>SUM(E12:R12)</f>
        <v>12210</v>
      </c>
      <c r="T12" s="34"/>
    </row>
    <row r="13" spans="2:20" ht="24" customHeight="1" thickBot="1" thickTop="1">
      <c r="B13" s="45" t="s">
        <v>22</v>
      </c>
      <c r="C13" s="244" t="s">
        <v>33</v>
      </c>
      <c r="D13" s="245"/>
      <c r="E13" s="50">
        <v>314</v>
      </c>
      <c r="F13" s="51">
        <v>176</v>
      </c>
      <c r="G13" s="51">
        <v>466</v>
      </c>
      <c r="H13" s="51">
        <v>345</v>
      </c>
      <c r="I13" s="51">
        <v>687</v>
      </c>
      <c r="J13" s="51">
        <v>203</v>
      </c>
      <c r="K13" s="51">
        <v>441</v>
      </c>
      <c r="L13" s="51">
        <v>131</v>
      </c>
      <c r="M13" s="52">
        <v>189</v>
      </c>
      <c r="N13" s="52">
        <v>191</v>
      </c>
      <c r="O13" s="52">
        <v>282</v>
      </c>
      <c r="P13" s="52">
        <v>438</v>
      </c>
      <c r="Q13" s="52">
        <v>451</v>
      </c>
      <c r="R13" s="52">
        <v>451</v>
      </c>
      <c r="S13" s="53">
        <f>SUM(E13:R13)</f>
        <v>4765</v>
      </c>
      <c r="T13" s="34"/>
    </row>
    <row r="14" spans="2:20" s="6" customFormat="1" ht="24" customHeight="1" thickBot="1" thickTop="1">
      <c r="B14" s="19" t="s">
        <v>22</v>
      </c>
      <c r="C14" s="246" t="s">
        <v>34</v>
      </c>
      <c r="D14" s="247"/>
      <c r="E14" s="50">
        <v>239</v>
      </c>
      <c r="F14" s="51">
        <v>152</v>
      </c>
      <c r="G14" s="51">
        <v>309</v>
      </c>
      <c r="H14" s="51">
        <v>285</v>
      </c>
      <c r="I14" s="51">
        <v>485</v>
      </c>
      <c r="J14" s="51">
        <v>151</v>
      </c>
      <c r="K14" s="51">
        <v>271</v>
      </c>
      <c r="L14" s="51">
        <v>84</v>
      </c>
      <c r="M14" s="52">
        <v>163</v>
      </c>
      <c r="N14" s="52">
        <v>126</v>
      </c>
      <c r="O14" s="52">
        <v>244</v>
      </c>
      <c r="P14" s="52">
        <v>328</v>
      </c>
      <c r="Q14" s="52">
        <v>287</v>
      </c>
      <c r="R14" s="52">
        <v>346</v>
      </c>
      <c r="S14" s="53">
        <f>SUM(E14:R14)</f>
        <v>3470</v>
      </c>
      <c r="T14" s="29"/>
    </row>
    <row r="15" spans="2:20" s="6" customFormat="1" ht="24" customHeight="1" thickBot="1" thickTop="1">
      <c r="B15" s="54" t="s">
        <v>22</v>
      </c>
      <c r="C15" s="230" t="s">
        <v>35</v>
      </c>
      <c r="D15" s="231"/>
      <c r="E15" s="55">
        <v>357</v>
      </c>
      <c r="F15" s="56">
        <v>191</v>
      </c>
      <c r="G15" s="56">
        <v>128</v>
      </c>
      <c r="H15" s="56">
        <v>101</v>
      </c>
      <c r="I15" s="56">
        <v>240</v>
      </c>
      <c r="J15" s="56">
        <v>124</v>
      </c>
      <c r="K15" s="56">
        <v>156</v>
      </c>
      <c r="L15" s="56">
        <v>99</v>
      </c>
      <c r="M15" s="57">
        <v>75</v>
      </c>
      <c r="N15" s="57">
        <v>92</v>
      </c>
      <c r="O15" s="57">
        <v>378</v>
      </c>
      <c r="P15" s="57">
        <v>303</v>
      </c>
      <c r="Q15" s="57">
        <v>228</v>
      </c>
      <c r="R15" s="57">
        <v>293</v>
      </c>
      <c r="S15" s="53">
        <f>SUM(E15:R15)</f>
        <v>2765</v>
      </c>
      <c r="T15" s="29"/>
    </row>
    <row r="16" spans="2:19" ht="30" customHeight="1" thickBot="1">
      <c r="B16" s="212" t="s">
        <v>36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3"/>
    </row>
    <row r="17" spans="2:19" ht="24" customHeight="1" thickBot="1" thickTop="1">
      <c r="B17" s="234" t="s">
        <v>20</v>
      </c>
      <c r="C17" s="235" t="s">
        <v>37</v>
      </c>
      <c r="D17" s="236"/>
      <c r="E17" s="58">
        <v>2340</v>
      </c>
      <c r="F17" s="59">
        <v>1514</v>
      </c>
      <c r="G17" s="59">
        <v>2330</v>
      </c>
      <c r="H17" s="59">
        <v>2266</v>
      </c>
      <c r="I17" s="59">
        <v>3946</v>
      </c>
      <c r="J17" s="59">
        <v>1825</v>
      </c>
      <c r="K17" s="59">
        <v>2236</v>
      </c>
      <c r="L17" s="59">
        <v>1012</v>
      </c>
      <c r="M17" s="60">
        <v>1153</v>
      </c>
      <c r="N17" s="60">
        <v>1193</v>
      </c>
      <c r="O17" s="60">
        <v>2331</v>
      </c>
      <c r="P17" s="60">
        <v>2412</v>
      </c>
      <c r="Q17" s="60">
        <v>3325</v>
      </c>
      <c r="R17" s="60">
        <v>3397</v>
      </c>
      <c r="S17" s="53">
        <f>SUM(E17:R17)</f>
        <v>31280</v>
      </c>
    </row>
    <row r="18" spans="2:19" ht="24" customHeight="1" thickBot="1" thickTop="1">
      <c r="B18" s="183"/>
      <c r="C18" s="220" t="s">
        <v>38</v>
      </c>
      <c r="D18" s="221"/>
      <c r="E18" s="61">
        <f aca="true" t="shared" si="3" ref="E18:S18">E17/E6*100</f>
        <v>47.57064443992681</v>
      </c>
      <c r="F18" s="61">
        <f t="shared" si="3"/>
        <v>51.11411208642809</v>
      </c>
      <c r="G18" s="61">
        <f t="shared" si="3"/>
        <v>50.85115670013095</v>
      </c>
      <c r="H18" s="61">
        <f t="shared" si="3"/>
        <v>50.89847259658581</v>
      </c>
      <c r="I18" s="61">
        <f t="shared" si="3"/>
        <v>52.522294689205374</v>
      </c>
      <c r="J18" s="61">
        <f t="shared" si="3"/>
        <v>48.35718071012189</v>
      </c>
      <c r="K18" s="61">
        <f t="shared" si="3"/>
        <v>49.013590530469095</v>
      </c>
      <c r="L18" s="61">
        <f t="shared" si="3"/>
        <v>50.67601402103155</v>
      </c>
      <c r="M18" s="61">
        <f t="shared" si="3"/>
        <v>48.60876897133221</v>
      </c>
      <c r="N18" s="61">
        <f t="shared" si="3"/>
        <v>55.51419264774313</v>
      </c>
      <c r="O18" s="61">
        <f t="shared" si="3"/>
        <v>48.92947103274559</v>
      </c>
      <c r="P18" s="61">
        <f t="shared" si="3"/>
        <v>52.095032397408204</v>
      </c>
      <c r="Q18" s="61">
        <f t="shared" si="3"/>
        <v>52.18960916653587</v>
      </c>
      <c r="R18" s="62">
        <f t="shared" si="3"/>
        <v>50.69392627965975</v>
      </c>
      <c r="S18" s="63">
        <f t="shared" si="3"/>
        <v>50.657511174450995</v>
      </c>
    </row>
    <row r="19" spans="2:19" ht="24" customHeight="1" thickBot="1" thickTop="1">
      <c r="B19" s="225" t="s">
        <v>23</v>
      </c>
      <c r="C19" s="226" t="s">
        <v>39</v>
      </c>
      <c r="D19" s="227"/>
      <c r="E19" s="50">
        <v>0</v>
      </c>
      <c r="F19" s="51">
        <v>1837</v>
      </c>
      <c r="G19" s="51">
        <v>2172</v>
      </c>
      <c r="H19" s="51">
        <v>2270</v>
      </c>
      <c r="I19" s="51">
        <v>2905</v>
      </c>
      <c r="J19" s="51">
        <v>1450</v>
      </c>
      <c r="K19" s="51">
        <v>2525</v>
      </c>
      <c r="L19" s="51">
        <v>1100</v>
      </c>
      <c r="M19" s="52">
        <v>1463</v>
      </c>
      <c r="N19" s="52">
        <v>1007</v>
      </c>
      <c r="O19" s="52">
        <v>0</v>
      </c>
      <c r="P19" s="52">
        <v>3008</v>
      </c>
      <c r="Q19" s="52">
        <v>2586</v>
      </c>
      <c r="R19" s="52">
        <v>2799</v>
      </c>
      <c r="S19" s="64">
        <f>SUM(E19:R19)</f>
        <v>25122</v>
      </c>
    </row>
    <row r="20" spans="2:19" ht="24" customHeight="1" thickBot="1" thickTop="1">
      <c r="B20" s="183"/>
      <c r="C20" s="220" t="s">
        <v>38</v>
      </c>
      <c r="D20" s="221"/>
      <c r="E20" s="61">
        <f aca="true" t="shared" si="4" ref="E20:S20">E19/E6*100</f>
        <v>0</v>
      </c>
      <c r="F20" s="61">
        <f t="shared" si="4"/>
        <v>62.01890614449697</v>
      </c>
      <c r="G20" s="61">
        <f t="shared" si="4"/>
        <v>47.40288083806198</v>
      </c>
      <c r="H20" s="61">
        <f t="shared" si="4"/>
        <v>50.98831985624438</v>
      </c>
      <c r="I20" s="61">
        <f t="shared" si="4"/>
        <v>38.66631172634101</v>
      </c>
      <c r="J20" s="61">
        <f t="shared" si="4"/>
        <v>38.42077371489136</v>
      </c>
      <c r="K20" s="61">
        <f t="shared" si="4"/>
        <v>55.34853134590092</v>
      </c>
      <c r="L20" s="61">
        <f t="shared" si="4"/>
        <v>55.082623935903854</v>
      </c>
      <c r="M20" s="61">
        <f t="shared" si="4"/>
        <v>61.677908937605395</v>
      </c>
      <c r="N20" s="61">
        <f t="shared" si="4"/>
        <v>46.859004187994415</v>
      </c>
      <c r="O20" s="61">
        <f t="shared" si="4"/>
        <v>0</v>
      </c>
      <c r="P20" s="61">
        <f t="shared" si="4"/>
        <v>64.96760259179266</v>
      </c>
      <c r="Q20" s="61">
        <f t="shared" si="4"/>
        <v>40.59017422696594</v>
      </c>
      <c r="R20" s="62">
        <f t="shared" si="4"/>
        <v>41.76988509177735</v>
      </c>
      <c r="S20" s="63">
        <f t="shared" si="4"/>
        <v>40.68471853339379</v>
      </c>
    </row>
    <row r="21" spans="2:19" s="6" customFormat="1" ht="23.25" customHeight="1" thickBot="1" thickTop="1">
      <c r="B21" s="216" t="s">
        <v>28</v>
      </c>
      <c r="C21" s="218" t="s">
        <v>40</v>
      </c>
      <c r="D21" s="219"/>
      <c r="E21" s="50">
        <v>1130</v>
      </c>
      <c r="F21" s="51">
        <v>618</v>
      </c>
      <c r="G21" s="51">
        <v>888</v>
      </c>
      <c r="H21" s="51">
        <v>1126</v>
      </c>
      <c r="I21" s="51">
        <v>1748</v>
      </c>
      <c r="J21" s="51">
        <v>492</v>
      </c>
      <c r="K21" s="51">
        <v>1294</v>
      </c>
      <c r="L21" s="51">
        <v>402</v>
      </c>
      <c r="M21" s="52">
        <v>495</v>
      </c>
      <c r="N21" s="52">
        <v>315</v>
      </c>
      <c r="O21" s="52">
        <v>1001</v>
      </c>
      <c r="P21" s="52">
        <v>844</v>
      </c>
      <c r="Q21" s="52">
        <v>1574</v>
      </c>
      <c r="R21" s="52">
        <v>1700</v>
      </c>
      <c r="S21" s="53">
        <f>SUM(E21:R21)</f>
        <v>13627</v>
      </c>
    </row>
    <row r="22" spans="2:19" ht="24" customHeight="1" thickBot="1" thickTop="1">
      <c r="B22" s="183"/>
      <c r="C22" s="220" t="s">
        <v>38</v>
      </c>
      <c r="D22" s="221"/>
      <c r="E22" s="61">
        <f aca="true" t="shared" si="5" ref="E22:S22">E21/E6*100</f>
        <v>22.972148810733888</v>
      </c>
      <c r="F22" s="61">
        <f t="shared" si="5"/>
        <v>20.86428089128967</v>
      </c>
      <c r="G22" s="61">
        <f t="shared" si="5"/>
        <v>19.38018332605849</v>
      </c>
      <c r="H22" s="61">
        <f t="shared" si="5"/>
        <v>25.29200359389039</v>
      </c>
      <c r="I22" s="61">
        <f t="shared" si="5"/>
        <v>23.266338346865435</v>
      </c>
      <c r="J22" s="61">
        <f t="shared" si="5"/>
        <v>13.036565977742448</v>
      </c>
      <c r="K22" s="61">
        <f t="shared" si="5"/>
        <v>28.364752301622097</v>
      </c>
      <c r="L22" s="61">
        <f t="shared" si="5"/>
        <v>20.13019529293941</v>
      </c>
      <c r="M22" s="61">
        <f t="shared" si="5"/>
        <v>20.868465430016865</v>
      </c>
      <c r="N22" s="61">
        <f t="shared" si="5"/>
        <v>14.65798045602606</v>
      </c>
      <c r="O22" s="61">
        <f t="shared" si="5"/>
        <v>21.011754827875734</v>
      </c>
      <c r="P22" s="61">
        <f t="shared" si="5"/>
        <v>18.228941684665227</v>
      </c>
      <c r="Q22" s="61">
        <f t="shared" si="5"/>
        <v>24.70569769266991</v>
      </c>
      <c r="R22" s="62">
        <f t="shared" si="5"/>
        <v>25.369347858528577</v>
      </c>
      <c r="S22" s="63">
        <f t="shared" si="5"/>
        <v>22.068730971043596</v>
      </c>
    </row>
    <row r="23" spans="2:19" s="6" customFormat="1" ht="24" customHeight="1" thickBot="1" thickTop="1">
      <c r="B23" s="216" t="s">
        <v>31</v>
      </c>
      <c r="C23" s="228" t="s">
        <v>41</v>
      </c>
      <c r="D23" s="229"/>
      <c r="E23" s="50">
        <v>23</v>
      </c>
      <c r="F23" s="51">
        <v>85</v>
      </c>
      <c r="G23" s="51">
        <v>51</v>
      </c>
      <c r="H23" s="51">
        <v>147</v>
      </c>
      <c r="I23" s="51">
        <v>231</v>
      </c>
      <c r="J23" s="51">
        <v>13</v>
      </c>
      <c r="K23" s="51">
        <v>476</v>
      </c>
      <c r="L23" s="51">
        <v>65</v>
      </c>
      <c r="M23" s="52">
        <v>5</v>
      </c>
      <c r="N23" s="52">
        <v>7</v>
      </c>
      <c r="O23" s="52">
        <v>59</v>
      </c>
      <c r="P23" s="52">
        <v>62</v>
      </c>
      <c r="Q23" s="52">
        <v>296</v>
      </c>
      <c r="R23" s="52">
        <v>85</v>
      </c>
      <c r="S23" s="53">
        <f>SUM(E23:R23)</f>
        <v>1605</v>
      </c>
    </row>
    <row r="24" spans="2:19" ht="24" customHeight="1" thickBot="1" thickTop="1">
      <c r="B24" s="183"/>
      <c r="C24" s="220" t="s">
        <v>38</v>
      </c>
      <c r="D24" s="221"/>
      <c r="E24" s="61">
        <f aca="true" t="shared" si="6" ref="E24:S24">E23/E6*100</f>
        <v>0.467574710306973</v>
      </c>
      <c r="F24" s="61">
        <f t="shared" si="6"/>
        <v>2.8696826468602294</v>
      </c>
      <c r="G24" s="61">
        <f t="shared" si="6"/>
        <v>1.113051069402008</v>
      </c>
      <c r="H24" s="61">
        <f t="shared" si="6"/>
        <v>3.30188679245283</v>
      </c>
      <c r="I24" s="61">
        <f t="shared" si="6"/>
        <v>3.074670571010249</v>
      </c>
      <c r="J24" s="61">
        <f t="shared" si="6"/>
        <v>0.3444621091679915</v>
      </c>
      <c r="K24" s="61">
        <f t="shared" si="6"/>
        <v>10.4340201665936</v>
      </c>
      <c r="L24" s="61">
        <f t="shared" si="6"/>
        <v>3.254882323485228</v>
      </c>
      <c r="M24" s="61">
        <f t="shared" si="6"/>
        <v>0.21079258010118043</v>
      </c>
      <c r="N24" s="61">
        <f t="shared" si="6"/>
        <v>0.32573289902280134</v>
      </c>
      <c r="O24" s="61">
        <f t="shared" si="6"/>
        <v>1.2384550797649034</v>
      </c>
      <c r="P24" s="61">
        <f t="shared" si="6"/>
        <v>1.3390928725701945</v>
      </c>
      <c r="Q24" s="61">
        <f t="shared" si="6"/>
        <v>4.646052425051012</v>
      </c>
      <c r="R24" s="62">
        <f t="shared" si="6"/>
        <v>1.268467392926429</v>
      </c>
      <c r="S24" s="63">
        <f t="shared" si="6"/>
        <v>2.599274470428192</v>
      </c>
    </row>
    <row r="25" spans="2:19" s="6" customFormat="1" ht="24" customHeight="1" thickBot="1" thickTop="1">
      <c r="B25" s="216" t="s">
        <v>42</v>
      </c>
      <c r="C25" s="218" t="s">
        <v>43</v>
      </c>
      <c r="D25" s="219"/>
      <c r="E25" s="65">
        <v>145</v>
      </c>
      <c r="F25" s="52">
        <v>87</v>
      </c>
      <c r="G25" s="52">
        <v>115</v>
      </c>
      <c r="H25" s="52">
        <v>131</v>
      </c>
      <c r="I25" s="52">
        <v>189</v>
      </c>
      <c r="J25" s="52">
        <v>58</v>
      </c>
      <c r="K25" s="52">
        <v>100</v>
      </c>
      <c r="L25" s="52">
        <v>51</v>
      </c>
      <c r="M25" s="52">
        <v>83</v>
      </c>
      <c r="N25" s="52">
        <v>81</v>
      </c>
      <c r="O25" s="52">
        <v>109</v>
      </c>
      <c r="P25" s="52">
        <v>134</v>
      </c>
      <c r="Q25" s="52">
        <v>148</v>
      </c>
      <c r="R25" s="52">
        <v>166</v>
      </c>
      <c r="S25" s="53">
        <f>SUM(E25:R25)</f>
        <v>1597</v>
      </c>
    </row>
    <row r="26" spans="2:19" ht="24" customHeight="1" thickBot="1" thickTop="1">
      <c r="B26" s="183"/>
      <c r="C26" s="220" t="s">
        <v>38</v>
      </c>
      <c r="D26" s="221"/>
      <c r="E26" s="61">
        <f aca="true" t="shared" si="7" ref="E26:S26">E25/E6*100</f>
        <v>2.9477536084570035</v>
      </c>
      <c r="F26" s="61">
        <f t="shared" si="7"/>
        <v>2.937204591492235</v>
      </c>
      <c r="G26" s="61">
        <f t="shared" si="7"/>
        <v>2.509821038847665</v>
      </c>
      <c r="H26" s="61">
        <f t="shared" si="7"/>
        <v>2.9424977538185084</v>
      </c>
      <c r="I26" s="61">
        <f t="shared" si="7"/>
        <v>2.5156395580992945</v>
      </c>
      <c r="J26" s="61">
        <f t="shared" si="7"/>
        <v>1.5368309485956544</v>
      </c>
      <c r="K26" s="61">
        <f t="shared" si="7"/>
        <v>2.1920210434020166</v>
      </c>
      <c r="L26" s="61">
        <f t="shared" si="7"/>
        <v>2.553830746119179</v>
      </c>
      <c r="M26" s="61">
        <f t="shared" si="7"/>
        <v>3.499156829679595</v>
      </c>
      <c r="N26" s="61">
        <f t="shared" si="7"/>
        <v>3.7691949744067004</v>
      </c>
      <c r="O26" s="61">
        <f t="shared" si="7"/>
        <v>2.2879932829554996</v>
      </c>
      <c r="P26" s="61">
        <f t="shared" si="7"/>
        <v>2.8941684665226783</v>
      </c>
      <c r="Q26" s="61">
        <f t="shared" si="7"/>
        <v>2.323026212525506</v>
      </c>
      <c r="R26" s="62">
        <f t="shared" si="7"/>
        <v>2.4772422026563197</v>
      </c>
      <c r="S26" s="63">
        <f t="shared" si="7"/>
        <v>2.586318585217335</v>
      </c>
    </row>
    <row r="27" spans="2:19" ht="30" customHeight="1" thickBot="1" thickTop="1">
      <c r="B27" s="212" t="s">
        <v>44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24"/>
    </row>
    <row r="28" spans="2:19" ht="24" customHeight="1" thickBot="1" thickTop="1">
      <c r="B28" s="225" t="s">
        <v>20</v>
      </c>
      <c r="C28" s="226" t="s">
        <v>45</v>
      </c>
      <c r="D28" s="227"/>
      <c r="E28" s="50">
        <v>802</v>
      </c>
      <c r="F28" s="51">
        <v>569</v>
      </c>
      <c r="G28" s="51">
        <v>916</v>
      </c>
      <c r="H28" s="51">
        <v>937</v>
      </c>
      <c r="I28" s="51">
        <v>1349</v>
      </c>
      <c r="J28" s="51">
        <v>715</v>
      </c>
      <c r="K28" s="51">
        <v>919</v>
      </c>
      <c r="L28" s="51">
        <v>462</v>
      </c>
      <c r="M28" s="52">
        <v>524</v>
      </c>
      <c r="N28" s="52">
        <v>494</v>
      </c>
      <c r="O28" s="52">
        <v>662</v>
      </c>
      <c r="P28" s="52">
        <v>955</v>
      </c>
      <c r="Q28" s="52">
        <v>1263</v>
      </c>
      <c r="R28" s="52">
        <v>1325</v>
      </c>
      <c r="S28" s="53">
        <f>SUM(E28:R28)</f>
        <v>11892</v>
      </c>
    </row>
    <row r="29" spans="2:19" ht="24" customHeight="1" thickBot="1" thickTop="1">
      <c r="B29" s="183"/>
      <c r="C29" s="220" t="s">
        <v>38</v>
      </c>
      <c r="D29" s="221"/>
      <c r="E29" s="61">
        <f aca="true" t="shared" si="8" ref="E29:S29">E28/E6*100</f>
        <v>16.30412685505184</v>
      </c>
      <c r="F29" s="61">
        <f t="shared" si="8"/>
        <v>19.20999324780554</v>
      </c>
      <c r="G29" s="61">
        <f t="shared" si="8"/>
        <v>19.991270187690965</v>
      </c>
      <c r="H29" s="61">
        <f t="shared" si="8"/>
        <v>21.046720575022462</v>
      </c>
      <c r="I29" s="61">
        <f t="shared" si="8"/>
        <v>17.955543724211367</v>
      </c>
      <c r="J29" s="61">
        <f t="shared" si="8"/>
        <v>18.945416004239533</v>
      </c>
      <c r="K29" s="61">
        <f t="shared" si="8"/>
        <v>20.144673388864533</v>
      </c>
      <c r="L29" s="61">
        <f t="shared" si="8"/>
        <v>23.13470205307962</v>
      </c>
      <c r="M29" s="61">
        <f t="shared" si="8"/>
        <v>22.09106239460371</v>
      </c>
      <c r="N29" s="61">
        <f t="shared" si="8"/>
        <v>22.98743601675198</v>
      </c>
      <c r="O29" s="61">
        <f t="shared" si="8"/>
        <v>13.895885810243493</v>
      </c>
      <c r="P29" s="61">
        <f t="shared" si="8"/>
        <v>20.626349892008637</v>
      </c>
      <c r="Q29" s="61">
        <f t="shared" si="8"/>
        <v>19.824203421754827</v>
      </c>
      <c r="R29" s="62">
        <f t="shared" si="8"/>
        <v>19.77316818385316</v>
      </c>
      <c r="S29" s="63">
        <f t="shared" si="8"/>
        <v>19.25892336593898</v>
      </c>
    </row>
    <row r="30" spans="2:19" ht="24" customHeight="1" thickBot="1" thickTop="1">
      <c r="B30" s="216" t="s">
        <v>23</v>
      </c>
      <c r="C30" s="218" t="s">
        <v>46</v>
      </c>
      <c r="D30" s="219"/>
      <c r="E30" s="50">
        <v>1388</v>
      </c>
      <c r="F30" s="51">
        <v>722</v>
      </c>
      <c r="G30" s="51">
        <v>1019</v>
      </c>
      <c r="H30" s="51">
        <v>1040</v>
      </c>
      <c r="I30" s="51">
        <v>1716</v>
      </c>
      <c r="J30" s="51">
        <v>909</v>
      </c>
      <c r="K30" s="51">
        <v>1059</v>
      </c>
      <c r="L30" s="51">
        <v>472</v>
      </c>
      <c r="M30" s="52">
        <v>499</v>
      </c>
      <c r="N30" s="52">
        <v>434</v>
      </c>
      <c r="O30" s="52">
        <v>1210</v>
      </c>
      <c r="P30" s="52">
        <v>931</v>
      </c>
      <c r="Q30" s="52">
        <v>1330</v>
      </c>
      <c r="R30" s="52">
        <v>1471</v>
      </c>
      <c r="S30" s="53">
        <f>SUM(E30:R30)</f>
        <v>14200</v>
      </c>
    </row>
    <row r="31" spans="2:19" ht="24" customHeight="1" thickBot="1" thickTop="1">
      <c r="B31" s="183"/>
      <c r="C31" s="220" t="s">
        <v>38</v>
      </c>
      <c r="D31" s="221"/>
      <c r="E31" s="61">
        <f aca="true" t="shared" si="9" ref="E31:S31">E30/E6*100</f>
        <v>28.217117300264285</v>
      </c>
      <c r="F31" s="61">
        <f t="shared" si="9"/>
        <v>24.37542201215395</v>
      </c>
      <c r="G31" s="61">
        <f t="shared" si="9"/>
        <v>22.23919685726757</v>
      </c>
      <c r="H31" s="61">
        <f t="shared" si="9"/>
        <v>23.360287511230908</v>
      </c>
      <c r="I31" s="61">
        <f t="shared" si="9"/>
        <v>22.840409956076137</v>
      </c>
      <c r="J31" s="61">
        <f t="shared" si="9"/>
        <v>24.085850556438793</v>
      </c>
      <c r="K31" s="61">
        <f t="shared" si="9"/>
        <v>23.213502849627357</v>
      </c>
      <c r="L31" s="61">
        <f t="shared" si="9"/>
        <v>23.635453179769655</v>
      </c>
      <c r="M31" s="61">
        <f t="shared" si="9"/>
        <v>21.03709949409781</v>
      </c>
      <c r="N31" s="61">
        <f t="shared" si="9"/>
        <v>20.195439739413683</v>
      </c>
      <c r="O31" s="61">
        <f t="shared" si="9"/>
        <v>25.398824517212425</v>
      </c>
      <c r="P31" s="61">
        <f t="shared" si="9"/>
        <v>20.107991360691145</v>
      </c>
      <c r="Q31" s="61">
        <f t="shared" si="9"/>
        <v>20.875843666614347</v>
      </c>
      <c r="R31" s="62">
        <f t="shared" si="9"/>
        <v>21.951947470526786</v>
      </c>
      <c r="S31" s="63">
        <f t="shared" si="9"/>
        <v>22.99669624927123</v>
      </c>
    </row>
    <row r="32" spans="2:19" ht="24" customHeight="1" thickBot="1" thickTop="1">
      <c r="B32" s="216" t="s">
        <v>28</v>
      </c>
      <c r="C32" s="218" t="s">
        <v>47</v>
      </c>
      <c r="D32" s="219"/>
      <c r="E32" s="50">
        <v>982</v>
      </c>
      <c r="F32" s="51">
        <v>826</v>
      </c>
      <c r="G32" s="51">
        <v>2511</v>
      </c>
      <c r="H32" s="51">
        <v>2045</v>
      </c>
      <c r="I32" s="51">
        <v>3844</v>
      </c>
      <c r="J32" s="51">
        <v>1501</v>
      </c>
      <c r="K32" s="51">
        <v>2166</v>
      </c>
      <c r="L32" s="51">
        <v>552</v>
      </c>
      <c r="M32" s="52">
        <v>698</v>
      </c>
      <c r="N32" s="52">
        <v>850</v>
      </c>
      <c r="O32" s="52">
        <v>1308</v>
      </c>
      <c r="P32" s="52">
        <v>1454</v>
      </c>
      <c r="Q32" s="52">
        <v>3049</v>
      </c>
      <c r="R32" s="52">
        <v>2844</v>
      </c>
      <c r="S32" s="53">
        <f>SUM(E32:R32)</f>
        <v>24630</v>
      </c>
    </row>
    <row r="33" spans="2:19" ht="24" customHeight="1" thickBot="1" thickTop="1">
      <c r="B33" s="183"/>
      <c r="C33" s="220" t="s">
        <v>38</v>
      </c>
      <c r="D33" s="221"/>
      <c r="E33" s="66">
        <f aca="true" t="shared" si="10" ref="E33:S33">E32/E6*100</f>
        <v>19.96340719658467</v>
      </c>
      <c r="F33" s="66">
        <f t="shared" si="10"/>
        <v>27.88656313301823</v>
      </c>
      <c r="G33" s="66">
        <f t="shared" si="10"/>
        <v>54.80139676996944</v>
      </c>
      <c r="H33" s="66">
        <f t="shared" si="10"/>
        <v>45.93441150044924</v>
      </c>
      <c r="I33" s="66">
        <f t="shared" si="10"/>
        <v>51.16464794356449</v>
      </c>
      <c r="J33" s="66">
        <f t="shared" si="10"/>
        <v>39.772125066242715</v>
      </c>
      <c r="K33" s="66">
        <f t="shared" si="10"/>
        <v>47.47917580008768</v>
      </c>
      <c r="L33" s="66">
        <f t="shared" si="10"/>
        <v>27.641462193289932</v>
      </c>
      <c r="M33" s="66">
        <f t="shared" si="10"/>
        <v>29.42664418212479</v>
      </c>
      <c r="N33" s="66">
        <f t="shared" si="10"/>
        <v>39.55328059562587</v>
      </c>
      <c r="O33" s="66">
        <f t="shared" si="10"/>
        <v>27.455919395465994</v>
      </c>
      <c r="P33" s="66">
        <f t="shared" si="10"/>
        <v>31.403887688984884</v>
      </c>
      <c r="Q33" s="66">
        <f t="shared" si="10"/>
        <v>47.85747920263695</v>
      </c>
      <c r="R33" s="67">
        <f t="shared" si="10"/>
        <v>42.44142665273839</v>
      </c>
      <c r="S33" s="68">
        <f t="shared" si="10"/>
        <v>39.88793159292609</v>
      </c>
    </row>
    <row r="34" spans="2:19" ht="24" customHeight="1" thickBot="1" thickTop="1">
      <c r="B34" s="216" t="s">
        <v>31</v>
      </c>
      <c r="C34" s="218" t="s">
        <v>48</v>
      </c>
      <c r="D34" s="219"/>
      <c r="E34" s="65">
        <v>1270</v>
      </c>
      <c r="F34" s="52">
        <v>971</v>
      </c>
      <c r="G34" s="52">
        <v>1349</v>
      </c>
      <c r="H34" s="52">
        <v>1303</v>
      </c>
      <c r="I34" s="52">
        <v>2122</v>
      </c>
      <c r="J34" s="52">
        <v>981</v>
      </c>
      <c r="K34" s="52">
        <v>1780</v>
      </c>
      <c r="L34" s="52">
        <v>605</v>
      </c>
      <c r="M34" s="52">
        <v>706</v>
      </c>
      <c r="N34" s="52">
        <v>438</v>
      </c>
      <c r="O34" s="52">
        <v>1490</v>
      </c>
      <c r="P34" s="52">
        <v>1335</v>
      </c>
      <c r="Q34" s="52">
        <v>1795</v>
      </c>
      <c r="R34" s="52">
        <v>1318</v>
      </c>
      <c r="S34" s="53">
        <f>SUM(E34:R34)</f>
        <v>17463</v>
      </c>
    </row>
    <row r="35" spans="2:19" ht="24" customHeight="1" thickBot="1" thickTop="1">
      <c r="B35" s="217"/>
      <c r="C35" s="220" t="s">
        <v>38</v>
      </c>
      <c r="D35" s="221"/>
      <c r="E35" s="66">
        <f aca="true" t="shared" si="11" ref="E35:S35">E34/E6*100</f>
        <v>25.818255743037206</v>
      </c>
      <c r="F35" s="66">
        <f t="shared" si="11"/>
        <v>32.781904118838625</v>
      </c>
      <c r="G35" s="66">
        <f t="shared" si="11"/>
        <v>29.441292012221737</v>
      </c>
      <c r="H35" s="66">
        <f t="shared" si="11"/>
        <v>29.267744833782572</v>
      </c>
      <c r="I35" s="66">
        <f t="shared" si="11"/>
        <v>28.24437641421536</v>
      </c>
      <c r="J35" s="66">
        <f t="shared" si="11"/>
        <v>25.993640699523052</v>
      </c>
      <c r="K35" s="66">
        <f t="shared" si="11"/>
        <v>39.0179745725559</v>
      </c>
      <c r="L35" s="66">
        <f t="shared" si="11"/>
        <v>30.29544316474712</v>
      </c>
      <c r="M35" s="66">
        <f t="shared" si="11"/>
        <v>29.763912310286678</v>
      </c>
      <c r="N35" s="66">
        <f t="shared" si="11"/>
        <v>20.381572824569567</v>
      </c>
      <c r="O35" s="66">
        <f t="shared" si="11"/>
        <v>31.276238455079763</v>
      </c>
      <c r="P35" s="66">
        <f t="shared" si="11"/>
        <v>28.833693304535636</v>
      </c>
      <c r="Q35" s="66">
        <f t="shared" si="11"/>
        <v>28.174540888400568</v>
      </c>
      <c r="R35" s="67">
        <f t="shared" si="11"/>
        <v>19.668706163259213</v>
      </c>
      <c r="S35" s="68">
        <f t="shared" si="11"/>
        <v>28.281077929649545</v>
      </c>
    </row>
    <row r="36" spans="2:19" ht="24" customHeight="1" thickBot="1" thickTop="1">
      <c r="B36" s="216" t="s">
        <v>42</v>
      </c>
      <c r="C36" s="222" t="s">
        <v>49</v>
      </c>
      <c r="D36" s="223"/>
      <c r="E36" s="65">
        <v>838</v>
      </c>
      <c r="F36" s="52">
        <v>587</v>
      </c>
      <c r="G36" s="52">
        <v>1163</v>
      </c>
      <c r="H36" s="52">
        <v>916</v>
      </c>
      <c r="I36" s="52">
        <v>1684</v>
      </c>
      <c r="J36" s="52">
        <v>681</v>
      </c>
      <c r="K36" s="52">
        <v>758</v>
      </c>
      <c r="L36" s="52">
        <v>368</v>
      </c>
      <c r="M36" s="52">
        <v>800</v>
      </c>
      <c r="N36" s="52">
        <v>387</v>
      </c>
      <c r="O36" s="52">
        <v>1640</v>
      </c>
      <c r="P36" s="52">
        <v>1443</v>
      </c>
      <c r="Q36" s="52">
        <v>1395</v>
      </c>
      <c r="R36" s="52">
        <v>1493</v>
      </c>
      <c r="S36" s="53">
        <f>SUM(E36:R36)</f>
        <v>14153</v>
      </c>
    </row>
    <row r="37" spans="2:19" ht="24" customHeight="1" thickBot="1" thickTop="1">
      <c r="B37" s="217"/>
      <c r="C37" s="220" t="s">
        <v>38</v>
      </c>
      <c r="D37" s="221"/>
      <c r="E37" s="66">
        <f aca="true" t="shared" si="12" ref="E37:S37">E36/E6*100</f>
        <v>17.035982923358407</v>
      </c>
      <c r="F37" s="66">
        <f t="shared" si="12"/>
        <v>19.817690749493586</v>
      </c>
      <c r="G37" s="66">
        <f t="shared" si="12"/>
        <v>25.381929288520293</v>
      </c>
      <c r="H37" s="66">
        <f t="shared" si="12"/>
        <v>20.575022461814914</v>
      </c>
      <c r="I37" s="66">
        <f t="shared" si="12"/>
        <v>22.414481565286838</v>
      </c>
      <c r="J37" s="66">
        <f t="shared" si="12"/>
        <v>18.044515103338632</v>
      </c>
      <c r="K37" s="66">
        <f t="shared" si="12"/>
        <v>16.615519508987287</v>
      </c>
      <c r="L37" s="66">
        <f t="shared" si="12"/>
        <v>18.42764146219329</v>
      </c>
      <c r="M37" s="66">
        <f t="shared" si="12"/>
        <v>33.726812816188875</v>
      </c>
      <c r="N37" s="66">
        <f t="shared" si="12"/>
        <v>18.008375988832015</v>
      </c>
      <c r="O37" s="66">
        <f t="shared" si="12"/>
        <v>34.42485306465156</v>
      </c>
      <c r="P37" s="66">
        <f t="shared" si="12"/>
        <v>31.166306695464364</v>
      </c>
      <c r="Q37" s="66">
        <f t="shared" si="12"/>
        <v>21.896091665358654</v>
      </c>
      <c r="R37" s="67">
        <f t="shared" si="12"/>
        <v>22.280256678107747</v>
      </c>
      <c r="S37" s="68">
        <f t="shared" si="12"/>
        <v>22.920580423657448</v>
      </c>
    </row>
    <row r="38" spans="2:19" s="72" customFormat="1" ht="24" customHeight="1" thickBot="1" thickTop="1">
      <c r="B38" s="205" t="s">
        <v>50</v>
      </c>
      <c r="C38" s="207" t="s">
        <v>51</v>
      </c>
      <c r="D38" s="208"/>
      <c r="E38" s="69">
        <v>766</v>
      </c>
      <c r="F38" s="70">
        <v>280</v>
      </c>
      <c r="G38" s="70">
        <v>183</v>
      </c>
      <c r="H38" s="70">
        <v>157</v>
      </c>
      <c r="I38" s="70">
        <v>565</v>
      </c>
      <c r="J38" s="70">
        <v>141</v>
      </c>
      <c r="K38" s="70">
        <v>259</v>
      </c>
      <c r="L38" s="70">
        <v>145</v>
      </c>
      <c r="M38" s="70">
        <v>167</v>
      </c>
      <c r="N38" s="70">
        <v>141</v>
      </c>
      <c r="O38" s="70">
        <v>405</v>
      </c>
      <c r="P38" s="70">
        <v>314</v>
      </c>
      <c r="Q38" s="70">
        <v>389</v>
      </c>
      <c r="R38" s="70">
        <v>484</v>
      </c>
      <c r="S38" s="71">
        <f>SUM(E38:R38)</f>
        <v>4396</v>
      </c>
    </row>
    <row r="39" spans="2:19" s="6" customFormat="1" ht="24" customHeight="1" thickBot="1" thickTop="1">
      <c r="B39" s="206"/>
      <c r="C39" s="209" t="s">
        <v>38</v>
      </c>
      <c r="D39" s="210"/>
      <c r="E39" s="73">
        <f aca="true" t="shared" si="13" ref="E39:S39">E38/E6*100</f>
        <v>15.572270786745273</v>
      </c>
      <c r="F39" s="74">
        <f t="shared" si="13"/>
        <v>9.453072248480757</v>
      </c>
      <c r="G39" s="74">
        <f t="shared" si="13"/>
        <v>3.9938891313836753</v>
      </c>
      <c r="H39" s="74">
        <f t="shared" si="13"/>
        <v>3.526504941599281</v>
      </c>
      <c r="I39" s="74">
        <f t="shared" si="13"/>
        <v>7.520298149873553</v>
      </c>
      <c r="J39" s="74">
        <f t="shared" si="13"/>
        <v>3.7360890302066774</v>
      </c>
      <c r="K39" s="74">
        <f t="shared" si="13"/>
        <v>5.677334502411223</v>
      </c>
      <c r="L39" s="74">
        <f t="shared" si="13"/>
        <v>7.260891337005508</v>
      </c>
      <c r="M39" s="74">
        <f t="shared" si="13"/>
        <v>7.040472175379427</v>
      </c>
      <c r="N39" s="74">
        <f t="shared" si="13"/>
        <v>6.561191251744998</v>
      </c>
      <c r="O39" s="73">
        <f t="shared" si="13"/>
        <v>8.501259445843829</v>
      </c>
      <c r="P39" s="74">
        <f t="shared" si="13"/>
        <v>6.781857451403887</v>
      </c>
      <c r="Q39" s="74">
        <f t="shared" si="13"/>
        <v>6.1057918694082565</v>
      </c>
      <c r="R39" s="75">
        <f t="shared" si="13"/>
        <v>7.222802566781078</v>
      </c>
      <c r="S39" s="68">
        <f t="shared" si="13"/>
        <v>7.119258923365939</v>
      </c>
    </row>
    <row r="40" spans="2:19" s="6" customFormat="1" ht="24" customHeight="1">
      <c r="B40" s="76"/>
      <c r="C40" s="7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</row>
    <row r="41" spans="2:19" s="6" customFormat="1" ht="48.75" customHeight="1" thickBot="1">
      <c r="B41" s="211" t="s">
        <v>52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</row>
    <row r="42" spans="2:19" s="6" customFormat="1" ht="35.25" customHeight="1" thickBot="1" thickTop="1">
      <c r="B42" s="7" t="s">
        <v>1</v>
      </c>
      <c r="C42" s="80" t="s">
        <v>2</v>
      </c>
      <c r="D42" s="81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212" t="s">
        <v>55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01"/>
    </row>
    <row r="44" spans="2:19" s="6" customFormat="1" ht="40.5" customHeight="1" thickBot="1" thickTop="1">
      <c r="B44" s="82" t="s">
        <v>20</v>
      </c>
      <c r="C44" s="214" t="s">
        <v>56</v>
      </c>
      <c r="D44" s="215"/>
      <c r="E44" s="58">
        <v>247</v>
      </c>
      <c r="F44" s="58">
        <v>138</v>
      </c>
      <c r="G44" s="58">
        <v>450</v>
      </c>
      <c r="H44" s="58">
        <v>303</v>
      </c>
      <c r="I44" s="58">
        <v>565</v>
      </c>
      <c r="J44" s="58">
        <v>219</v>
      </c>
      <c r="K44" s="58">
        <v>351</v>
      </c>
      <c r="L44" s="58">
        <v>195</v>
      </c>
      <c r="M44" s="58">
        <v>139</v>
      </c>
      <c r="N44" s="58">
        <v>89</v>
      </c>
      <c r="O44" s="58">
        <v>340</v>
      </c>
      <c r="P44" s="58">
        <v>136</v>
      </c>
      <c r="Q44" s="58">
        <v>385</v>
      </c>
      <c r="R44" s="83">
        <v>1429</v>
      </c>
      <c r="S44" s="84">
        <f>SUM(E44:R44)</f>
        <v>4986</v>
      </c>
    </row>
    <row r="45" spans="2:19" s="6" customFormat="1" ht="40.5" customHeight="1" thickBot="1" thickTop="1">
      <c r="B45" s="85"/>
      <c r="C45" s="195" t="s">
        <v>57</v>
      </c>
      <c r="D45" s="196"/>
      <c r="E45" s="86">
        <v>96</v>
      </c>
      <c r="F45" s="51">
        <v>38</v>
      </c>
      <c r="G45" s="51">
        <v>334</v>
      </c>
      <c r="H45" s="51">
        <v>266</v>
      </c>
      <c r="I45" s="51">
        <v>434</v>
      </c>
      <c r="J45" s="51">
        <v>163</v>
      </c>
      <c r="K45" s="51">
        <v>300</v>
      </c>
      <c r="L45" s="51">
        <v>107</v>
      </c>
      <c r="M45" s="52">
        <v>102</v>
      </c>
      <c r="N45" s="52">
        <v>38</v>
      </c>
      <c r="O45" s="52">
        <v>199</v>
      </c>
      <c r="P45" s="52">
        <v>76</v>
      </c>
      <c r="Q45" s="52">
        <v>292</v>
      </c>
      <c r="R45" s="52">
        <v>1156</v>
      </c>
      <c r="S45" s="84">
        <f>SUM(E45:R45)</f>
        <v>3601</v>
      </c>
    </row>
    <row r="46" spans="2:22" s="6" customFormat="1" ht="42.75" customHeight="1" thickBot="1" thickTop="1">
      <c r="B46" s="87" t="s">
        <v>23</v>
      </c>
      <c r="C46" s="197" t="s">
        <v>58</v>
      </c>
      <c r="D46" s="198"/>
      <c r="E46" s="88">
        <f>E44+'[1]Stan i struktura III 10'!E46</f>
        <v>1388</v>
      </c>
      <c r="F46" s="88">
        <f>F44+'[1]Stan i struktura III 10'!F46</f>
        <v>929</v>
      </c>
      <c r="G46" s="88">
        <f>G44+'[1]Stan i struktura III 10'!G46</f>
        <v>1689</v>
      </c>
      <c r="H46" s="88">
        <f>H44+'[1]Stan i struktura III 10'!H46</f>
        <v>758</v>
      </c>
      <c r="I46" s="88">
        <f>I44+'[1]Stan i struktura III 10'!I46</f>
        <v>1304</v>
      </c>
      <c r="J46" s="88">
        <f>J44+'[1]Stan i struktura III 10'!J46</f>
        <v>935</v>
      </c>
      <c r="K46" s="88">
        <f>K44+'[1]Stan i struktura III 10'!K46</f>
        <v>842</v>
      </c>
      <c r="L46" s="88">
        <f>L44+'[1]Stan i struktura III 10'!L46</f>
        <v>681</v>
      </c>
      <c r="M46" s="88">
        <f>M44+'[1]Stan i struktura III 10'!M46</f>
        <v>504</v>
      </c>
      <c r="N46" s="88">
        <f>N44+'[1]Stan i struktura III 10'!N46</f>
        <v>560</v>
      </c>
      <c r="O46" s="88">
        <f>O44+'[1]Stan i struktura III 10'!O46</f>
        <v>1525</v>
      </c>
      <c r="P46" s="88">
        <f>P44+'[1]Stan i struktura III 10'!P46</f>
        <v>664</v>
      </c>
      <c r="Q46" s="88">
        <f>Q44+'[1]Stan i struktura III 10'!Q46</f>
        <v>2042</v>
      </c>
      <c r="R46" s="89">
        <f>R44+'[1]Stan i struktura III 10'!R46</f>
        <v>5378</v>
      </c>
      <c r="S46" s="90">
        <f>S44+'[1]Stan i struktura III 10'!S46</f>
        <v>19199</v>
      </c>
      <c r="V46" s="6">
        <f>SUM(E46:R46)</f>
        <v>19199</v>
      </c>
    </row>
    <row r="47" spans="2:19" s="6" customFormat="1" ht="34.5" customHeight="1" thickBot="1">
      <c r="B47" s="199" t="s">
        <v>59</v>
      </c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1"/>
    </row>
    <row r="48" spans="2:19" s="6" customFormat="1" ht="32.25" customHeight="1" thickBot="1" thickTop="1">
      <c r="B48" s="202" t="s">
        <v>20</v>
      </c>
      <c r="C48" s="203" t="s">
        <v>60</v>
      </c>
      <c r="D48" s="204"/>
      <c r="E48" s="59">
        <v>4</v>
      </c>
      <c r="F48" s="59">
        <v>6</v>
      </c>
      <c r="G48" s="59">
        <v>3</v>
      </c>
      <c r="H48" s="59">
        <v>1</v>
      </c>
      <c r="I48" s="59">
        <v>12</v>
      </c>
      <c r="J48" s="59">
        <v>18</v>
      </c>
      <c r="K48" s="59">
        <v>22</v>
      </c>
      <c r="L48" s="59">
        <v>4</v>
      </c>
      <c r="M48" s="59">
        <v>9</v>
      </c>
      <c r="N48" s="59">
        <v>1</v>
      </c>
      <c r="O48" s="59">
        <v>4</v>
      </c>
      <c r="P48" s="59">
        <v>2</v>
      </c>
      <c r="Q48" s="59">
        <v>100</v>
      </c>
      <c r="R48" s="60">
        <v>41</v>
      </c>
      <c r="S48" s="91">
        <f>SUM(E48:R48)</f>
        <v>227</v>
      </c>
    </row>
    <row r="49" spans="2:22" ht="32.25" customHeight="1" thickBot="1" thickTop="1">
      <c r="B49" s="183"/>
      <c r="C49" s="193" t="s">
        <v>61</v>
      </c>
      <c r="D49" s="194"/>
      <c r="E49" s="92">
        <f>E48+'[1]Stan i struktura III 10'!E49</f>
        <v>12</v>
      </c>
      <c r="F49" s="92">
        <f>F48+'[1]Stan i struktura III 10'!F49</f>
        <v>29</v>
      </c>
      <c r="G49" s="92">
        <f>G48+'[1]Stan i struktura III 10'!G49</f>
        <v>4</v>
      </c>
      <c r="H49" s="92">
        <f>H48+'[1]Stan i struktura III 10'!H49</f>
        <v>1</v>
      </c>
      <c r="I49" s="92">
        <f>I48+'[1]Stan i struktura III 10'!I49</f>
        <v>34</v>
      </c>
      <c r="J49" s="92">
        <f>J48+'[1]Stan i struktura III 10'!J49</f>
        <v>49</v>
      </c>
      <c r="K49" s="92">
        <f>K48+'[1]Stan i struktura III 10'!K49</f>
        <v>61</v>
      </c>
      <c r="L49" s="92">
        <f>L48+'[1]Stan i struktura III 10'!L49</f>
        <v>21</v>
      </c>
      <c r="M49" s="92">
        <f>M48+'[1]Stan i struktura III 10'!M49</f>
        <v>20</v>
      </c>
      <c r="N49" s="92">
        <f>N48+'[1]Stan i struktura III 10'!N49</f>
        <v>7</v>
      </c>
      <c r="O49" s="92">
        <f>O48+'[1]Stan i struktura III 10'!O49</f>
        <v>104</v>
      </c>
      <c r="P49" s="92">
        <f>P48+'[1]Stan i struktura III 10'!P49</f>
        <v>20</v>
      </c>
      <c r="Q49" s="92">
        <f>Q48+'[1]Stan i struktura III 10'!Q49</f>
        <v>549</v>
      </c>
      <c r="R49" s="93">
        <f>R48+'[1]Stan i struktura III 10'!R49</f>
        <v>163</v>
      </c>
      <c r="S49" s="90">
        <f>S48+'[1]Stan i struktura III 10'!S49</f>
        <v>1074</v>
      </c>
      <c r="V49" s="6">
        <f>SUM(E49:R49)</f>
        <v>1074</v>
      </c>
    </row>
    <row r="50" spans="2:19" s="6" customFormat="1" ht="32.25" customHeight="1" thickBot="1" thickTop="1">
      <c r="B50" s="178" t="s">
        <v>23</v>
      </c>
      <c r="C50" s="191" t="s">
        <v>62</v>
      </c>
      <c r="D50" s="192"/>
      <c r="E50" s="94">
        <v>24</v>
      </c>
      <c r="F50" s="94">
        <v>5</v>
      </c>
      <c r="G50" s="94">
        <v>121</v>
      </c>
      <c r="H50" s="94">
        <v>27</v>
      </c>
      <c r="I50" s="94">
        <v>186</v>
      </c>
      <c r="J50" s="94">
        <v>5</v>
      </c>
      <c r="K50" s="94">
        <v>30</v>
      </c>
      <c r="L50" s="94">
        <v>28</v>
      </c>
      <c r="M50" s="94">
        <v>5</v>
      </c>
      <c r="N50" s="94">
        <v>43</v>
      </c>
      <c r="O50" s="94">
        <v>1</v>
      </c>
      <c r="P50" s="94">
        <v>73</v>
      </c>
      <c r="Q50" s="94">
        <v>26</v>
      </c>
      <c r="R50" s="95">
        <v>20</v>
      </c>
      <c r="S50" s="91">
        <f>SUM(E50:R50)</f>
        <v>594</v>
      </c>
    </row>
    <row r="51" spans="2:22" ht="32.25" customHeight="1" thickBot="1" thickTop="1">
      <c r="B51" s="183"/>
      <c r="C51" s="193" t="s">
        <v>63</v>
      </c>
      <c r="D51" s="194"/>
      <c r="E51" s="92">
        <f>E50+'[1]Stan i struktura III 10'!E51</f>
        <v>70</v>
      </c>
      <c r="F51" s="92">
        <f>F50+'[1]Stan i struktura III 10'!F51</f>
        <v>147</v>
      </c>
      <c r="G51" s="92">
        <f>G50+'[1]Stan i struktura III 10'!G51</f>
        <v>185</v>
      </c>
      <c r="H51" s="92">
        <f>H50+'[1]Stan i struktura III 10'!H51</f>
        <v>76</v>
      </c>
      <c r="I51" s="92">
        <f>I50+'[1]Stan i struktura III 10'!I51</f>
        <v>186</v>
      </c>
      <c r="J51" s="92">
        <f>J50+'[1]Stan i struktura III 10'!J51</f>
        <v>10</v>
      </c>
      <c r="K51" s="92">
        <f>K50+'[1]Stan i struktura III 10'!K51</f>
        <v>63</v>
      </c>
      <c r="L51" s="92">
        <f>L50+'[1]Stan i struktura III 10'!L51</f>
        <v>64</v>
      </c>
      <c r="M51" s="92">
        <f>M50+'[1]Stan i struktura III 10'!M51</f>
        <v>7</v>
      </c>
      <c r="N51" s="92">
        <f>N50+'[1]Stan i struktura III 10'!N51</f>
        <v>63</v>
      </c>
      <c r="O51" s="92">
        <f>O50+'[1]Stan i struktura III 10'!O51</f>
        <v>122</v>
      </c>
      <c r="P51" s="92">
        <f>P50+'[1]Stan i struktura III 10'!P51</f>
        <v>146</v>
      </c>
      <c r="Q51" s="92">
        <f>Q50+'[1]Stan i struktura III 10'!Q51</f>
        <v>40</v>
      </c>
      <c r="R51" s="93">
        <f>R50+'[1]Stan i struktura III 10'!R51</f>
        <v>56</v>
      </c>
      <c r="S51" s="90">
        <f>S50+'[1]Stan i struktura III 10'!S51</f>
        <v>1235</v>
      </c>
      <c r="V51" s="6">
        <f>SUM(E51:R51)</f>
        <v>1235</v>
      </c>
    </row>
    <row r="52" spans="2:19" s="6" customFormat="1" ht="31.5" customHeight="1" thickBot="1" thickTop="1">
      <c r="B52" s="177" t="s">
        <v>28</v>
      </c>
      <c r="C52" s="184" t="s">
        <v>64</v>
      </c>
      <c r="D52" s="185"/>
      <c r="E52" s="50">
        <v>25</v>
      </c>
      <c r="F52" s="51">
        <v>4</v>
      </c>
      <c r="G52" s="51">
        <v>22</v>
      </c>
      <c r="H52" s="51">
        <v>31</v>
      </c>
      <c r="I52" s="52">
        <v>4</v>
      </c>
      <c r="J52" s="51">
        <v>11</v>
      </c>
      <c r="K52" s="52">
        <v>88</v>
      </c>
      <c r="L52" s="51">
        <v>8</v>
      </c>
      <c r="M52" s="52">
        <v>3</v>
      </c>
      <c r="N52" s="52">
        <v>7</v>
      </c>
      <c r="O52" s="52">
        <v>13</v>
      </c>
      <c r="P52" s="51">
        <v>10</v>
      </c>
      <c r="Q52" s="96">
        <v>19</v>
      </c>
      <c r="R52" s="52">
        <v>16</v>
      </c>
      <c r="S52" s="91">
        <f>SUM(E52:R52)</f>
        <v>261</v>
      </c>
    </row>
    <row r="53" spans="2:22" ht="32.25" customHeight="1" thickBot="1" thickTop="1">
      <c r="B53" s="183"/>
      <c r="C53" s="193" t="s">
        <v>65</v>
      </c>
      <c r="D53" s="194"/>
      <c r="E53" s="92">
        <f>E52+'[1]Stan i struktura III 10'!E53</f>
        <v>56</v>
      </c>
      <c r="F53" s="92">
        <f>F52+'[1]Stan i struktura III 10'!F53</f>
        <v>11</v>
      </c>
      <c r="G53" s="92">
        <f>G52+'[1]Stan i struktura III 10'!G53</f>
        <v>22</v>
      </c>
      <c r="H53" s="92">
        <f>H52+'[1]Stan i struktura III 10'!H53</f>
        <v>48</v>
      </c>
      <c r="I53" s="92">
        <f>I52+'[1]Stan i struktura III 10'!I53</f>
        <v>4</v>
      </c>
      <c r="J53" s="92">
        <f>J52+'[1]Stan i struktura III 10'!J53</f>
        <v>36</v>
      </c>
      <c r="K53" s="92">
        <f>K52+'[1]Stan i struktura III 10'!K53</f>
        <v>96</v>
      </c>
      <c r="L53" s="92">
        <f>L52+'[1]Stan i struktura III 10'!L53</f>
        <v>31</v>
      </c>
      <c r="M53" s="92">
        <f>M52+'[1]Stan i struktura III 10'!M53</f>
        <v>5</v>
      </c>
      <c r="N53" s="92">
        <f>N52+'[1]Stan i struktura III 10'!N53</f>
        <v>40</v>
      </c>
      <c r="O53" s="92">
        <f>O52+'[1]Stan i struktura III 10'!O53</f>
        <v>19</v>
      </c>
      <c r="P53" s="92">
        <f>P52+'[1]Stan i struktura III 10'!P53</f>
        <v>16</v>
      </c>
      <c r="Q53" s="92">
        <f>Q52+'[1]Stan i struktura III 10'!Q53</f>
        <v>22</v>
      </c>
      <c r="R53" s="93">
        <f>R52+'[1]Stan i struktura III 10'!R53</f>
        <v>41</v>
      </c>
      <c r="S53" s="90">
        <f>S52+'[1]Stan i struktura III 10'!S53</f>
        <v>447</v>
      </c>
      <c r="V53" s="6">
        <f>SUM(E53:R53)</f>
        <v>447</v>
      </c>
    </row>
    <row r="54" spans="2:19" s="6" customFormat="1" ht="32.25" customHeight="1" thickBot="1" thickTop="1">
      <c r="B54" s="177" t="s">
        <v>31</v>
      </c>
      <c r="C54" s="184" t="s">
        <v>66</v>
      </c>
      <c r="D54" s="185"/>
      <c r="E54" s="50">
        <v>22</v>
      </c>
      <c r="F54" s="51">
        <v>9</v>
      </c>
      <c r="G54" s="51">
        <v>11</v>
      </c>
      <c r="H54" s="51">
        <v>1</v>
      </c>
      <c r="I54" s="52">
        <v>0</v>
      </c>
      <c r="J54" s="51">
        <v>18</v>
      </c>
      <c r="K54" s="52">
        <v>30</v>
      </c>
      <c r="L54" s="51">
        <v>7</v>
      </c>
      <c r="M54" s="52">
        <v>9</v>
      </c>
      <c r="N54" s="52">
        <v>14</v>
      </c>
      <c r="O54" s="52">
        <v>20</v>
      </c>
      <c r="P54" s="51">
        <v>25</v>
      </c>
      <c r="Q54" s="96">
        <v>19</v>
      </c>
      <c r="R54" s="52">
        <v>28</v>
      </c>
      <c r="S54" s="91">
        <f>SUM(E54:R54)</f>
        <v>213</v>
      </c>
    </row>
    <row r="55" spans="2:22" s="6" customFormat="1" ht="32.25" customHeight="1" thickBot="1" thickTop="1">
      <c r="B55" s="183"/>
      <c r="C55" s="186" t="s">
        <v>67</v>
      </c>
      <c r="D55" s="187"/>
      <c r="E55" s="92">
        <f>E54+'[1]Stan i struktura III 10'!E55</f>
        <v>55</v>
      </c>
      <c r="F55" s="92">
        <f>F54+'[1]Stan i struktura III 10'!F55</f>
        <v>30</v>
      </c>
      <c r="G55" s="92">
        <f>G54+'[1]Stan i struktura III 10'!G55</f>
        <v>12</v>
      </c>
      <c r="H55" s="92">
        <f>H54+'[1]Stan i struktura III 10'!H55</f>
        <v>1</v>
      </c>
      <c r="I55" s="92">
        <f>I54+'[1]Stan i struktura III 10'!I55</f>
        <v>0</v>
      </c>
      <c r="J55" s="92">
        <f>J54+'[1]Stan i struktura III 10'!J55</f>
        <v>47</v>
      </c>
      <c r="K55" s="92">
        <f>K54+'[1]Stan i struktura III 10'!K55</f>
        <v>34</v>
      </c>
      <c r="L55" s="92">
        <f>L54+'[1]Stan i struktura III 10'!L55</f>
        <v>26</v>
      </c>
      <c r="M55" s="92">
        <f>M54+'[1]Stan i struktura III 10'!M55</f>
        <v>21</v>
      </c>
      <c r="N55" s="92">
        <f>N54+'[1]Stan i struktura III 10'!N55</f>
        <v>36</v>
      </c>
      <c r="O55" s="92">
        <f>O54+'[1]Stan i struktura III 10'!O55</f>
        <v>26</v>
      </c>
      <c r="P55" s="92">
        <f>P54+'[1]Stan i struktura III 10'!P55</f>
        <v>36</v>
      </c>
      <c r="Q55" s="92">
        <f>Q54+'[1]Stan i struktura III 10'!Q55</f>
        <v>37</v>
      </c>
      <c r="R55" s="93">
        <f>R54+'[1]Stan i struktura III 10'!R55</f>
        <v>66</v>
      </c>
      <c r="S55" s="90">
        <f>S54+'[1]Stan i struktura III 10'!S55</f>
        <v>427</v>
      </c>
      <c r="V55" s="6">
        <f>SUM(E55:R55)</f>
        <v>427</v>
      </c>
    </row>
    <row r="56" spans="2:19" s="6" customFormat="1" ht="32.25" customHeight="1" thickBot="1" thickTop="1">
      <c r="B56" s="177" t="s">
        <v>42</v>
      </c>
      <c r="C56" s="170" t="s">
        <v>68</v>
      </c>
      <c r="D56" s="171"/>
      <c r="E56" s="97">
        <v>0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8">
        <v>0</v>
      </c>
      <c r="S56" s="91">
        <f>SUM(E56:R56)</f>
        <v>0</v>
      </c>
    </row>
    <row r="57" spans="2:22" s="6" customFormat="1" ht="32.25" customHeight="1" thickBot="1" thickTop="1">
      <c r="B57" s="188"/>
      <c r="C57" s="189" t="s">
        <v>69</v>
      </c>
      <c r="D57" s="190"/>
      <c r="E57" s="92">
        <f>E56+'[1]Stan i struktura III 10'!E57</f>
        <v>3</v>
      </c>
      <c r="F57" s="92">
        <f>F56+'[1]Stan i struktura III 10'!F57</f>
        <v>0</v>
      </c>
      <c r="G57" s="92">
        <f>G56+'[1]Stan i struktura III 10'!G57</f>
        <v>0</v>
      </c>
      <c r="H57" s="92">
        <f>H56+'[1]Stan i struktura III 10'!H57</f>
        <v>0</v>
      </c>
      <c r="I57" s="92">
        <f>I56+'[1]Stan i struktura III 10'!I57</f>
        <v>0</v>
      </c>
      <c r="J57" s="92">
        <f>J56+'[1]Stan i struktura III 10'!J57</f>
        <v>0</v>
      </c>
      <c r="K57" s="92">
        <f>K56+'[1]Stan i struktura III 10'!K57</f>
        <v>0</v>
      </c>
      <c r="L57" s="92">
        <f>L56+'[1]Stan i struktura III 10'!L57</f>
        <v>0</v>
      </c>
      <c r="M57" s="92">
        <f>M56+'[1]Stan i struktura III 10'!M57</f>
        <v>0</v>
      </c>
      <c r="N57" s="92">
        <f>N56+'[1]Stan i struktura III 10'!N57</f>
        <v>0</v>
      </c>
      <c r="O57" s="92">
        <f>O56+'[1]Stan i struktura III 10'!O57</f>
        <v>0</v>
      </c>
      <c r="P57" s="92">
        <f>P56+'[1]Stan i struktura III 10'!P57</f>
        <v>0</v>
      </c>
      <c r="Q57" s="92">
        <f>Q56+'[1]Stan i struktura III 10'!Q57</f>
        <v>0</v>
      </c>
      <c r="R57" s="93">
        <f>R56+'[1]Stan i struktura III 10'!R57</f>
        <v>1</v>
      </c>
      <c r="S57" s="90">
        <f>S56+'[1]Stan i struktura III 10'!S57</f>
        <v>4</v>
      </c>
      <c r="V57" s="6">
        <f>SUM(E57:R57)</f>
        <v>4</v>
      </c>
    </row>
    <row r="58" spans="2:19" s="6" customFormat="1" ht="32.25" customHeight="1" thickBot="1" thickTop="1">
      <c r="B58" s="177" t="s">
        <v>50</v>
      </c>
      <c r="C58" s="170" t="s">
        <v>70</v>
      </c>
      <c r="D58" s="171"/>
      <c r="E58" s="97">
        <v>4</v>
      </c>
      <c r="F58" s="97">
        <v>1</v>
      </c>
      <c r="G58" s="97">
        <v>54</v>
      </c>
      <c r="H58" s="97">
        <v>69</v>
      </c>
      <c r="I58" s="97">
        <v>58</v>
      </c>
      <c r="J58" s="97">
        <v>0</v>
      </c>
      <c r="K58" s="97">
        <v>42</v>
      </c>
      <c r="L58" s="97">
        <v>9</v>
      </c>
      <c r="M58" s="97">
        <v>5</v>
      </c>
      <c r="N58" s="97">
        <v>23</v>
      </c>
      <c r="O58" s="97">
        <v>14</v>
      </c>
      <c r="P58" s="97">
        <v>10</v>
      </c>
      <c r="Q58" s="97">
        <v>57</v>
      </c>
      <c r="R58" s="98">
        <v>67</v>
      </c>
      <c r="S58" s="91">
        <f>SUM(E58:R58)</f>
        <v>413</v>
      </c>
    </row>
    <row r="59" spans="2:22" s="6" customFormat="1" ht="32.25" customHeight="1" thickBot="1" thickTop="1">
      <c r="B59" s="178"/>
      <c r="C59" s="179" t="s">
        <v>71</v>
      </c>
      <c r="D59" s="180"/>
      <c r="E59" s="92">
        <f>E58+'[1]Stan i struktura III 10'!E59</f>
        <v>6</v>
      </c>
      <c r="F59" s="92">
        <f>F58+'[1]Stan i struktura III 10'!F59</f>
        <v>1</v>
      </c>
      <c r="G59" s="92">
        <f>G58+'[1]Stan i struktura III 10'!G59</f>
        <v>115</v>
      </c>
      <c r="H59" s="92">
        <f>H58+'[1]Stan i struktura III 10'!H59</f>
        <v>150</v>
      </c>
      <c r="I59" s="92">
        <f>I58+'[1]Stan i struktura III 10'!I59</f>
        <v>61</v>
      </c>
      <c r="J59" s="92">
        <f>J58+'[1]Stan i struktura III 10'!J59</f>
        <v>3</v>
      </c>
      <c r="K59" s="92">
        <f>K58+'[1]Stan i struktura III 10'!K59</f>
        <v>107</v>
      </c>
      <c r="L59" s="92">
        <f>L58+'[1]Stan i struktura III 10'!L59</f>
        <v>28</v>
      </c>
      <c r="M59" s="92">
        <f>M58+'[1]Stan i struktura III 10'!M59</f>
        <v>28</v>
      </c>
      <c r="N59" s="92">
        <f>N58+'[1]Stan i struktura III 10'!N59</f>
        <v>69</v>
      </c>
      <c r="O59" s="92">
        <f>O58+'[1]Stan i struktura III 10'!O59</f>
        <v>19</v>
      </c>
      <c r="P59" s="92">
        <f>P58+'[1]Stan i struktura III 10'!P59</f>
        <v>17</v>
      </c>
      <c r="Q59" s="92">
        <f>Q58+'[1]Stan i struktura III 10'!Q59</f>
        <v>86</v>
      </c>
      <c r="R59" s="93">
        <f>R58+'[1]Stan i struktura III 10'!R59</f>
        <v>131</v>
      </c>
      <c r="S59" s="90">
        <f>S58+'[1]Stan i struktura III 10'!S59</f>
        <v>821</v>
      </c>
      <c r="V59" s="6">
        <f>SUM(E59:R59)</f>
        <v>821</v>
      </c>
    </row>
    <row r="60" spans="2:19" s="6" customFormat="1" ht="32.25" customHeight="1" thickBot="1" thickTop="1">
      <c r="B60" s="169" t="s">
        <v>72</v>
      </c>
      <c r="C60" s="170" t="s">
        <v>73</v>
      </c>
      <c r="D60" s="171"/>
      <c r="E60" s="97">
        <v>70</v>
      </c>
      <c r="F60" s="97">
        <v>35</v>
      </c>
      <c r="G60" s="97">
        <v>165</v>
      </c>
      <c r="H60" s="97">
        <v>209</v>
      </c>
      <c r="I60" s="97">
        <v>153</v>
      </c>
      <c r="J60" s="97">
        <v>124</v>
      </c>
      <c r="K60" s="97">
        <v>150</v>
      </c>
      <c r="L60" s="97">
        <v>50</v>
      </c>
      <c r="M60" s="97">
        <v>42</v>
      </c>
      <c r="N60" s="97">
        <v>22</v>
      </c>
      <c r="O60" s="97">
        <v>72</v>
      </c>
      <c r="P60" s="97">
        <v>80</v>
      </c>
      <c r="Q60" s="97">
        <v>92</v>
      </c>
      <c r="R60" s="98">
        <v>72</v>
      </c>
      <c r="S60" s="91">
        <f>SUM(E60:R60)</f>
        <v>1336</v>
      </c>
    </row>
    <row r="61" spans="2:22" s="6" customFormat="1" ht="32.25" customHeight="1" thickBot="1" thickTop="1">
      <c r="B61" s="169"/>
      <c r="C61" s="181" t="s">
        <v>74</v>
      </c>
      <c r="D61" s="182"/>
      <c r="E61" s="99">
        <f>E60+'[1]Stan i struktura III 10'!E61</f>
        <v>481</v>
      </c>
      <c r="F61" s="99">
        <f>F60+'[1]Stan i struktura III 10'!F61</f>
        <v>228</v>
      </c>
      <c r="G61" s="99">
        <f>G60+'[1]Stan i struktura III 10'!G61</f>
        <v>406</v>
      </c>
      <c r="H61" s="99">
        <f>H60+'[1]Stan i struktura III 10'!H61</f>
        <v>434</v>
      </c>
      <c r="I61" s="99">
        <f>I60+'[1]Stan i struktura III 10'!I61</f>
        <v>392</v>
      </c>
      <c r="J61" s="99">
        <f>J60+'[1]Stan i struktura III 10'!J61</f>
        <v>425</v>
      </c>
      <c r="K61" s="99">
        <f>K60+'[1]Stan i struktura III 10'!K61</f>
        <v>312</v>
      </c>
      <c r="L61" s="99">
        <f>L60+'[1]Stan i struktura III 10'!L61</f>
        <v>201</v>
      </c>
      <c r="M61" s="99">
        <f>M60+'[1]Stan i struktura III 10'!M61</f>
        <v>225</v>
      </c>
      <c r="N61" s="99">
        <f>N60+'[1]Stan i struktura III 10'!N61</f>
        <v>91</v>
      </c>
      <c r="O61" s="99">
        <f>O60+'[1]Stan i struktura III 10'!O61</f>
        <v>307</v>
      </c>
      <c r="P61" s="99">
        <f>P60+'[1]Stan i struktura III 10'!P61</f>
        <v>314</v>
      </c>
      <c r="Q61" s="99">
        <f>Q60+'[1]Stan i struktura III 10'!Q61</f>
        <v>461</v>
      </c>
      <c r="R61" s="100">
        <f>R60+'[1]Stan i struktura III 10'!R61</f>
        <v>252</v>
      </c>
      <c r="S61" s="90">
        <f>S60+'[1]Stan i struktura III 10'!S61</f>
        <v>4529</v>
      </c>
      <c r="V61" s="6">
        <f>SUM(E61:R61)</f>
        <v>4529</v>
      </c>
    </row>
    <row r="62" spans="2:19" s="6" customFormat="1" ht="32.25" customHeight="1" thickBot="1" thickTop="1">
      <c r="B62" s="169" t="s">
        <v>75</v>
      </c>
      <c r="C62" s="170" t="s">
        <v>76</v>
      </c>
      <c r="D62" s="171"/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8">
        <v>8</v>
      </c>
      <c r="S62" s="91">
        <f>SUM(E62:R62)</f>
        <v>8</v>
      </c>
    </row>
    <row r="63" spans="2:22" s="6" customFormat="1" ht="32.25" customHeight="1" thickBot="1" thickTop="1">
      <c r="B63" s="169"/>
      <c r="C63" s="172" t="s">
        <v>77</v>
      </c>
      <c r="D63" s="173"/>
      <c r="E63" s="92">
        <f>E62+'[1]Stan i struktura III 10'!E63</f>
        <v>0</v>
      </c>
      <c r="F63" s="92">
        <f>F62+'[1]Stan i struktura III 10'!F63</f>
        <v>0</v>
      </c>
      <c r="G63" s="92">
        <f>G62+'[1]Stan i struktura III 10'!G63</f>
        <v>0</v>
      </c>
      <c r="H63" s="92">
        <f>H62+'[1]Stan i struktura III 10'!H63</f>
        <v>0</v>
      </c>
      <c r="I63" s="92">
        <f>I62+'[1]Stan i struktura III 10'!I63</f>
        <v>0</v>
      </c>
      <c r="J63" s="92">
        <f>J62+'[1]Stan i struktura III 10'!J63</f>
        <v>0</v>
      </c>
      <c r="K63" s="92">
        <f>K62+'[1]Stan i struktura III 10'!K63</f>
        <v>2</v>
      </c>
      <c r="L63" s="92">
        <f>L62+'[1]Stan i struktura III 10'!L63</f>
        <v>0</v>
      </c>
      <c r="M63" s="92">
        <f>M62+'[1]Stan i struktura III 10'!M63</f>
        <v>0</v>
      </c>
      <c r="N63" s="92">
        <f>N62+'[1]Stan i struktura III 10'!N63</f>
        <v>0</v>
      </c>
      <c r="O63" s="92">
        <f>O62+'[1]Stan i struktura III 10'!O63</f>
        <v>0</v>
      </c>
      <c r="P63" s="92">
        <f>P62+'[1]Stan i struktura III 10'!P63</f>
        <v>0</v>
      </c>
      <c r="Q63" s="92">
        <f>Q62+'[1]Stan i struktura III 10'!Q63</f>
        <v>0</v>
      </c>
      <c r="R63" s="93">
        <f>R62+'[1]Stan i struktura III 10'!R63</f>
        <v>8</v>
      </c>
      <c r="S63" s="90">
        <f>S62+'[1]Stan i struktura III 10'!S63</f>
        <v>10</v>
      </c>
      <c r="V63" s="6">
        <f>SUM(E63:R63)</f>
        <v>10</v>
      </c>
    </row>
    <row r="64" spans="2:19" s="6" customFormat="1" ht="32.25" customHeight="1" thickBot="1" thickTop="1">
      <c r="B64" s="169" t="s">
        <v>78</v>
      </c>
      <c r="C64" s="170" t="s">
        <v>79</v>
      </c>
      <c r="D64" s="171"/>
      <c r="E64" s="97">
        <v>1</v>
      </c>
      <c r="F64" s="97">
        <v>18</v>
      </c>
      <c r="G64" s="97">
        <v>39</v>
      </c>
      <c r="H64" s="97">
        <v>25</v>
      </c>
      <c r="I64" s="97">
        <v>83</v>
      </c>
      <c r="J64" s="97">
        <v>6</v>
      </c>
      <c r="K64" s="97">
        <v>61</v>
      </c>
      <c r="L64" s="97">
        <v>15</v>
      </c>
      <c r="M64" s="97">
        <v>11</v>
      </c>
      <c r="N64" s="97">
        <v>6</v>
      </c>
      <c r="O64" s="97">
        <v>119</v>
      </c>
      <c r="P64" s="97">
        <v>24</v>
      </c>
      <c r="Q64" s="97">
        <v>180</v>
      </c>
      <c r="R64" s="98">
        <v>995</v>
      </c>
      <c r="S64" s="91">
        <f>SUM(E64:R64)</f>
        <v>1583</v>
      </c>
    </row>
    <row r="65" spans="2:22" ht="31.5" customHeight="1" thickBot="1" thickTop="1">
      <c r="B65" s="174"/>
      <c r="C65" s="175" t="s">
        <v>80</v>
      </c>
      <c r="D65" s="176"/>
      <c r="E65" s="92">
        <f>E64+'[1]Stan i struktura III 10'!E65</f>
        <v>38</v>
      </c>
      <c r="F65" s="92">
        <f>F64+'[1]Stan i struktura III 10'!F65</f>
        <v>136</v>
      </c>
      <c r="G65" s="92">
        <f>G64+'[1]Stan i struktura III 10'!G65</f>
        <v>39</v>
      </c>
      <c r="H65" s="92">
        <f>H64+'[1]Stan i struktura III 10'!H65</f>
        <v>56</v>
      </c>
      <c r="I65" s="92">
        <f>I64+'[1]Stan i struktura III 10'!I65</f>
        <v>306</v>
      </c>
      <c r="J65" s="92">
        <f>J64+'[1]Stan i struktura III 10'!J65</f>
        <v>136</v>
      </c>
      <c r="K65" s="92">
        <f>K64+'[1]Stan i struktura III 10'!K65</f>
        <v>135</v>
      </c>
      <c r="L65" s="92">
        <f>L64+'[1]Stan i struktura III 10'!L65</f>
        <v>15</v>
      </c>
      <c r="M65" s="92">
        <f>M64+'[1]Stan i struktura III 10'!M65</f>
        <v>53</v>
      </c>
      <c r="N65" s="92">
        <f>N64+'[1]Stan i struktura III 10'!N65</f>
        <v>62</v>
      </c>
      <c r="O65" s="92">
        <f>O64+'[1]Stan i struktura III 10'!O65</f>
        <v>289</v>
      </c>
      <c r="P65" s="92">
        <f>P64+'[1]Stan i struktura III 10'!P65</f>
        <v>43</v>
      </c>
      <c r="Q65" s="92">
        <f>Q64+'[1]Stan i struktura III 10'!Q65</f>
        <v>402</v>
      </c>
      <c r="R65" s="93">
        <f>R64+'[1]Stan i struktura III 10'!R65</f>
        <v>3831</v>
      </c>
      <c r="S65" s="90">
        <f>S64+'[1]Stan i struktura III 10'!S65</f>
        <v>5541</v>
      </c>
      <c r="V65" s="6">
        <f>SUM(E65:R65)</f>
        <v>5541</v>
      </c>
    </row>
    <row r="66" spans="2:22" ht="48" customHeight="1" thickBot="1" thickTop="1">
      <c r="B66" s="162" t="s">
        <v>81</v>
      </c>
      <c r="C66" s="164" t="s">
        <v>82</v>
      </c>
      <c r="D66" s="165"/>
      <c r="E66" s="101">
        <f aca="true" t="shared" si="14" ref="E66:R67">E48+E50+E52+E54+E56+E58+E60+E62+E64</f>
        <v>150</v>
      </c>
      <c r="F66" s="101">
        <f t="shared" si="14"/>
        <v>78</v>
      </c>
      <c r="G66" s="101">
        <f t="shared" si="14"/>
        <v>415</v>
      </c>
      <c r="H66" s="101">
        <f t="shared" si="14"/>
        <v>363</v>
      </c>
      <c r="I66" s="101">
        <f t="shared" si="14"/>
        <v>496</v>
      </c>
      <c r="J66" s="101">
        <f t="shared" si="14"/>
        <v>182</v>
      </c>
      <c r="K66" s="101">
        <f t="shared" si="14"/>
        <v>423</v>
      </c>
      <c r="L66" s="101">
        <f t="shared" si="14"/>
        <v>121</v>
      </c>
      <c r="M66" s="101">
        <f t="shared" si="14"/>
        <v>84</v>
      </c>
      <c r="N66" s="101">
        <f t="shared" si="14"/>
        <v>116</v>
      </c>
      <c r="O66" s="101">
        <f t="shared" si="14"/>
        <v>243</v>
      </c>
      <c r="P66" s="101">
        <f t="shared" si="14"/>
        <v>224</v>
      </c>
      <c r="Q66" s="101">
        <f t="shared" si="14"/>
        <v>493</v>
      </c>
      <c r="R66" s="102">
        <f t="shared" si="14"/>
        <v>1247</v>
      </c>
      <c r="S66" s="84">
        <f>SUM(E66:R66)</f>
        <v>4635</v>
      </c>
      <c r="V66" s="6"/>
    </row>
    <row r="67" spans="2:22" ht="48" customHeight="1" thickBot="1" thickTop="1">
      <c r="B67" s="163"/>
      <c r="C67" s="164" t="s">
        <v>83</v>
      </c>
      <c r="D67" s="165"/>
      <c r="E67" s="103">
        <f t="shared" si="14"/>
        <v>721</v>
      </c>
      <c r="F67" s="103">
        <f t="shared" si="14"/>
        <v>582</v>
      </c>
      <c r="G67" s="103">
        <f t="shared" si="14"/>
        <v>783</v>
      </c>
      <c r="H67" s="103">
        <f t="shared" si="14"/>
        <v>766</v>
      </c>
      <c r="I67" s="103">
        <f t="shared" si="14"/>
        <v>983</v>
      </c>
      <c r="J67" s="103">
        <f t="shared" si="14"/>
        <v>706</v>
      </c>
      <c r="K67" s="103">
        <f t="shared" si="14"/>
        <v>810</v>
      </c>
      <c r="L67" s="103">
        <f t="shared" si="14"/>
        <v>386</v>
      </c>
      <c r="M67" s="103">
        <f t="shared" si="14"/>
        <v>359</v>
      </c>
      <c r="N67" s="103">
        <f t="shared" si="14"/>
        <v>368</v>
      </c>
      <c r="O67" s="103">
        <f t="shared" si="14"/>
        <v>886</v>
      </c>
      <c r="P67" s="103">
        <f t="shared" si="14"/>
        <v>592</v>
      </c>
      <c r="Q67" s="103">
        <f t="shared" si="14"/>
        <v>1597</v>
      </c>
      <c r="R67" s="104">
        <f t="shared" si="14"/>
        <v>4549</v>
      </c>
      <c r="S67" s="84">
        <f>SUM(E67:R67)</f>
        <v>14088</v>
      </c>
      <c r="V67" s="6"/>
    </row>
    <row r="68" spans="2:19" ht="14.25" customHeight="1">
      <c r="B68" s="166" t="s">
        <v>84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</row>
    <row r="69" spans="2:19" ht="14.25" customHeight="1">
      <c r="B69" s="167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</row>
    <row r="75" ht="13.5" thickBot="1"/>
    <row r="76" spans="5:19" ht="26.25" customHeight="1" thickBot="1" thickTop="1">
      <c r="E76" s="106">
        <v>121</v>
      </c>
      <c r="F76" s="106">
        <v>72</v>
      </c>
      <c r="G76" s="106">
        <v>54</v>
      </c>
      <c r="H76" s="106">
        <v>66</v>
      </c>
      <c r="I76" s="106">
        <v>72</v>
      </c>
      <c r="J76" s="106">
        <v>49</v>
      </c>
      <c r="K76" s="107">
        <v>48</v>
      </c>
      <c r="L76" s="106">
        <v>33</v>
      </c>
      <c r="M76" s="107">
        <v>66</v>
      </c>
      <c r="N76" s="106">
        <v>43</v>
      </c>
      <c r="O76" s="106">
        <v>142</v>
      </c>
      <c r="P76" s="107">
        <v>90</v>
      </c>
      <c r="Q76" s="106">
        <v>55</v>
      </c>
      <c r="R76" s="106">
        <v>100</v>
      </c>
      <c r="S76" s="84">
        <f>SUM(E76:R76)</f>
        <v>1011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258" t="s">
        <v>85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spans="2:15" ht="18" customHeight="1">
      <c r="B3" s="260" t="s">
        <v>86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</row>
    <row r="4" spans="3:13" ht="18.75" thickBot="1">
      <c r="C4" s="108"/>
      <c r="D4" s="108"/>
      <c r="E4" s="108"/>
      <c r="F4" s="108"/>
      <c r="G4" s="108"/>
      <c r="H4" s="34"/>
      <c r="I4" s="34"/>
      <c r="J4" s="34"/>
      <c r="K4" s="34"/>
      <c r="L4" s="34"/>
      <c r="M4" s="34"/>
    </row>
    <row r="5" spans="2:15" ht="15" customHeight="1" thickBot="1">
      <c r="B5" s="261" t="s">
        <v>87</v>
      </c>
      <c r="C5" s="263" t="s">
        <v>88</v>
      </c>
      <c r="D5" s="265" t="s">
        <v>89</v>
      </c>
      <c r="E5" s="267" t="s">
        <v>90</v>
      </c>
      <c r="F5" s="108"/>
      <c r="G5" s="261" t="s">
        <v>87</v>
      </c>
      <c r="H5" s="269" t="s">
        <v>91</v>
      </c>
      <c r="I5" s="265" t="s">
        <v>89</v>
      </c>
      <c r="J5" s="267" t="s">
        <v>90</v>
      </c>
      <c r="K5" s="34"/>
      <c r="L5" s="261" t="s">
        <v>87</v>
      </c>
      <c r="M5" s="271" t="s">
        <v>88</v>
      </c>
      <c r="N5" s="265" t="s">
        <v>89</v>
      </c>
      <c r="O5" s="273" t="s">
        <v>90</v>
      </c>
    </row>
    <row r="6" spans="2:15" ht="15" customHeight="1" thickBot="1" thickTop="1">
      <c r="B6" s="262"/>
      <c r="C6" s="264"/>
      <c r="D6" s="266"/>
      <c r="E6" s="268"/>
      <c r="F6" s="108"/>
      <c r="G6" s="262"/>
      <c r="H6" s="270"/>
      <c r="I6" s="266"/>
      <c r="J6" s="268"/>
      <c r="K6" s="34"/>
      <c r="L6" s="262"/>
      <c r="M6" s="272"/>
      <c r="N6" s="266"/>
      <c r="O6" s="274"/>
    </row>
    <row r="7" spans="2:15" ht="15" customHeight="1" thickTop="1">
      <c r="B7" s="275" t="s">
        <v>92</v>
      </c>
      <c r="C7" s="276"/>
      <c r="D7" s="276"/>
      <c r="E7" s="279">
        <f>SUM(E9+E20+E28+E35+E42)</f>
        <v>22666</v>
      </c>
      <c r="F7" s="108"/>
      <c r="G7" s="109">
        <v>4</v>
      </c>
      <c r="H7" s="110" t="s">
        <v>93</v>
      </c>
      <c r="I7" s="111" t="s">
        <v>94</v>
      </c>
      <c r="J7" s="112">
        <v>977</v>
      </c>
      <c r="K7" s="34"/>
      <c r="L7" s="113" t="s">
        <v>95</v>
      </c>
      <c r="M7" s="114" t="s">
        <v>96</v>
      </c>
      <c r="N7" s="114" t="s">
        <v>97</v>
      </c>
      <c r="O7" s="115">
        <f>SUM(O8:O19)</f>
        <v>9394</v>
      </c>
    </row>
    <row r="8" spans="2:15" ht="15" customHeight="1" thickBot="1">
      <c r="B8" s="277"/>
      <c r="C8" s="278"/>
      <c r="D8" s="278"/>
      <c r="E8" s="280"/>
      <c r="G8" s="116">
        <v>5</v>
      </c>
      <c r="H8" s="117" t="s">
        <v>98</v>
      </c>
      <c r="I8" s="118" t="s">
        <v>94</v>
      </c>
      <c r="J8" s="119">
        <v>364</v>
      </c>
      <c r="L8" s="116">
        <v>1</v>
      </c>
      <c r="M8" s="117" t="s">
        <v>99</v>
      </c>
      <c r="N8" s="118" t="s">
        <v>94</v>
      </c>
      <c r="O8" s="119">
        <v>166</v>
      </c>
    </row>
    <row r="9" spans="2:15" ht="15" customHeight="1" thickBot="1" thickTop="1">
      <c r="B9" s="113" t="s">
        <v>100</v>
      </c>
      <c r="C9" s="114" t="s">
        <v>101</v>
      </c>
      <c r="D9" s="120" t="s">
        <v>97</v>
      </c>
      <c r="E9" s="115">
        <f>SUM(E10:E18)</f>
        <v>7881</v>
      </c>
      <c r="G9" s="121"/>
      <c r="H9" s="122"/>
      <c r="I9" s="123"/>
      <c r="J9" s="124"/>
      <c r="L9" s="116">
        <v>2</v>
      </c>
      <c r="M9" s="117" t="s">
        <v>102</v>
      </c>
      <c r="N9" s="118" t="s">
        <v>103</v>
      </c>
      <c r="O9" s="119">
        <v>184</v>
      </c>
    </row>
    <row r="10" spans="2:15" ht="15" customHeight="1" thickBot="1">
      <c r="B10" s="116">
        <v>1</v>
      </c>
      <c r="C10" s="117" t="s">
        <v>104</v>
      </c>
      <c r="D10" s="118" t="s">
        <v>103</v>
      </c>
      <c r="E10" s="119">
        <v>253</v>
      </c>
      <c r="G10" s="125"/>
      <c r="H10" s="126"/>
      <c r="I10" s="127"/>
      <c r="J10" s="127"/>
      <c r="L10" s="116">
        <v>3</v>
      </c>
      <c r="M10" s="117" t="s">
        <v>105</v>
      </c>
      <c r="N10" s="118" t="s">
        <v>94</v>
      </c>
      <c r="O10" s="119">
        <v>572</v>
      </c>
    </row>
    <row r="11" spans="2:15" ht="15" customHeight="1">
      <c r="B11" s="116">
        <v>2</v>
      </c>
      <c r="C11" s="117" t="s">
        <v>106</v>
      </c>
      <c r="D11" s="118" t="s">
        <v>103</v>
      </c>
      <c r="E11" s="119">
        <v>287</v>
      </c>
      <c r="G11" s="261" t="s">
        <v>87</v>
      </c>
      <c r="H11" s="269" t="s">
        <v>91</v>
      </c>
      <c r="I11" s="265" t="s">
        <v>89</v>
      </c>
      <c r="J11" s="267" t="s">
        <v>90</v>
      </c>
      <c r="L11" s="116">
        <v>4</v>
      </c>
      <c r="M11" s="117" t="s">
        <v>107</v>
      </c>
      <c r="N11" s="118" t="s">
        <v>94</v>
      </c>
      <c r="O11" s="119">
        <v>256</v>
      </c>
    </row>
    <row r="12" spans="2:15" ht="15" customHeight="1" thickBot="1">
      <c r="B12" s="116">
        <v>3</v>
      </c>
      <c r="C12" s="117" t="s">
        <v>108</v>
      </c>
      <c r="D12" s="118" t="s">
        <v>103</v>
      </c>
      <c r="E12" s="119">
        <v>247</v>
      </c>
      <c r="G12" s="262"/>
      <c r="H12" s="270"/>
      <c r="I12" s="266"/>
      <c r="J12" s="268"/>
      <c r="L12" s="116">
        <v>5</v>
      </c>
      <c r="M12" s="117" t="s">
        <v>109</v>
      </c>
      <c r="N12" s="118" t="s">
        <v>94</v>
      </c>
      <c r="O12" s="119">
        <v>509</v>
      </c>
    </row>
    <row r="13" spans="2:15" ht="15" customHeight="1" thickTop="1">
      <c r="B13" s="116">
        <v>4</v>
      </c>
      <c r="C13" s="117" t="s">
        <v>110</v>
      </c>
      <c r="D13" s="118" t="s">
        <v>111</v>
      </c>
      <c r="E13" s="119">
        <v>610</v>
      </c>
      <c r="G13" s="275" t="s">
        <v>112</v>
      </c>
      <c r="H13" s="276"/>
      <c r="I13" s="276"/>
      <c r="J13" s="279">
        <f>SUM(J15+J24+J34+J42+O7+O21+O32)</f>
        <v>39082</v>
      </c>
      <c r="L13" s="116" t="s">
        <v>50</v>
      </c>
      <c r="M13" s="117" t="s">
        <v>113</v>
      </c>
      <c r="N13" s="118" t="s">
        <v>94</v>
      </c>
      <c r="O13" s="119">
        <v>1405</v>
      </c>
    </row>
    <row r="14" spans="2:15" ht="15" customHeight="1" thickBot="1">
      <c r="B14" s="116">
        <v>5</v>
      </c>
      <c r="C14" s="117" t="s">
        <v>114</v>
      </c>
      <c r="D14" s="118" t="s">
        <v>103</v>
      </c>
      <c r="E14" s="119">
        <v>310</v>
      </c>
      <c r="F14" s="128"/>
      <c r="G14" s="277"/>
      <c r="H14" s="278"/>
      <c r="I14" s="278"/>
      <c r="J14" s="289"/>
      <c r="K14" s="128"/>
      <c r="L14" s="116">
        <v>7</v>
      </c>
      <c r="M14" s="117" t="s">
        <v>115</v>
      </c>
      <c r="N14" s="118" t="s">
        <v>103</v>
      </c>
      <c r="O14" s="119">
        <v>292</v>
      </c>
    </row>
    <row r="15" spans="2:15" ht="15" customHeight="1" thickTop="1">
      <c r="B15" s="116">
        <v>6</v>
      </c>
      <c r="C15" s="117" t="s">
        <v>116</v>
      </c>
      <c r="D15" s="118" t="s">
        <v>103</v>
      </c>
      <c r="E15" s="119">
        <v>338</v>
      </c>
      <c r="F15" s="129"/>
      <c r="G15" s="113" t="s">
        <v>100</v>
      </c>
      <c r="H15" s="114" t="s">
        <v>117</v>
      </c>
      <c r="I15" s="130" t="s">
        <v>97</v>
      </c>
      <c r="J15" s="131">
        <f>SUM(J16:J22)</f>
        <v>4582</v>
      </c>
      <c r="L15" s="116">
        <v>8</v>
      </c>
      <c r="M15" s="117" t="s">
        <v>118</v>
      </c>
      <c r="N15" s="118" t="s">
        <v>103</v>
      </c>
      <c r="O15" s="119">
        <v>167</v>
      </c>
    </row>
    <row r="16" spans="2:15" ht="15" customHeight="1">
      <c r="B16" s="116">
        <v>7</v>
      </c>
      <c r="C16" s="117" t="s">
        <v>119</v>
      </c>
      <c r="D16" s="118" t="s">
        <v>94</v>
      </c>
      <c r="E16" s="119">
        <v>917</v>
      </c>
      <c r="F16" s="129"/>
      <c r="G16" s="116">
        <v>1</v>
      </c>
      <c r="H16" s="117" t="s">
        <v>120</v>
      </c>
      <c r="I16" s="118" t="s">
        <v>103</v>
      </c>
      <c r="J16" s="119">
        <v>222</v>
      </c>
      <c r="L16" s="116">
        <v>9</v>
      </c>
      <c r="M16" s="117" t="s">
        <v>121</v>
      </c>
      <c r="N16" s="118" t="s">
        <v>103</v>
      </c>
      <c r="O16" s="119">
        <v>203</v>
      </c>
    </row>
    <row r="17" spans="2:15" ht="15" customHeight="1" thickBot="1">
      <c r="B17" s="132"/>
      <c r="C17" s="133"/>
      <c r="D17" s="134"/>
      <c r="E17" s="135"/>
      <c r="F17" s="129"/>
      <c r="G17" s="116">
        <v>2</v>
      </c>
      <c r="H17" s="117" t="s">
        <v>122</v>
      </c>
      <c r="I17" s="118" t="s">
        <v>103</v>
      </c>
      <c r="J17" s="119">
        <v>112</v>
      </c>
      <c r="L17" s="116">
        <v>10</v>
      </c>
      <c r="M17" s="117" t="s">
        <v>123</v>
      </c>
      <c r="N17" s="118" t="s">
        <v>103</v>
      </c>
      <c r="O17" s="119">
        <v>876</v>
      </c>
    </row>
    <row r="18" spans="2:15" ht="15" customHeight="1" thickBot="1" thickTop="1">
      <c r="B18" s="136">
        <v>8</v>
      </c>
      <c r="C18" s="137" t="s">
        <v>124</v>
      </c>
      <c r="D18" s="138" t="s">
        <v>125</v>
      </c>
      <c r="E18" s="139">
        <v>4919</v>
      </c>
      <c r="F18" s="129"/>
      <c r="G18" s="116">
        <v>3</v>
      </c>
      <c r="H18" s="117" t="s">
        <v>126</v>
      </c>
      <c r="I18" s="118" t="s">
        <v>103</v>
      </c>
      <c r="J18" s="119">
        <v>443</v>
      </c>
      <c r="L18" s="132"/>
      <c r="M18" s="133"/>
      <c r="N18" s="134"/>
      <c r="O18" s="135"/>
    </row>
    <row r="19" spans="2:15" ht="15" customHeight="1" thickBot="1" thickTop="1">
      <c r="B19" s="109"/>
      <c r="C19" s="110"/>
      <c r="D19" s="111"/>
      <c r="E19" s="112"/>
      <c r="F19" s="140"/>
      <c r="G19" s="116">
        <v>4</v>
      </c>
      <c r="H19" s="117" t="s">
        <v>127</v>
      </c>
      <c r="I19" s="118" t="s">
        <v>103</v>
      </c>
      <c r="J19" s="119">
        <v>790</v>
      </c>
      <c r="L19" s="136">
        <v>11</v>
      </c>
      <c r="M19" s="137" t="s">
        <v>123</v>
      </c>
      <c r="N19" s="138" t="s">
        <v>125</v>
      </c>
      <c r="O19" s="139">
        <v>4764</v>
      </c>
    </row>
    <row r="20" spans="2:15" ht="15" customHeight="1" thickTop="1">
      <c r="B20" s="141" t="s">
        <v>128</v>
      </c>
      <c r="C20" s="142" t="s">
        <v>7</v>
      </c>
      <c r="D20" s="143" t="s">
        <v>97</v>
      </c>
      <c r="E20" s="144">
        <f>SUM(E21:E26)</f>
        <v>4452</v>
      </c>
      <c r="F20" s="129"/>
      <c r="G20" s="116">
        <v>5</v>
      </c>
      <c r="H20" s="117" t="s">
        <v>127</v>
      </c>
      <c r="I20" s="118" t="s">
        <v>111</v>
      </c>
      <c r="J20" s="119">
        <v>1755</v>
      </c>
      <c r="L20" s="109"/>
      <c r="M20" s="110"/>
      <c r="N20" s="111"/>
      <c r="O20" s="112" t="s">
        <v>22</v>
      </c>
    </row>
    <row r="21" spans="2:15" ht="15" customHeight="1">
      <c r="B21" s="116">
        <v>1</v>
      </c>
      <c r="C21" s="117" t="s">
        <v>129</v>
      </c>
      <c r="D21" s="118" t="s">
        <v>103</v>
      </c>
      <c r="E21" s="119">
        <v>414</v>
      </c>
      <c r="F21" s="129"/>
      <c r="G21" s="116">
        <v>6</v>
      </c>
      <c r="H21" s="117" t="s">
        <v>130</v>
      </c>
      <c r="I21" s="118" t="s">
        <v>94</v>
      </c>
      <c r="J21" s="119">
        <v>1063</v>
      </c>
      <c r="L21" s="141" t="s">
        <v>131</v>
      </c>
      <c r="M21" s="142" t="s">
        <v>16</v>
      </c>
      <c r="N21" s="143" t="s">
        <v>97</v>
      </c>
      <c r="O21" s="144">
        <f>SUM(O22:O30)</f>
        <v>6371</v>
      </c>
    </row>
    <row r="22" spans="2:15" ht="15" customHeight="1">
      <c r="B22" s="116">
        <v>2</v>
      </c>
      <c r="C22" s="117" t="s">
        <v>132</v>
      </c>
      <c r="D22" s="118" t="s">
        <v>94</v>
      </c>
      <c r="E22" s="119">
        <v>1844</v>
      </c>
      <c r="F22" s="129"/>
      <c r="G22" s="116">
        <v>7</v>
      </c>
      <c r="H22" s="117" t="s">
        <v>133</v>
      </c>
      <c r="I22" s="118" t="s">
        <v>103</v>
      </c>
      <c r="J22" s="119">
        <v>197</v>
      </c>
      <c r="L22" s="116">
        <v>1</v>
      </c>
      <c r="M22" s="117" t="s">
        <v>134</v>
      </c>
      <c r="N22" s="118" t="s">
        <v>103</v>
      </c>
      <c r="O22" s="119">
        <v>331</v>
      </c>
    </row>
    <row r="23" spans="2:15" ht="15" customHeight="1">
      <c r="B23" s="116">
        <v>3</v>
      </c>
      <c r="C23" s="117" t="s">
        <v>135</v>
      </c>
      <c r="D23" s="118" t="s">
        <v>103</v>
      </c>
      <c r="E23" s="119">
        <v>508</v>
      </c>
      <c r="F23" s="129"/>
      <c r="G23" s="116"/>
      <c r="H23" s="117"/>
      <c r="I23" s="118"/>
      <c r="J23" s="119"/>
      <c r="L23" s="116">
        <v>2</v>
      </c>
      <c r="M23" s="117" t="s">
        <v>136</v>
      </c>
      <c r="N23" s="118" t="s">
        <v>111</v>
      </c>
      <c r="O23" s="119">
        <v>319</v>
      </c>
    </row>
    <row r="24" spans="2:15" ht="15" customHeight="1">
      <c r="B24" s="116">
        <v>4</v>
      </c>
      <c r="C24" s="117" t="s">
        <v>137</v>
      </c>
      <c r="D24" s="118" t="s">
        <v>103</v>
      </c>
      <c r="E24" s="119">
        <v>324</v>
      </c>
      <c r="F24" s="129"/>
      <c r="G24" s="141" t="s">
        <v>128</v>
      </c>
      <c r="H24" s="142" t="s">
        <v>138</v>
      </c>
      <c r="I24" s="143" t="s">
        <v>97</v>
      </c>
      <c r="J24" s="144">
        <f>SUM(J25:J32)</f>
        <v>7513</v>
      </c>
      <c r="L24" s="116">
        <v>3</v>
      </c>
      <c r="M24" s="117" t="s">
        <v>139</v>
      </c>
      <c r="N24" s="118" t="s">
        <v>94</v>
      </c>
      <c r="O24" s="119">
        <v>558</v>
      </c>
    </row>
    <row r="25" spans="2:15" ht="15" customHeight="1">
      <c r="B25" s="116">
        <v>5</v>
      </c>
      <c r="C25" s="117" t="s">
        <v>140</v>
      </c>
      <c r="D25" s="118" t="s">
        <v>94</v>
      </c>
      <c r="E25" s="119">
        <v>881</v>
      </c>
      <c r="F25" s="129"/>
      <c r="G25" s="116">
        <v>1</v>
      </c>
      <c r="H25" s="117" t="s">
        <v>141</v>
      </c>
      <c r="I25" s="118" t="s">
        <v>94</v>
      </c>
      <c r="J25" s="119">
        <v>380</v>
      </c>
      <c r="L25" s="116">
        <v>4</v>
      </c>
      <c r="M25" s="117" t="s">
        <v>142</v>
      </c>
      <c r="N25" s="118" t="s">
        <v>94</v>
      </c>
      <c r="O25" s="119">
        <v>425</v>
      </c>
    </row>
    <row r="26" spans="2:15" ht="15" customHeight="1">
      <c r="B26" s="116">
        <v>6</v>
      </c>
      <c r="C26" s="117" t="s">
        <v>143</v>
      </c>
      <c r="D26" s="118" t="s">
        <v>94</v>
      </c>
      <c r="E26" s="119">
        <v>481</v>
      </c>
      <c r="F26" s="129"/>
      <c r="G26" s="116">
        <v>2</v>
      </c>
      <c r="H26" s="117" t="s">
        <v>144</v>
      </c>
      <c r="I26" s="118" t="s">
        <v>103</v>
      </c>
      <c r="J26" s="119">
        <v>307</v>
      </c>
      <c r="L26" s="116">
        <v>5</v>
      </c>
      <c r="M26" s="117" t="s">
        <v>145</v>
      </c>
      <c r="N26" s="118" t="s">
        <v>103</v>
      </c>
      <c r="O26" s="119">
        <v>397</v>
      </c>
    </row>
    <row r="27" spans="2:15" ht="15" customHeight="1">
      <c r="B27" s="116"/>
      <c r="C27" s="117"/>
      <c r="D27" s="118"/>
      <c r="E27" s="119"/>
      <c r="F27" s="140"/>
      <c r="G27" s="116" t="s">
        <v>28</v>
      </c>
      <c r="H27" s="117" t="s">
        <v>146</v>
      </c>
      <c r="I27" s="118" t="s">
        <v>94</v>
      </c>
      <c r="J27" s="119">
        <v>1838</v>
      </c>
      <c r="L27" s="116">
        <v>6</v>
      </c>
      <c r="M27" s="117" t="s">
        <v>147</v>
      </c>
      <c r="N27" s="118" t="s">
        <v>94</v>
      </c>
      <c r="O27" s="119">
        <v>1743</v>
      </c>
    </row>
    <row r="28" spans="2:15" ht="15" customHeight="1">
      <c r="B28" s="141" t="s">
        <v>148</v>
      </c>
      <c r="C28" s="142" t="s">
        <v>9</v>
      </c>
      <c r="D28" s="143" t="s">
        <v>97</v>
      </c>
      <c r="E28" s="144">
        <f>SUM(E29:E33)</f>
        <v>3774</v>
      </c>
      <c r="F28" s="129"/>
      <c r="G28" s="116">
        <v>4</v>
      </c>
      <c r="H28" s="117" t="s">
        <v>149</v>
      </c>
      <c r="I28" s="118" t="s">
        <v>103</v>
      </c>
      <c r="J28" s="119">
        <v>590</v>
      </c>
      <c r="L28" s="116">
        <v>7</v>
      </c>
      <c r="M28" s="117" t="s">
        <v>150</v>
      </c>
      <c r="N28" s="118" t="s">
        <v>103</v>
      </c>
      <c r="O28" s="119">
        <v>174</v>
      </c>
    </row>
    <row r="29" spans="2:15" ht="15" customHeight="1">
      <c r="B29" s="116">
        <v>1</v>
      </c>
      <c r="C29" s="117" t="s">
        <v>151</v>
      </c>
      <c r="D29" s="118" t="s">
        <v>94</v>
      </c>
      <c r="E29" s="119">
        <v>429</v>
      </c>
      <c r="F29" s="129"/>
      <c r="G29" s="116">
        <v>5</v>
      </c>
      <c r="H29" s="117" t="s">
        <v>149</v>
      </c>
      <c r="I29" s="118" t="s">
        <v>111</v>
      </c>
      <c r="J29" s="119">
        <v>3081</v>
      </c>
      <c r="L29" s="116">
        <v>8</v>
      </c>
      <c r="M29" s="117" t="s">
        <v>152</v>
      </c>
      <c r="N29" s="118" t="s">
        <v>103</v>
      </c>
      <c r="O29" s="119">
        <v>552</v>
      </c>
    </row>
    <row r="30" spans="2:15" ht="15" customHeight="1">
      <c r="B30" s="116">
        <v>2</v>
      </c>
      <c r="C30" s="117" t="s">
        <v>153</v>
      </c>
      <c r="D30" s="118" t="s">
        <v>103</v>
      </c>
      <c r="E30" s="119">
        <v>306</v>
      </c>
      <c r="F30" s="129"/>
      <c r="G30" s="116">
        <v>6</v>
      </c>
      <c r="H30" s="117" t="s">
        <v>154</v>
      </c>
      <c r="I30" s="118" t="s">
        <v>94</v>
      </c>
      <c r="J30" s="119">
        <v>445</v>
      </c>
      <c r="L30" s="116">
        <v>9</v>
      </c>
      <c r="M30" s="117" t="s">
        <v>152</v>
      </c>
      <c r="N30" s="118" t="s">
        <v>111</v>
      </c>
      <c r="O30" s="119">
        <v>1872</v>
      </c>
    </row>
    <row r="31" spans="2:15" ht="15" customHeight="1">
      <c r="B31" s="116">
        <v>3</v>
      </c>
      <c r="C31" s="117" t="s">
        <v>155</v>
      </c>
      <c r="D31" s="118" t="s">
        <v>94</v>
      </c>
      <c r="E31" s="119">
        <v>349</v>
      </c>
      <c r="F31" s="129"/>
      <c r="G31" s="116">
        <v>7</v>
      </c>
      <c r="H31" s="117" t="s">
        <v>156</v>
      </c>
      <c r="I31" s="118" t="s">
        <v>103</v>
      </c>
      <c r="J31" s="119">
        <v>536</v>
      </c>
      <c r="L31" s="116"/>
      <c r="M31" s="117"/>
      <c r="N31" s="118"/>
      <c r="O31" s="119"/>
    </row>
    <row r="32" spans="2:15" ht="15" customHeight="1">
      <c r="B32" s="116">
        <v>4</v>
      </c>
      <c r="C32" s="117" t="s">
        <v>157</v>
      </c>
      <c r="D32" s="118" t="s">
        <v>94</v>
      </c>
      <c r="E32" s="119">
        <v>678</v>
      </c>
      <c r="F32" s="129"/>
      <c r="G32" s="116">
        <v>8</v>
      </c>
      <c r="H32" s="117" t="s">
        <v>158</v>
      </c>
      <c r="I32" s="118" t="s">
        <v>103</v>
      </c>
      <c r="J32" s="119">
        <v>336</v>
      </c>
      <c r="L32" s="141" t="s">
        <v>159</v>
      </c>
      <c r="M32" s="142" t="s">
        <v>17</v>
      </c>
      <c r="N32" s="143" t="s">
        <v>97</v>
      </c>
      <c r="O32" s="144">
        <f>SUM(O33:O42)</f>
        <v>6701</v>
      </c>
    </row>
    <row r="33" spans="2:15" ht="15" customHeight="1">
      <c r="B33" s="116">
        <v>5</v>
      </c>
      <c r="C33" s="117" t="s">
        <v>160</v>
      </c>
      <c r="D33" s="118" t="s">
        <v>94</v>
      </c>
      <c r="E33" s="119">
        <v>2012</v>
      </c>
      <c r="F33" s="140"/>
      <c r="G33" s="116"/>
      <c r="H33" s="117"/>
      <c r="I33" s="118"/>
      <c r="J33" s="119"/>
      <c r="L33" s="116">
        <v>1</v>
      </c>
      <c r="M33" s="117" t="s">
        <v>161</v>
      </c>
      <c r="N33" s="118" t="s">
        <v>103</v>
      </c>
      <c r="O33" s="119">
        <v>396</v>
      </c>
    </row>
    <row r="34" spans="2:15" ht="15" customHeight="1">
      <c r="B34" s="116"/>
      <c r="C34" s="117"/>
      <c r="D34" s="118"/>
      <c r="E34" s="119"/>
      <c r="F34" s="129"/>
      <c r="G34" s="141" t="s">
        <v>148</v>
      </c>
      <c r="H34" s="142" t="s">
        <v>12</v>
      </c>
      <c r="I34" s="143" t="s">
        <v>97</v>
      </c>
      <c r="J34" s="144">
        <f>SUM(J35:J40)</f>
        <v>2372</v>
      </c>
      <c r="L34" s="116">
        <v>2</v>
      </c>
      <c r="M34" s="117" t="s">
        <v>162</v>
      </c>
      <c r="N34" s="118" t="s">
        <v>94</v>
      </c>
      <c r="O34" s="119">
        <v>702</v>
      </c>
    </row>
    <row r="35" spans="2:15" ht="15" customHeight="1">
      <c r="B35" s="141" t="s">
        <v>163</v>
      </c>
      <c r="C35" s="142" t="s">
        <v>164</v>
      </c>
      <c r="D35" s="143" t="s">
        <v>97</v>
      </c>
      <c r="E35" s="144">
        <f>SUM(E36:E40)</f>
        <v>4562</v>
      </c>
      <c r="F35" s="129"/>
      <c r="G35" s="116">
        <v>1</v>
      </c>
      <c r="H35" s="117" t="s">
        <v>165</v>
      </c>
      <c r="I35" s="118" t="s">
        <v>103</v>
      </c>
      <c r="J35" s="119">
        <v>155</v>
      </c>
      <c r="L35" s="116">
        <v>3</v>
      </c>
      <c r="M35" s="117" t="s">
        <v>166</v>
      </c>
      <c r="N35" s="118" t="s">
        <v>103</v>
      </c>
      <c r="O35" s="119">
        <v>182</v>
      </c>
    </row>
    <row r="36" spans="2:15" ht="15" customHeight="1">
      <c r="B36" s="116">
        <v>1</v>
      </c>
      <c r="C36" s="117" t="s">
        <v>167</v>
      </c>
      <c r="D36" s="118" t="s">
        <v>94</v>
      </c>
      <c r="E36" s="119">
        <v>743</v>
      </c>
      <c r="F36" s="129"/>
      <c r="G36" s="116">
        <v>2</v>
      </c>
      <c r="H36" s="117" t="s">
        <v>168</v>
      </c>
      <c r="I36" s="118" t="s">
        <v>103</v>
      </c>
      <c r="J36" s="119">
        <v>232</v>
      </c>
      <c r="L36" s="116">
        <v>4</v>
      </c>
      <c r="M36" s="117" t="s">
        <v>169</v>
      </c>
      <c r="N36" s="118" t="s">
        <v>94</v>
      </c>
      <c r="O36" s="119">
        <v>1779</v>
      </c>
    </row>
    <row r="37" spans="2:15" ht="15" customHeight="1">
      <c r="B37" s="116">
        <v>2</v>
      </c>
      <c r="C37" s="117" t="s">
        <v>170</v>
      </c>
      <c r="D37" s="118" t="s">
        <v>94</v>
      </c>
      <c r="E37" s="119">
        <v>1468</v>
      </c>
      <c r="F37" s="129"/>
      <c r="G37" s="116">
        <v>3</v>
      </c>
      <c r="H37" s="117" t="s">
        <v>171</v>
      </c>
      <c r="I37" s="118" t="s">
        <v>103</v>
      </c>
      <c r="J37" s="119">
        <v>215</v>
      </c>
      <c r="L37" s="116">
        <v>5</v>
      </c>
      <c r="M37" s="117" t="s">
        <v>172</v>
      </c>
      <c r="N37" s="118" t="s">
        <v>111</v>
      </c>
      <c r="O37" s="119">
        <v>130</v>
      </c>
    </row>
    <row r="38" spans="2:15" ht="15" customHeight="1">
      <c r="B38" s="116">
        <v>3</v>
      </c>
      <c r="C38" s="117" t="s">
        <v>173</v>
      </c>
      <c r="D38" s="118" t="s">
        <v>103</v>
      </c>
      <c r="E38" s="119">
        <v>339</v>
      </c>
      <c r="F38" s="129"/>
      <c r="G38" s="116">
        <v>4</v>
      </c>
      <c r="H38" s="117" t="s">
        <v>174</v>
      </c>
      <c r="I38" s="118" t="s">
        <v>103</v>
      </c>
      <c r="J38" s="119">
        <v>197</v>
      </c>
      <c r="L38" s="116">
        <v>6</v>
      </c>
      <c r="M38" s="117" t="s">
        <v>175</v>
      </c>
      <c r="N38" s="118" t="s">
        <v>103</v>
      </c>
      <c r="O38" s="119">
        <v>204</v>
      </c>
    </row>
    <row r="39" spans="2:15" ht="15" customHeight="1">
      <c r="B39" s="116">
        <v>4</v>
      </c>
      <c r="C39" s="117" t="s">
        <v>176</v>
      </c>
      <c r="D39" s="118" t="s">
        <v>94</v>
      </c>
      <c r="E39" s="119">
        <v>1635</v>
      </c>
      <c r="F39" s="129"/>
      <c r="G39" s="116">
        <v>5</v>
      </c>
      <c r="H39" s="117" t="s">
        <v>177</v>
      </c>
      <c r="I39" s="118" t="s">
        <v>94</v>
      </c>
      <c r="J39" s="119">
        <v>1307</v>
      </c>
      <c r="L39" s="116">
        <v>7</v>
      </c>
      <c r="M39" s="117" t="s">
        <v>178</v>
      </c>
      <c r="N39" s="118" t="s">
        <v>103</v>
      </c>
      <c r="O39" s="119">
        <v>355</v>
      </c>
    </row>
    <row r="40" spans="2:15" ht="15" customHeight="1">
      <c r="B40" s="116">
        <v>5</v>
      </c>
      <c r="C40" s="117" t="s">
        <v>179</v>
      </c>
      <c r="D40" s="118" t="s">
        <v>103</v>
      </c>
      <c r="E40" s="119">
        <v>377</v>
      </c>
      <c r="F40" s="129"/>
      <c r="G40" s="116">
        <v>6</v>
      </c>
      <c r="H40" s="117" t="s">
        <v>180</v>
      </c>
      <c r="I40" s="118" t="s">
        <v>94</v>
      </c>
      <c r="J40" s="119">
        <v>266</v>
      </c>
      <c r="L40" s="116">
        <v>8</v>
      </c>
      <c r="M40" s="117" t="s">
        <v>181</v>
      </c>
      <c r="N40" s="118" t="s">
        <v>103</v>
      </c>
      <c r="O40" s="119">
        <v>334</v>
      </c>
    </row>
    <row r="41" spans="2:15" ht="15" customHeight="1">
      <c r="B41" s="116"/>
      <c r="C41" s="117"/>
      <c r="D41" s="118"/>
      <c r="E41" s="119"/>
      <c r="F41" s="129"/>
      <c r="G41" s="116"/>
      <c r="H41" s="117"/>
      <c r="I41" s="118"/>
      <c r="J41" s="119"/>
      <c r="L41" s="116">
        <v>9</v>
      </c>
      <c r="M41" s="117" t="s">
        <v>182</v>
      </c>
      <c r="N41" s="118" t="s">
        <v>103</v>
      </c>
      <c r="O41" s="119">
        <v>605</v>
      </c>
    </row>
    <row r="42" spans="2:15" ht="15" customHeight="1">
      <c r="B42" s="141" t="s">
        <v>95</v>
      </c>
      <c r="C42" s="142" t="s">
        <v>11</v>
      </c>
      <c r="D42" s="143" t="s">
        <v>97</v>
      </c>
      <c r="E42" s="144">
        <f>SUM(E43+E44+E45+J7+J8)</f>
        <v>1997</v>
      </c>
      <c r="F42" s="129"/>
      <c r="G42" s="113" t="s">
        <v>163</v>
      </c>
      <c r="H42" s="114" t="s">
        <v>13</v>
      </c>
      <c r="I42" s="130" t="s">
        <v>97</v>
      </c>
      <c r="J42" s="144">
        <f>SUM(J43:J45)</f>
        <v>2149</v>
      </c>
      <c r="L42" s="145">
        <v>10</v>
      </c>
      <c r="M42" s="134" t="s">
        <v>182</v>
      </c>
      <c r="N42" s="146" t="s">
        <v>111</v>
      </c>
      <c r="O42" s="135">
        <v>2014</v>
      </c>
    </row>
    <row r="43" spans="2:15" ht="15" customHeight="1" thickBot="1">
      <c r="B43" s="116">
        <v>1</v>
      </c>
      <c r="C43" s="117" t="s">
        <v>183</v>
      </c>
      <c r="D43" s="118" t="s">
        <v>103</v>
      </c>
      <c r="E43" s="119">
        <v>196</v>
      </c>
      <c r="F43" s="129"/>
      <c r="G43" s="116">
        <v>1</v>
      </c>
      <c r="H43" s="117" t="s">
        <v>184</v>
      </c>
      <c r="I43" s="118" t="s">
        <v>94</v>
      </c>
      <c r="J43" s="119">
        <v>577</v>
      </c>
      <c r="L43" s="147"/>
      <c r="M43" s="148"/>
      <c r="N43" s="149"/>
      <c r="O43" s="150"/>
    </row>
    <row r="44" spans="2:15" ht="15" customHeight="1" thickBot="1" thickTop="1">
      <c r="B44" s="116">
        <v>2</v>
      </c>
      <c r="C44" s="117" t="s">
        <v>185</v>
      </c>
      <c r="D44" s="118" t="s">
        <v>94</v>
      </c>
      <c r="E44" s="119">
        <v>251</v>
      </c>
      <c r="F44" s="129"/>
      <c r="G44" s="116">
        <v>2</v>
      </c>
      <c r="H44" s="117" t="s">
        <v>186</v>
      </c>
      <c r="I44" s="118" t="s">
        <v>94</v>
      </c>
      <c r="J44" s="119">
        <v>306</v>
      </c>
      <c r="L44" s="281" t="s">
        <v>187</v>
      </c>
      <c r="M44" s="282"/>
      <c r="N44" s="285" t="s">
        <v>188</v>
      </c>
      <c r="O44" s="287">
        <f>SUM(E9+E20+E28+E35+E42+J15+J24+J34+J42+O7+O21+O32)</f>
        <v>61748</v>
      </c>
    </row>
    <row r="45" spans="2:15" ht="15" customHeight="1" thickBot="1" thickTop="1">
      <c r="B45" s="121">
        <v>3</v>
      </c>
      <c r="C45" s="122" t="s">
        <v>189</v>
      </c>
      <c r="D45" s="123" t="s">
        <v>103</v>
      </c>
      <c r="E45" s="124">
        <v>209</v>
      </c>
      <c r="F45" s="129"/>
      <c r="G45" s="151">
        <v>3</v>
      </c>
      <c r="H45" s="152" t="s">
        <v>190</v>
      </c>
      <c r="I45" s="153" t="s">
        <v>94</v>
      </c>
      <c r="J45" s="154">
        <v>1266</v>
      </c>
      <c r="L45" s="283"/>
      <c r="M45" s="284"/>
      <c r="N45" s="286"/>
      <c r="O45" s="288"/>
    </row>
    <row r="46" spans="2:15" ht="15" customHeight="1">
      <c r="B46" s="129"/>
      <c r="C46" s="155"/>
      <c r="D46" s="156"/>
      <c r="E46" s="157"/>
      <c r="F46" s="158"/>
      <c r="G46" s="155"/>
      <c r="H46" s="158"/>
      <c r="I46" s="159"/>
      <c r="L46" s="160"/>
      <c r="M46" s="160"/>
      <c r="N46" s="160"/>
      <c r="O46" s="160"/>
    </row>
    <row r="47" spans="2:9" ht="15" customHeight="1">
      <c r="B47" s="129"/>
      <c r="C47" s="155" t="s">
        <v>191</v>
      </c>
      <c r="D47" s="156"/>
      <c r="E47" s="157"/>
      <c r="F47" s="158"/>
      <c r="G47" s="155"/>
      <c r="H47" s="158"/>
      <c r="I47" s="159"/>
    </row>
    <row r="48" ht="15" customHeight="1"/>
    <row r="49" ht="15" customHeight="1"/>
    <row r="50" ht="15" customHeight="1"/>
    <row r="51" spans="2:15" ht="15" customHeight="1"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58"/>
      <c r="M51" s="161"/>
      <c r="N51" s="156"/>
      <c r="O51" s="156"/>
    </row>
    <row r="52" spans="2:15" ht="15" customHeight="1"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58"/>
      <c r="M52" s="161"/>
      <c r="N52" s="156"/>
      <c r="O52" s="15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5">
    <mergeCell ref="L44:M45"/>
    <mergeCell ref="N44:N45"/>
    <mergeCell ref="O44:O45"/>
    <mergeCell ref="G11:G12"/>
    <mergeCell ref="H11:H12"/>
    <mergeCell ref="I11:I12"/>
    <mergeCell ref="J11:J12"/>
    <mergeCell ref="G13:I14"/>
    <mergeCell ref="J13:J14"/>
    <mergeCell ref="L5:L6"/>
    <mergeCell ref="M5:M6"/>
    <mergeCell ref="N5:N6"/>
    <mergeCell ref="O5:O6"/>
    <mergeCell ref="B7:D8"/>
    <mergeCell ref="E7:E8"/>
    <mergeCell ref="B2:O2"/>
    <mergeCell ref="B3:O3"/>
    <mergeCell ref="B5:B6"/>
    <mergeCell ref="C5:C6"/>
    <mergeCell ref="D5:D6"/>
    <mergeCell ref="E5:E6"/>
    <mergeCell ref="G5:G6"/>
    <mergeCell ref="H5:H6"/>
    <mergeCell ref="I5:I6"/>
    <mergeCell ref="J5:J6"/>
  </mergeCells>
  <printOptions horizontalCentered="1" verticalCentered="1"/>
  <pageMargins left="0.31496062992125984" right="0" top="0" bottom="0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AD56"/>
  <sheetViews>
    <sheetView zoomScale="84" zoomScaleNormal="84" zoomScalePageLayoutView="0" workbookViewId="0" topLeftCell="L2">
      <selection activeCell="U2" sqref="U2"/>
    </sheetView>
  </sheetViews>
  <sheetFormatPr defaultColWidth="9.00390625" defaultRowHeight="12.75"/>
  <cols>
    <col min="1" max="1" width="4.625" style="0" customWidth="1"/>
    <col min="3" max="3" width="14.125" style="0" customWidth="1"/>
    <col min="4" max="4" width="11.25390625" style="0" customWidth="1"/>
    <col min="21" max="21" width="3.625" style="0" customWidth="1"/>
    <col min="29" max="29" width="8.125" style="0" customWidth="1"/>
  </cols>
  <sheetData>
    <row r="1" ht="15">
      <c r="X1" s="290"/>
    </row>
    <row r="2" spans="14:29" ht="15"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</row>
    <row r="3" spans="14:30" ht="15"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</row>
    <row r="4" spans="14:30" ht="15"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</row>
    <row r="5" spans="14:30" ht="15"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</row>
    <row r="6" spans="14:30" ht="15"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</row>
    <row r="7" spans="14:30" ht="15"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</row>
    <row r="8" spans="14:30" ht="15"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</row>
    <row r="9" spans="14:30" ht="15"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</row>
    <row r="10" spans="14:30" ht="15"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</row>
    <row r="11" spans="14:30" ht="15"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</row>
    <row r="12" spans="4:30" ht="15">
      <c r="D12" t="s">
        <v>192</v>
      </c>
      <c r="E12" t="s">
        <v>193</v>
      </c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</row>
    <row r="13" spans="3:30" ht="15">
      <c r="C13" t="s">
        <v>194</v>
      </c>
      <c r="D13">
        <v>12210</v>
      </c>
      <c r="E13">
        <v>7835</v>
      </c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</row>
    <row r="14" spans="3:30" ht="15">
      <c r="C14" t="s">
        <v>195</v>
      </c>
      <c r="D14">
        <v>11281</v>
      </c>
      <c r="E14">
        <v>9270</v>
      </c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</row>
    <row r="15" spans="3:30" ht="15">
      <c r="C15" t="s">
        <v>196</v>
      </c>
      <c r="D15">
        <v>8429</v>
      </c>
      <c r="E15">
        <v>9110</v>
      </c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</row>
    <row r="16" spans="3:30" ht="15">
      <c r="C16" t="s">
        <v>197</v>
      </c>
      <c r="D16">
        <v>6303</v>
      </c>
      <c r="E16">
        <v>12964</v>
      </c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</row>
    <row r="17" spans="13:30" ht="15"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</row>
    <row r="18" spans="13:30" ht="15"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</row>
    <row r="19" spans="13:30" ht="15"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</row>
    <row r="20" spans="13:30" ht="15"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</row>
    <row r="21" spans="13:30" ht="15"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</row>
    <row r="22" spans="13:30" ht="15"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</row>
    <row r="23" spans="13:30" ht="15"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</row>
    <row r="24" spans="13:30" ht="15"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</row>
    <row r="25" spans="13:30" ht="15"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</row>
    <row r="26" spans="13:30" ht="15"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</row>
    <row r="27" spans="13:30" ht="15"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</row>
    <row r="28" spans="3:30" ht="15">
      <c r="C28" t="s">
        <v>198</v>
      </c>
      <c r="D28" t="s">
        <v>199</v>
      </c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</row>
    <row r="29" spans="3:30" ht="15">
      <c r="C29" t="s">
        <v>200</v>
      </c>
      <c r="D29">
        <v>57254</v>
      </c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</row>
    <row r="30" spans="3:30" ht="15">
      <c r="C30" t="s">
        <v>201</v>
      </c>
      <c r="D30">
        <v>56225</v>
      </c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</row>
    <row r="31" spans="3:30" ht="15">
      <c r="C31" t="s">
        <v>202</v>
      </c>
      <c r="D31">
        <v>54741</v>
      </c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</row>
    <row r="32" spans="3:30" ht="15">
      <c r="C32" t="s">
        <v>203</v>
      </c>
      <c r="D32">
        <v>54426</v>
      </c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</row>
    <row r="33" spans="3:30" ht="15">
      <c r="C33" t="s">
        <v>204</v>
      </c>
      <c r="D33">
        <v>55171</v>
      </c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</row>
    <row r="34" spans="3:30" ht="15">
      <c r="C34" t="s">
        <v>205</v>
      </c>
      <c r="D34">
        <v>55559</v>
      </c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</row>
    <row r="35" spans="3:30" ht="15">
      <c r="C35" t="s">
        <v>206</v>
      </c>
      <c r="D35">
        <v>55554</v>
      </c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</row>
    <row r="36" spans="3:30" ht="15">
      <c r="C36" t="s">
        <v>207</v>
      </c>
      <c r="D36">
        <v>56073</v>
      </c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</row>
    <row r="37" spans="3:30" ht="15">
      <c r="C37" t="s">
        <v>208</v>
      </c>
      <c r="D37">
        <v>58097</v>
      </c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</row>
    <row r="38" spans="3:30" ht="15">
      <c r="C38" t="s">
        <v>209</v>
      </c>
      <c r="D38">
        <v>61062</v>
      </c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</row>
    <row r="39" spans="3:30" ht="15">
      <c r="C39" t="s">
        <v>210</v>
      </c>
      <c r="D39">
        <v>67453</v>
      </c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</row>
    <row r="40" spans="3:30" ht="15">
      <c r="C40" t="s">
        <v>211</v>
      </c>
      <c r="D40">
        <v>68134</v>
      </c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</row>
    <row r="41" spans="3:30" ht="15">
      <c r="C41" t="s">
        <v>212</v>
      </c>
      <c r="D41">
        <v>66123</v>
      </c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</row>
    <row r="42" spans="3:30" ht="15">
      <c r="C42" t="s">
        <v>213</v>
      </c>
      <c r="D42">
        <v>61748</v>
      </c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</row>
    <row r="43" spans="13:30" ht="15"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</row>
    <row r="44" spans="4:30" ht="15">
      <c r="D44" s="291"/>
      <c r="E44" s="292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</row>
    <row r="45" spans="4:29" ht="15">
      <c r="D45" s="291"/>
      <c r="E45" s="292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</row>
    <row r="46" spans="4:29" ht="15">
      <c r="D46" s="291"/>
      <c r="E46" s="292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</row>
    <row r="47" spans="4:29" ht="15">
      <c r="D47" s="291"/>
      <c r="E47" s="292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</row>
    <row r="48" spans="4:29" ht="15">
      <c r="D48" s="293"/>
      <c r="E48" s="294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</row>
    <row r="49" spans="4:29" ht="15">
      <c r="D49" s="293"/>
      <c r="E49" s="292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</row>
    <row r="50" spans="4:29" ht="15">
      <c r="D50" s="293"/>
      <c r="E50" s="292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</row>
    <row r="51" spans="4:29" ht="15">
      <c r="D51" s="293"/>
      <c r="E51" s="292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</row>
    <row r="52" spans="4:29" ht="15">
      <c r="D52" s="293"/>
      <c r="E52" s="292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</row>
    <row r="53" spans="4:29" ht="15">
      <c r="D53" s="293"/>
      <c r="E53" s="292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</row>
    <row r="54" spans="13:29" ht="15"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</row>
    <row r="55" spans="13:29" ht="15"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</row>
    <row r="56" spans="13:29" ht="15"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</row>
  </sheetData>
  <sheetProtection/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2010-05-13T09:50:19Z</dcterms:created>
  <dcterms:modified xsi:type="dcterms:W3CDTF">2010-05-14T06:31:45Z</dcterms:modified>
  <cp:category/>
  <cp:version/>
  <cp:contentType/>
  <cp:contentStatus/>
</cp:coreProperties>
</file>