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2120" windowHeight="7110" activeTab="0"/>
  </bookViews>
  <sheets>
    <sheet name="Stan i struktura I 10" sheetId="1" r:id="rId1"/>
    <sheet name="Gminy I 10" sheetId="2" r:id="rId2"/>
    <sheet name="Wykresy I 10" sheetId="3" r:id="rId3"/>
  </sheets>
  <externalReferences>
    <externalReference r:id="rId6"/>
  </externalReferences>
  <definedNames>
    <definedName name="_xlnm.Print_Area" localSheetId="1">'Gminy I 10'!$B$2:$O$47</definedName>
    <definedName name="_xlnm.Print_Area" localSheetId="0">'Stan i struktura I 10'!$B$2:$S$68</definedName>
    <definedName name="_xlnm.Print_Area" localSheetId="2">'Wykresy I 10'!$M$2:$AC$45</definedName>
  </definedNames>
  <calcPr fullCalcOnLoad="1"/>
</workbook>
</file>

<file path=xl/sharedStrings.xml><?xml version="1.0" encoding="utf-8"?>
<sst xmlns="http://schemas.openxmlformats.org/spreadsheetml/2006/main" count="388" uniqueCount="208">
  <si>
    <t xml:space="preserve">INFORMACJA O STANIE I STRUKTURZE BEZROBOCIA W WOJ. LUBUSKIM W STYCZNIU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</si>
  <si>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</si>
  <si>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</si>
  <si>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</si>
  <si>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</si>
  <si>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</si>
  <si>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</si>
  <si>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</si>
  <si>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</si>
  <si>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</si>
  <si>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</si>
  <si>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</si>
  <si>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</si>
  <si>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</si>
  <si>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</si>
  <si>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</si>
  <si>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</si>
  <si>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</si>
  <si>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</si>
  <si>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</si>
  <si>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</si>
  <si>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2009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</si>
  <si>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</si>
  <si>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</si>
  <si>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</si>
  <si>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</si>
  <si>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</si>
  <si>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</si>
  <si>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</si>
  <si>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</si>
  <si>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</si>
  <si>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</si>
  <si>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</si>
  <si>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</si>
  <si>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</si>
  <si>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</si>
  <si>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</si>
  <si>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</si>
  <si>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</si>
  <si>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</si>
  <si>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</si>
  <si>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</si>
  <si>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</si>
  <si>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</si>
  <si>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</si>
  <si>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</si>
  <si>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</si>
  <si>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</si>
  <si>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</si>
  <si>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</si>
  <si>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</si>
  <si>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</si>
  <si>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</si>
  <si>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</si>
  <si>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</si>
  <si>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</si>
  <si>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</si>
  <si>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</si>
  <si>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</si>
  <si>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</si>
  <si>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</si>
  <si>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</si>
  <si>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</si>
  <si>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</si>
  <si>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</si>
  <si>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</si>
  <si>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</si>
  <si>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</si>
  <si>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</si>
  <si>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</si>
  <si>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</si>
  <si>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</si>
  <si>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</si>
  <si>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</si>
  <si>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</si>
  <si>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</si>
  <si>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</si>
  <si>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</si>
  <si>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</si>
  <si>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</si>
  <si>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</si>
  <si>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</si>
  <si>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</si>
  <si>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</si>
  <si>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jest podawany przez GUS z miesięcznym opóżnieniem</t>
  </si>
  <si>
    <t>Liczba  bezrobotnych w układzie powiatowych urzędów pracy i gmin woj. lubuskiego zarejestrowanych</t>
  </si>
  <si>
    <t>na koniec stycznia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</si>
  <si>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</si>
  <si>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</si>
  <si>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</si>
  <si>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</si>
  <si>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</si>
  <si>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</si>
  <si>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</si>
  <si>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</si>
  <si>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</si>
  <si>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</si>
  <si>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</si>
  <si>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</si>
  <si>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</si>
  <si>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</si>
  <si>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</si>
  <si>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</si>
  <si>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</si>
  <si>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</si>
  <si>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</si>
  <si>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</si>
  <si>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</si>
  <si>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</si>
  <si>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</si>
  <si>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</si>
  <si>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</si>
  <si>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</si>
  <si>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</si>
  <si>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</si>
  <si>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</si>
  <si>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</si>
  <si>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</si>
  <si>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</si>
  <si>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</si>
  <si>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</si>
  <si>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</si>
  <si>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</si>
  <si>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</si>
  <si>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</si>
  <si>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</si>
  <si>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</si>
  <si>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</si>
  <si>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</si>
  <si>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</si>
  <si>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</si>
  <si>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</si>
  <si>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</si>
  <si>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</si>
  <si>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</si>
  <si>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</si>
  <si>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</si>
  <si>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</si>
  <si>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</si>
  <si>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</si>
  <si>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</si>
  <si>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</si>
  <si>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</si>
  <si>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</si>
  <si>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</si>
  <si>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</si>
  <si>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</si>
  <si>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</si>
  <si>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</si>
  <si>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</si>
  <si>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</si>
  <si>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</si>
  <si>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</si>
  <si>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</si>
  <si>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</si>
  <si>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</si>
  <si>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</si>
  <si>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</si>
  <si>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</si>
  <si>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</si>
  <si>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</si>
  <si>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</si>
  <si>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</si>
  <si>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</si>
  <si>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</si>
  <si>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</si>
  <si>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</si>
  <si>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</si>
  <si>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</si>
  <si>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</si>
  <si>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</si>
  <si>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</si>
  <si>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</si>
  <si>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</si>
  <si>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</si>
  <si>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</si>
  <si>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</si>
  <si>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</si>
  <si>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</si>
  <si>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</si>
  <si>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</si>
  <si>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</si>
  <si>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</si>
  <si>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</si>
  <si>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</si>
  <si>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</si>
  <si>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</si>
  <si>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</si>
  <si>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</si>
  <si>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</si>
  <si>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</si>
  <si>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</si>
  <si>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</si>
  <si>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oferty pracy</t>
  </si>
  <si>
    <t>I 2009r.</t>
  </si>
  <si>
    <t>II 2009r.</t>
  </si>
  <si>
    <t>III 2009r.</t>
  </si>
  <si>
    <t>IV 2009r.</t>
  </si>
  <si>
    <t>V 2009r.</t>
  </si>
  <si>
    <t>VI 2009r.</t>
  </si>
  <si>
    <t>VII 2009 r.</t>
  </si>
  <si>
    <t>VIII 2009r.</t>
  </si>
  <si>
    <t>IX 2009r.</t>
  </si>
  <si>
    <t>X 2009r.</t>
  </si>
  <si>
    <t>XI 2009r.</t>
  </si>
  <si>
    <t>XII 2009 r.</t>
  </si>
  <si>
    <t>I 2010r.</t>
  </si>
  <si>
    <t>liczba bezrobotnych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</si>
</sst>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7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31" borderId="9" applyNumberFormat="0" applyFont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164" fontId="23" fillId="0" borderId="27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34" xfId="0" applyNumberFormat="1" applyFont="1" applyFill="1" applyBorder="1" applyAlignment="1">
      <alignment horizontal="center" vertical="center" wrapText="1"/>
    </xf>
    <xf numFmtId="164" fontId="29" fillId="0" borderId="4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right" vertical="top" wrapText="1"/>
    </xf>
    <xf numFmtId="0" fontId="35" fillId="0" borderId="43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5" xfId="0" applyFont="1" applyBorder="1" applyAlignment="1">
      <alignment horizontal="center"/>
    </xf>
    <xf numFmtId="0" fontId="48" fillId="0" borderId="47" xfId="0" applyFont="1" applyBorder="1" applyAlignment="1" applyProtection="1">
      <alignment horizontal="left"/>
      <protection/>
    </xf>
    <xf numFmtId="165" fontId="48" fillId="0" borderId="47" xfId="0" applyNumberFormat="1" applyFont="1" applyBorder="1" applyAlignment="1" applyProtection="1">
      <alignment/>
      <protection/>
    </xf>
    <xf numFmtId="165" fontId="48" fillId="0" borderId="50" xfId="0" applyNumberFormat="1" applyFont="1" applyBorder="1" applyAlignment="1" applyProtection="1">
      <alignment/>
      <protection/>
    </xf>
    <xf numFmtId="0" fontId="49" fillId="35" borderId="45" xfId="0" applyFont="1" applyFill="1" applyBorder="1" applyAlignment="1">
      <alignment horizontal="center"/>
    </xf>
    <xf numFmtId="0" fontId="49" fillId="35" borderId="47" xfId="0" applyFont="1" applyFill="1" applyBorder="1" applyAlignment="1" applyProtection="1">
      <alignment horizontal="left"/>
      <protection/>
    </xf>
    <xf numFmtId="165" fontId="49" fillId="35" borderId="50" xfId="0" applyNumberFormat="1" applyFont="1" applyFill="1" applyBorder="1" applyAlignment="1" applyProtection="1">
      <alignment horizontal="right"/>
      <protection/>
    </xf>
    <xf numFmtId="0" fontId="48" fillId="0" borderId="51" xfId="0" applyFont="1" applyBorder="1" applyAlignment="1">
      <alignment horizontal="center"/>
    </xf>
    <xf numFmtId="0" fontId="48" fillId="0" borderId="30" xfId="0" applyFont="1" applyBorder="1" applyAlignment="1" applyProtection="1">
      <alignment horizontal="left"/>
      <protection/>
    </xf>
    <xf numFmtId="165" fontId="48" fillId="0" borderId="30" xfId="0" applyNumberFormat="1" applyFont="1" applyBorder="1" applyAlignment="1" applyProtection="1">
      <alignment/>
      <protection/>
    </xf>
    <xf numFmtId="165" fontId="48" fillId="0" borderId="52" xfId="0" applyNumberFormat="1" applyFont="1" applyBorder="1" applyAlignment="1" applyProtection="1">
      <alignment/>
      <protection/>
    </xf>
    <xf numFmtId="0" fontId="49" fillId="35" borderId="47" xfId="0" applyFont="1" applyFill="1" applyBorder="1" applyAlignment="1" applyProtection="1">
      <alignment horizontal="center"/>
      <protection/>
    </xf>
    <xf numFmtId="0" fontId="48" fillId="0" borderId="46" xfId="0" applyFont="1" applyBorder="1" applyAlignment="1">
      <alignment horizontal="center"/>
    </xf>
    <xf numFmtId="0" fontId="48" fillId="0" borderId="35" xfId="0" applyFont="1" applyBorder="1" applyAlignment="1" applyProtection="1">
      <alignment horizontal="left"/>
      <protection/>
    </xf>
    <xf numFmtId="165" fontId="48" fillId="0" borderId="35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8" fillId="0" borderId="54" xfId="0" applyFont="1" applyBorder="1" applyAlignment="1">
      <alignment horizontal="center"/>
    </xf>
    <xf numFmtId="0" fontId="48" fillId="0" borderId="54" xfId="0" applyFont="1" applyBorder="1" applyAlignment="1" applyProtection="1">
      <alignment horizontal="left"/>
      <protection/>
    </xf>
    <xf numFmtId="165" fontId="48" fillId="0" borderId="5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7" xfId="0" applyNumberFormat="1" applyFont="1" applyFill="1" applyBorder="1" applyAlignment="1" applyProtection="1">
      <alignment/>
      <protection/>
    </xf>
    <xf numFmtId="165" fontId="49" fillId="35" borderId="50" xfId="0" applyNumberFormat="1" applyFont="1" applyFill="1" applyBorder="1" applyAlignment="1" applyProtection="1">
      <alignment/>
      <protection/>
    </xf>
    <xf numFmtId="0" fontId="48" fillId="0" borderId="55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36" borderId="57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58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1" xfId="0" applyFont="1" applyFill="1" applyBorder="1" applyAlignment="1">
      <alignment horizontal="center"/>
    </xf>
    <xf numFmtId="0" fontId="49" fillId="35" borderId="30" xfId="0" applyFont="1" applyFill="1" applyBorder="1" applyAlignment="1" applyProtection="1">
      <alignment horizontal="left"/>
      <protection/>
    </xf>
    <xf numFmtId="165" fontId="49" fillId="35" borderId="30" xfId="0" applyNumberFormat="1" applyFont="1" applyFill="1" applyBorder="1" applyAlignment="1" applyProtection="1">
      <alignment/>
      <protection/>
    </xf>
    <xf numFmtId="165" fontId="49" fillId="35" borderId="52" xfId="0" applyNumberFormat="1" applyFont="1" applyFill="1" applyBorder="1" applyAlignment="1" applyProtection="1">
      <alignment/>
      <protection/>
    </xf>
    <xf numFmtId="165" fontId="48" fillId="0" borderId="29" xfId="0" applyNumberFormat="1" applyFont="1" applyBorder="1" applyAlignment="1" applyProtection="1">
      <alignment horizontal="center"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5" fontId="48" fillId="0" borderId="61" xfId="0" applyNumberFormat="1" applyFont="1" applyBorder="1" applyAlignment="1" applyProtection="1">
      <alignment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/>
    </xf>
    <xf numFmtId="0" fontId="48" fillId="0" borderId="64" xfId="0" applyFont="1" applyBorder="1" applyAlignment="1" applyProtection="1">
      <alignment horizontal="left"/>
      <protection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4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5" fillId="37" borderId="66" xfId="0" applyFont="1" applyFill="1" applyBorder="1" applyAlignment="1">
      <alignment horizontal="center" vertical="center"/>
    </xf>
    <xf numFmtId="0" fontId="6" fillId="37" borderId="6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5" fillId="0" borderId="67" xfId="0" applyFont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17" fillId="33" borderId="69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7" xfId="0" applyFont="1" applyFill="1" applyBorder="1" applyAlignment="1">
      <alignment horizontal="left" vertical="center" wrapText="1" indent="1"/>
    </xf>
    <xf numFmtId="0" fontId="19" fillId="0" borderId="74" xfId="0" applyFont="1" applyFill="1" applyBorder="1" applyAlignment="1">
      <alignment horizontal="left" vertical="center" wrapText="1" indent="1"/>
    </xf>
    <xf numFmtId="0" fontId="19" fillId="0" borderId="34" xfId="0" applyFont="1" applyFill="1" applyBorder="1" applyAlignment="1">
      <alignment horizontal="left" vertical="center" wrapText="1" indent="1"/>
    </xf>
    <xf numFmtId="0" fontId="13" fillId="38" borderId="54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8" fillId="0" borderId="55" xfId="0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28" fillId="0" borderId="5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31" fillId="0" borderId="55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4" fillId="0" borderId="36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31" xfId="0" applyFont="1" applyFill="1" applyBorder="1" applyAlignment="1">
      <alignment horizontal="left" vertical="center" wrapText="1" indent="2"/>
    </xf>
    <xf numFmtId="0" fontId="30" fillId="0" borderId="27" xfId="0" applyFont="1" applyFill="1" applyBorder="1" applyAlignment="1">
      <alignment horizontal="left" vertical="center" wrapText="1" indent="2"/>
    </xf>
    <xf numFmtId="0" fontId="37" fillId="0" borderId="36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12" fillId="38" borderId="54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38" fillId="0" borderId="39" xfId="0" applyFont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14" fillId="0" borderId="75" xfId="0" applyFont="1" applyFill="1" applyBorder="1" applyAlignment="1">
      <alignment horizontal="center" vertical="center"/>
    </xf>
    <xf numFmtId="0" fontId="38" fillId="0" borderId="48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6" xfId="0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left" vertical="center" wrapText="1"/>
    </xf>
    <xf numFmtId="0" fontId="40" fillId="0" borderId="77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2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0" fillId="0" borderId="76" xfId="0" applyFont="1" applyBorder="1" applyAlignment="1">
      <alignment vertical="center" wrapText="1"/>
    </xf>
    <xf numFmtId="0" fontId="40" fillId="0" borderId="77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70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79" xfId="0" applyFont="1" applyFill="1" applyBorder="1" applyAlignment="1">
      <alignment horizontal="center" vertical="center" wrapText="1"/>
    </xf>
    <xf numFmtId="165" fontId="48" fillId="33" borderId="80" xfId="0" applyNumberFormat="1" applyFont="1" applyFill="1" applyBorder="1" applyAlignment="1" applyProtection="1">
      <alignment horizontal="center" vertical="center" wrapText="1"/>
      <protection/>
    </xf>
    <xf numFmtId="0" fontId="0" fillId="33" borderId="81" xfId="0" applyFill="1" applyBorder="1" applyAlignment="1">
      <alignment horizontal="center" vertical="center" wrapText="1"/>
    </xf>
    <xf numFmtId="165" fontId="52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8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82" xfId="0" applyNumberFormat="1" applyFont="1" applyBorder="1" applyAlignment="1">
      <alignment horizontal="center" vertical="center" wrapText="1"/>
    </xf>
    <xf numFmtId="0" fontId="50" fillId="0" borderId="9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45" fillId="0" borderId="93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zarejestrowanych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województwie lubuskim od I 2009 r. do I 2010 r.
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noFill/>
        <a:ln w="3175">
          <a:noFill/>
        </a:ln>
      </c:spPr>
    </c:title>
    <c:view3D>
      <c:rotX val="30"/>
      <c:hPercent val="56"/>
      <c:rotY val="150"/>
      <c:depthPercent val="100"/>
      <c:rAngAx val="1"/>
    </c:view3D>
    <c:plotArea>
      <c:layout>
        <c:manualLayout>
          <c:xMode val="edge"/>
          <c:yMode val="edge"/>
          <c:x val="0.1205"/>
          <c:y val="0.187"/>
          <c:w val="0.853"/>
          <c:h val="0.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 10'!$D$29</c:f>
              <c:strCache>
                <c:ptCount val="1"/>
                <c:pt idx="0">
                  <c:v>liczba bezrobotnych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10'!$C$30:$C$42</c:f>
              <c:strCache/>
            </c:strRef>
          </c:cat>
          <c:val>
            <c:numRef>
              <c:f>'Wykresy I 10'!$D$30:$D$42</c:f>
              <c:numCache/>
            </c:numRef>
          </c:val>
          <c:shape val="box"/>
        </c:ser>
        <c:ser>
          <c:idx val="1"/>
          <c:order val="1"/>
          <c:tx>
            <c:strRef>
              <c:f>'Wykresy I 10'!$C$42</c:f>
              <c:strCache>
                <c:ptCount val="1"/>
                <c:pt idx="0">
                  <c:v>I 2010r.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gapWidth val="104"/>
        <c:gapDepth val="102"/>
        <c:shape val="box"/>
        <c:axId val="21152313"/>
        <c:axId val="56153090"/>
      </c:bar3D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15231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floor>
      <c:spPr>
        <a:solidFill>
          <a:srgbClr val="FFFF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zgłoszone do powiatowych urzędów pracy w województwie lubuskim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od  I 2009 r. do  I 2010 r.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18825"/>
          <c:y val="0.1985"/>
          <c:w val="0.78225"/>
          <c:h val="0.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 10'!$D$14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10'!$C$15:$C$27</c:f>
              <c:strCache/>
            </c:strRef>
          </c:cat>
          <c:val>
            <c:numRef>
              <c:f>'Wykresy I 10'!$D$15:$D$27</c:f>
              <c:numCache/>
            </c:numRef>
          </c:val>
          <c:shape val="box"/>
        </c:ser>
        <c:gapWidth val="114"/>
        <c:gapDepth val="130"/>
        <c:shape val="box"/>
        <c:axId val="35615763"/>
        <c:axId val="52106412"/>
      </c:bar3D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5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F81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24</xdr:row>
      <xdr:rowOff>19050</xdr:rowOff>
    </xdr:from>
    <xdr:to>
      <xdr:col>20</xdr:col>
      <xdr:colOff>47625</xdr:colOff>
      <xdr:row>44</xdr:row>
      <xdr:rowOff>85725</xdr:rowOff>
    </xdr:to>
    <xdr:graphicFrame>
      <xdr:nvGraphicFramePr>
        <xdr:cNvPr id="1" name="Wykres 5"/>
        <xdr:cNvGraphicFramePr/>
      </xdr:nvGraphicFramePr>
      <xdr:xfrm>
        <a:off x="8334375" y="4591050"/>
        <a:ext cx="5267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24</xdr:row>
      <xdr:rowOff>19050</xdr:rowOff>
    </xdr:from>
    <xdr:to>
      <xdr:col>28</xdr:col>
      <xdr:colOff>523875</xdr:colOff>
      <xdr:row>44</xdr:row>
      <xdr:rowOff>76200</xdr:rowOff>
    </xdr:to>
    <xdr:graphicFrame>
      <xdr:nvGraphicFramePr>
        <xdr:cNvPr id="2" name="Wykres 7"/>
        <xdr:cNvGraphicFramePr/>
      </xdr:nvGraphicFramePr>
      <xdr:xfrm>
        <a:off x="13839825" y="4591050"/>
        <a:ext cx="5314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2</xdr:row>
      <xdr:rowOff>9525</xdr:rowOff>
    </xdr:from>
    <xdr:to>
      <xdr:col>20</xdr:col>
      <xdr:colOff>0</xdr:colOff>
      <xdr:row>23</xdr:row>
      <xdr:rowOff>19050</xdr:rowOff>
    </xdr:to>
    <xdr:pic>
      <xdr:nvPicPr>
        <xdr:cNvPr id="3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90525"/>
          <a:ext cx="5238750" cy="4010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19050</xdr:colOff>
      <xdr:row>2</xdr:row>
      <xdr:rowOff>0</xdr:rowOff>
    </xdr:from>
    <xdr:to>
      <xdr:col>28</xdr:col>
      <xdr:colOff>533400</xdr:colOff>
      <xdr:row>23</xdr:row>
      <xdr:rowOff>9525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49350" y="381000"/>
          <a:ext cx="5314950" cy="4010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9r\Arkusz%20robocz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9"/>
      <sheetName val="Stan i struktura II 09"/>
      <sheetName val="Stan i struktura III 09"/>
      <sheetName val="Stan i struktura IV 09"/>
      <sheetName val="Stan i struktura V 09"/>
      <sheetName val="Stan i struktura VI 09"/>
      <sheetName val="Stan i struktura VII 09"/>
      <sheetName val="Stan i struktura VIII 09"/>
      <sheetName val="Stan i struktura IX 09"/>
      <sheetName val="Stan i struktura X 09"/>
      <sheetName val="Stan i struktura XI 09"/>
      <sheetName val="Stan i struktura XII 09"/>
      <sheetName val="Stan i struktura XII 08"/>
    </sheetNames>
    <sheetDataSet>
      <sheetData sheetId="11">
        <row r="6">
          <cell r="E6">
            <v>4443</v>
          </cell>
          <cell r="F6">
            <v>2782</v>
          </cell>
          <cell r="G6">
            <v>4988</v>
          </cell>
          <cell r="H6">
            <v>4584</v>
          </cell>
          <cell r="I6">
            <v>7838</v>
          </cell>
          <cell r="J6">
            <v>3581</v>
          </cell>
          <cell r="K6">
            <v>4570</v>
          </cell>
          <cell r="L6">
            <v>1855</v>
          </cell>
          <cell r="M6">
            <v>2393</v>
          </cell>
          <cell r="N6">
            <v>2103</v>
          </cell>
          <cell r="O6">
            <v>4363</v>
          </cell>
          <cell r="P6">
            <v>4346</v>
          </cell>
          <cell r="Q6">
            <v>6706</v>
          </cell>
          <cell r="R6">
            <v>6510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98" customWidth="1"/>
    <col min="12" max="12" width="11.625" style="6" customWidth="1"/>
    <col min="13" max="13" width="12.25390625" style="98" customWidth="1"/>
    <col min="14" max="15" width="12.25390625" style="6" customWidth="1"/>
    <col min="16" max="16" width="12.25390625" style="98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60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63" t="s">
        <v>19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2:20" ht="24.75" customHeight="1" thickBot="1" thickTop="1">
      <c r="B5" s="15" t="s">
        <v>20</v>
      </c>
      <c r="C5" s="166" t="s">
        <v>21</v>
      </c>
      <c r="D5" s="167"/>
      <c r="E5" s="16">
        <v>7.6</v>
      </c>
      <c r="F5" s="16">
        <v>12.4</v>
      </c>
      <c r="G5" s="16">
        <v>27.9</v>
      </c>
      <c r="H5" s="16">
        <v>21</v>
      </c>
      <c r="I5" s="16">
        <v>26.3</v>
      </c>
      <c r="J5" s="16">
        <v>19.9</v>
      </c>
      <c r="K5" s="16">
        <v>24.8</v>
      </c>
      <c r="L5" s="16">
        <v>14.9</v>
      </c>
      <c r="M5" s="16">
        <v>10.2</v>
      </c>
      <c r="N5" s="16">
        <v>15.3</v>
      </c>
      <c r="O5" s="16">
        <v>7.5</v>
      </c>
      <c r="P5" s="16">
        <v>15.1</v>
      </c>
      <c r="Q5" s="16">
        <v>25.7</v>
      </c>
      <c r="R5" s="17">
        <v>18.8</v>
      </c>
      <c r="S5" s="18">
        <v>15.9</v>
      </c>
      <c r="T5" t="s">
        <v>22</v>
      </c>
    </row>
    <row r="6" spans="2:19" s="6" customFormat="1" ht="26.25" customHeight="1" thickBot="1" thickTop="1">
      <c r="B6" s="19" t="s">
        <v>23</v>
      </c>
      <c r="C6" s="168" t="s">
        <v>24</v>
      </c>
      <c r="D6" s="169"/>
      <c r="E6" s="20">
        <v>5048</v>
      </c>
      <c r="F6" s="21">
        <v>3194</v>
      </c>
      <c r="G6" s="21">
        <v>5210</v>
      </c>
      <c r="H6" s="21">
        <v>4883</v>
      </c>
      <c r="I6" s="21">
        <v>8419</v>
      </c>
      <c r="J6" s="21">
        <v>3920</v>
      </c>
      <c r="K6" s="21">
        <v>5042</v>
      </c>
      <c r="L6" s="21">
        <v>2144</v>
      </c>
      <c r="M6" s="21">
        <v>2835</v>
      </c>
      <c r="N6" s="21">
        <v>2327</v>
      </c>
      <c r="O6" s="21">
        <v>5007</v>
      </c>
      <c r="P6" s="21">
        <v>5030</v>
      </c>
      <c r="Q6" s="21">
        <v>7356</v>
      </c>
      <c r="R6" s="22">
        <v>7038</v>
      </c>
      <c r="S6" s="23">
        <f>SUM(E6:R6)</f>
        <v>67453</v>
      </c>
    </row>
    <row r="7" spans="2:20" s="6" customFormat="1" ht="24" customHeight="1" thickBot="1" thickTop="1">
      <c r="B7" s="24"/>
      <c r="C7" s="170" t="s">
        <v>25</v>
      </c>
      <c r="D7" s="171"/>
      <c r="E7" s="25">
        <f>'[1]Stan i struktura XII 09'!$E$6</f>
        <v>4443</v>
      </c>
      <c r="F7" s="25">
        <f>'[1]Stan i struktura XII 09'!$F$6</f>
        <v>2782</v>
      </c>
      <c r="G7" s="25">
        <f>'[1]Stan i struktura XII 09'!$G$6</f>
        <v>4988</v>
      </c>
      <c r="H7" s="25">
        <f>'[1]Stan i struktura XII 09'!$H$6</f>
        <v>4584</v>
      </c>
      <c r="I7" s="25">
        <f>'[1]Stan i struktura XII 09'!$I$6</f>
        <v>7838</v>
      </c>
      <c r="J7" s="25">
        <f>'[1]Stan i struktura XII 09'!$J$6</f>
        <v>3581</v>
      </c>
      <c r="K7" s="25">
        <f>'[1]Stan i struktura XII 09'!$K$6</f>
        <v>4570</v>
      </c>
      <c r="L7" s="25">
        <f>'[1]Stan i struktura XII 09'!$L$6</f>
        <v>1855</v>
      </c>
      <c r="M7" s="25">
        <f>'[1]Stan i struktura XII 09'!$M$6</f>
        <v>2393</v>
      </c>
      <c r="N7" s="25">
        <f>'[1]Stan i struktura XII 09'!$N$6</f>
        <v>2103</v>
      </c>
      <c r="O7" s="25">
        <f>'[1]Stan i struktura XII 09'!$O$6</f>
        <v>4363</v>
      </c>
      <c r="P7" s="25">
        <f>'[1]Stan i struktura XII 09'!$P$6</f>
        <v>4346</v>
      </c>
      <c r="Q7" s="25">
        <f>'[1]Stan i struktura XII 09'!$Q$6</f>
        <v>6706</v>
      </c>
      <c r="R7" s="25">
        <f>'[1]Stan i struktura XII 09'!$R$6</f>
        <v>6510</v>
      </c>
      <c r="S7" s="26">
        <f>SUM(E7:R7)</f>
        <v>61062</v>
      </c>
      <c r="T7" s="27"/>
    </row>
    <row r="8" spans="2:20" ht="24" customHeight="1" thickBot="1" thickTop="1">
      <c r="B8" s="28"/>
      <c r="C8" s="172" t="s">
        <v>26</v>
      </c>
      <c r="D8" s="173"/>
      <c r="E8" s="29">
        <f aca="true" t="shared" si="0" ref="E8:S8">E6-E7</f>
        <v>605</v>
      </c>
      <c r="F8" s="29">
        <f t="shared" si="0"/>
        <v>412</v>
      </c>
      <c r="G8" s="29">
        <f t="shared" si="0"/>
        <v>222</v>
      </c>
      <c r="H8" s="29">
        <f t="shared" si="0"/>
        <v>299</v>
      </c>
      <c r="I8" s="29">
        <f t="shared" si="0"/>
        <v>581</v>
      </c>
      <c r="J8" s="29">
        <f t="shared" si="0"/>
        <v>339</v>
      </c>
      <c r="K8" s="29">
        <f t="shared" si="0"/>
        <v>472</v>
      </c>
      <c r="L8" s="29">
        <f t="shared" si="0"/>
        <v>289</v>
      </c>
      <c r="M8" s="29">
        <f t="shared" si="0"/>
        <v>442</v>
      </c>
      <c r="N8" s="29">
        <f t="shared" si="0"/>
        <v>224</v>
      </c>
      <c r="O8" s="29">
        <f t="shared" si="0"/>
        <v>644</v>
      </c>
      <c r="P8" s="29">
        <f t="shared" si="0"/>
        <v>684</v>
      </c>
      <c r="Q8" s="29">
        <f t="shared" si="0"/>
        <v>650</v>
      </c>
      <c r="R8" s="30">
        <f t="shared" si="0"/>
        <v>528</v>
      </c>
      <c r="S8" s="31">
        <f t="shared" si="0"/>
        <v>6391</v>
      </c>
      <c r="T8" s="32"/>
    </row>
    <row r="9" spans="2:20" ht="24" customHeight="1" thickBot="1" thickTop="1">
      <c r="B9" s="33"/>
      <c r="C9" s="174" t="s">
        <v>27</v>
      </c>
      <c r="D9" s="175"/>
      <c r="E9" s="34">
        <f aca="true" t="shared" si="1" ref="E9:S9">E6/E7*100</f>
        <v>113.61692550078774</v>
      </c>
      <c r="F9" s="34">
        <f t="shared" si="1"/>
        <v>114.80948957584471</v>
      </c>
      <c r="G9" s="34">
        <f t="shared" si="1"/>
        <v>104.45068163592622</v>
      </c>
      <c r="H9" s="34">
        <f t="shared" si="1"/>
        <v>106.52268760907504</v>
      </c>
      <c r="I9" s="34">
        <f t="shared" si="1"/>
        <v>107.41260525644296</v>
      </c>
      <c r="J9" s="34">
        <f t="shared" si="1"/>
        <v>109.46662943311924</v>
      </c>
      <c r="K9" s="34">
        <f t="shared" si="1"/>
        <v>110.32822757111597</v>
      </c>
      <c r="L9" s="34">
        <f t="shared" si="1"/>
        <v>115.57951482479784</v>
      </c>
      <c r="M9" s="34">
        <f t="shared" si="1"/>
        <v>118.47053907229419</v>
      </c>
      <c r="N9" s="34">
        <f t="shared" si="1"/>
        <v>110.65145030908225</v>
      </c>
      <c r="O9" s="34">
        <f t="shared" si="1"/>
        <v>114.76048590419437</v>
      </c>
      <c r="P9" s="34">
        <f t="shared" si="1"/>
        <v>115.73861021629084</v>
      </c>
      <c r="Q9" s="34">
        <f t="shared" si="1"/>
        <v>109.69281240679989</v>
      </c>
      <c r="R9" s="35">
        <f t="shared" si="1"/>
        <v>108.11059907834102</v>
      </c>
      <c r="S9" s="36">
        <f t="shared" si="1"/>
        <v>110.46641118862794</v>
      </c>
      <c r="T9" s="32"/>
    </row>
    <row r="10" spans="2:20" s="6" customFormat="1" ht="24" customHeight="1" thickBot="1" thickTop="1">
      <c r="B10" s="37" t="s">
        <v>28</v>
      </c>
      <c r="C10" s="176" t="s">
        <v>29</v>
      </c>
      <c r="D10" s="177"/>
      <c r="E10" s="38">
        <v>1131</v>
      </c>
      <c r="F10" s="39">
        <v>738</v>
      </c>
      <c r="G10" s="40">
        <v>680</v>
      </c>
      <c r="H10" s="40">
        <v>540</v>
      </c>
      <c r="I10" s="40">
        <v>1089</v>
      </c>
      <c r="J10" s="40">
        <v>624</v>
      </c>
      <c r="K10" s="40">
        <v>734</v>
      </c>
      <c r="L10" s="40">
        <v>504</v>
      </c>
      <c r="M10" s="41">
        <v>631</v>
      </c>
      <c r="N10" s="41">
        <v>442</v>
      </c>
      <c r="O10" s="41">
        <v>1196</v>
      </c>
      <c r="P10" s="41">
        <v>1124</v>
      </c>
      <c r="Q10" s="41">
        <v>1352</v>
      </c>
      <c r="R10" s="41">
        <v>1909</v>
      </c>
      <c r="S10" s="42">
        <f>SUM(E10:R10)</f>
        <v>12694</v>
      </c>
      <c r="T10" s="27"/>
    </row>
    <row r="11" spans="2:20" ht="24" customHeight="1" thickBot="1" thickTop="1">
      <c r="B11" s="43"/>
      <c r="C11" s="172" t="s">
        <v>30</v>
      </c>
      <c r="D11" s="173"/>
      <c r="E11" s="44">
        <f aca="true" t="shared" si="2" ref="E11:S11">E76/E10*100</f>
        <v>17.50663129973475</v>
      </c>
      <c r="F11" s="44">
        <f t="shared" si="2"/>
        <v>14.634146341463413</v>
      </c>
      <c r="G11" s="44">
        <f t="shared" si="2"/>
        <v>14.705882352941178</v>
      </c>
      <c r="H11" s="44">
        <f t="shared" si="2"/>
        <v>16.11111111111111</v>
      </c>
      <c r="I11" s="44">
        <f t="shared" si="2"/>
        <v>12.48852157943067</v>
      </c>
      <c r="J11" s="44">
        <f t="shared" si="2"/>
        <v>8.653846153846153</v>
      </c>
      <c r="K11" s="44">
        <f t="shared" si="2"/>
        <v>11.716621253405995</v>
      </c>
      <c r="L11" s="44">
        <f t="shared" si="2"/>
        <v>13.095238095238097</v>
      </c>
      <c r="M11" s="44">
        <f t="shared" si="2"/>
        <v>17.11568938193344</v>
      </c>
      <c r="N11" s="44">
        <f t="shared" si="2"/>
        <v>15.158371040723981</v>
      </c>
      <c r="O11" s="44">
        <f t="shared" si="2"/>
        <v>14.715719063545151</v>
      </c>
      <c r="P11" s="44">
        <f t="shared" si="2"/>
        <v>15.035587188612098</v>
      </c>
      <c r="Q11" s="44">
        <f t="shared" si="2"/>
        <v>10.133136094674557</v>
      </c>
      <c r="R11" s="45">
        <f t="shared" si="2"/>
        <v>6.862231534834992</v>
      </c>
      <c r="S11" s="46">
        <f t="shared" si="2"/>
        <v>12.785567984874744</v>
      </c>
      <c r="T11" s="32"/>
    </row>
    <row r="12" spans="2:20" ht="24.75" customHeight="1" thickBot="1" thickTop="1">
      <c r="B12" s="47" t="s">
        <v>31</v>
      </c>
      <c r="C12" s="178" t="s">
        <v>32</v>
      </c>
      <c r="D12" s="179"/>
      <c r="E12" s="38">
        <v>526</v>
      </c>
      <c r="F12" s="40">
        <v>326</v>
      </c>
      <c r="G12" s="40">
        <v>458</v>
      </c>
      <c r="H12" s="40">
        <v>241</v>
      </c>
      <c r="I12" s="40">
        <v>508</v>
      </c>
      <c r="J12" s="40">
        <v>285</v>
      </c>
      <c r="K12" s="40">
        <v>262</v>
      </c>
      <c r="L12" s="40">
        <v>215</v>
      </c>
      <c r="M12" s="41">
        <v>189</v>
      </c>
      <c r="N12" s="41">
        <v>218</v>
      </c>
      <c r="O12" s="41">
        <v>552</v>
      </c>
      <c r="P12" s="41">
        <v>440</v>
      </c>
      <c r="Q12" s="41">
        <v>702</v>
      </c>
      <c r="R12" s="41">
        <v>1381</v>
      </c>
      <c r="S12" s="42">
        <f>SUM(E12:R12)</f>
        <v>6303</v>
      </c>
      <c r="T12" s="32"/>
    </row>
    <row r="13" spans="2:20" ht="24" customHeight="1" thickBot="1" thickTop="1">
      <c r="B13" s="43" t="s">
        <v>22</v>
      </c>
      <c r="C13" s="180" t="s">
        <v>33</v>
      </c>
      <c r="D13" s="181"/>
      <c r="E13" s="48">
        <v>198</v>
      </c>
      <c r="F13" s="49">
        <v>168</v>
      </c>
      <c r="G13" s="49">
        <v>204</v>
      </c>
      <c r="H13" s="49">
        <v>138</v>
      </c>
      <c r="I13" s="49">
        <v>257</v>
      </c>
      <c r="J13" s="49">
        <v>121</v>
      </c>
      <c r="K13" s="49">
        <v>152</v>
      </c>
      <c r="L13" s="49">
        <v>101</v>
      </c>
      <c r="M13" s="50">
        <v>101</v>
      </c>
      <c r="N13" s="50">
        <v>68</v>
      </c>
      <c r="O13" s="50">
        <v>368</v>
      </c>
      <c r="P13" s="50">
        <v>224</v>
      </c>
      <c r="Q13" s="50">
        <v>398</v>
      </c>
      <c r="R13" s="50">
        <v>261</v>
      </c>
      <c r="S13" s="26">
        <f>SUM(E13:R13)</f>
        <v>2759</v>
      </c>
      <c r="T13" s="32"/>
    </row>
    <row r="14" spans="2:20" s="6" customFormat="1" ht="24" customHeight="1" thickBot="1" thickTop="1">
      <c r="B14" s="19" t="s">
        <v>22</v>
      </c>
      <c r="C14" s="182" t="s">
        <v>34</v>
      </c>
      <c r="D14" s="183"/>
      <c r="E14" s="48">
        <v>178</v>
      </c>
      <c r="F14" s="49">
        <v>111</v>
      </c>
      <c r="G14" s="49">
        <v>200</v>
      </c>
      <c r="H14" s="49">
        <v>137</v>
      </c>
      <c r="I14" s="49">
        <v>240</v>
      </c>
      <c r="J14" s="49">
        <v>102</v>
      </c>
      <c r="K14" s="49">
        <v>151</v>
      </c>
      <c r="L14" s="49">
        <v>81</v>
      </c>
      <c r="M14" s="50">
        <v>99</v>
      </c>
      <c r="N14" s="50">
        <v>64</v>
      </c>
      <c r="O14" s="50">
        <v>209</v>
      </c>
      <c r="P14" s="50">
        <v>208</v>
      </c>
      <c r="Q14" s="50">
        <v>191</v>
      </c>
      <c r="R14" s="50">
        <v>232</v>
      </c>
      <c r="S14" s="26">
        <f>SUM(E14:R14)</f>
        <v>2203</v>
      </c>
      <c r="T14" s="27"/>
    </row>
    <row r="15" spans="2:20" s="6" customFormat="1" ht="24" customHeight="1" thickBot="1" thickTop="1">
      <c r="B15" s="51" t="s">
        <v>22</v>
      </c>
      <c r="C15" s="184" t="s">
        <v>35</v>
      </c>
      <c r="D15" s="185"/>
      <c r="E15" s="52">
        <v>203</v>
      </c>
      <c r="F15" s="53">
        <v>87</v>
      </c>
      <c r="G15" s="53">
        <v>74</v>
      </c>
      <c r="H15" s="53">
        <v>48</v>
      </c>
      <c r="I15" s="53">
        <v>31</v>
      </c>
      <c r="J15" s="53">
        <v>31</v>
      </c>
      <c r="K15" s="53">
        <v>38</v>
      </c>
      <c r="L15" s="53">
        <v>61</v>
      </c>
      <c r="M15" s="54">
        <v>42</v>
      </c>
      <c r="N15" s="54">
        <v>107</v>
      </c>
      <c r="O15" s="54">
        <v>114</v>
      </c>
      <c r="P15" s="54">
        <v>145</v>
      </c>
      <c r="Q15" s="54">
        <v>104</v>
      </c>
      <c r="R15" s="54">
        <v>151</v>
      </c>
      <c r="S15" s="26">
        <f>SUM(E15:R15)</f>
        <v>1236</v>
      </c>
      <c r="T15" s="27"/>
    </row>
    <row r="16" spans="2:19" ht="30" customHeight="1" thickBot="1">
      <c r="B16" s="163" t="s">
        <v>36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6"/>
    </row>
    <row r="17" spans="2:19" ht="24" customHeight="1" thickBot="1" thickTop="1">
      <c r="B17" s="187" t="s">
        <v>20</v>
      </c>
      <c r="C17" s="189" t="s">
        <v>37</v>
      </c>
      <c r="D17" s="190"/>
      <c r="E17" s="55">
        <v>2474</v>
      </c>
      <c r="F17" s="56">
        <v>1705</v>
      </c>
      <c r="G17" s="56">
        <v>2688</v>
      </c>
      <c r="H17" s="56">
        <v>2489</v>
      </c>
      <c r="I17" s="56">
        <v>4327</v>
      </c>
      <c r="J17" s="56">
        <v>1974</v>
      </c>
      <c r="K17" s="56">
        <v>2475</v>
      </c>
      <c r="L17" s="56">
        <v>1092</v>
      </c>
      <c r="M17" s="57">
        <v>1419</v>
      </c>
      <c r="N17" s="57">
        <v>1184</v>
      </c>
      <c r="O17" s="57">
        <v>2490</v>
      </c>
      <c r="P17" s="57">
        <v>2613</v>
      </c>
      <c r="Q17" s="57">
        <v>3859</v>
      </c>
      <c r="R17" s="57">
        <v>3477</v>
      </c>
      <c r="S17" s="26">
        <f>SUM(E17:R17)</f>
        <v>34266</v>
      </c>
    </row>
    <row r="18" spans="2:19" ht="24" customHeight="1" thickBot="1" thickTop="1">
      <c r="B18" s="188"/>
      <c r="C18" s="191" t="s">
        <v>38</v>
      </c>
      <c r="D18" s="192"/>
      <c r="E18" s="58">
        <f aca="true" t="shared" si="3" ref="E18:S18">E17/E6*100</f>
        <v>49.009508716323296</v>
      </c>
      <c r="F18" s="58">
        <f t="shared" si="3"/>
        <v>53.38134001252348</v>
      </c>
      <c r="G18" s="58">
        <f t="shared" si="3"/>
        <v>51.59309021113244</v>
      </c>
      <c r="H18" s="58">
        <f t="shared" si="3"/>
        <v>50.97276264591439</v>
      </c>
      <c r="I18" s="58">
        <f t="shared" si="3"/>
        <v>51.395652690343276</v>
      </c>
      <c r="J18" s="58">
        <f t="shared" si="3"/>
        <v>50.357142857142854</v>
      </c>
      <c r="K18" s="58">
        <f t="shared" si="3"/>
        <v>49.08766362554542</v>
      </c>
      <c r="L18" s="58">
        <f t="shared" si="3"/>
        <v>50.93283582089553</v>
      </c>
      <c r="M18" s="58">
        <f t="shared" si="3"/>
        <v>50.05291005291005</v>
      </c>
      <c r="N18" s="58">
        <f t="shared" si="3"/>
        <v>50.880962612806194</v>
      </c>
      <c r="O18" s="58">
        <f t="shared" si="3"/>
        <v>49.730377471539846</v>
      </c>
      <c r="P18" s="58">
        <f t="shared" si="3"/>
        <v>51.94831013916501</v>
      </c>
      <c r="Q18" s="58">
        <f t="shared" si="3"/>
        <v>52.460576400217505</v>
      </c>
      <c r="R18" s="59">
        <f t="shared" si="3"/>
        <v>49.40323955669224</v>
      </c>
      <c r="S18" s="60">
        <f t="shared" si="3"/>
        <v>50.79981616829497</v>
      </c>
    </row>
    <row r="19" spans="2:19" ht="24" customHeight="1" thickBot="1" thickTop="1">
      <c r="B19" s="193" t="s">
        <v>23</v>
      </c>
      <c r="C19" s="194" t="s">
        <v>39</v>
      </c>
      <c r="D19" s="173"/>
      <c r="E19" s="48">
        <v>0</v>
      </c>
      <c r="F19" s="49">
        <v>2028</v>
      </c>
      <c r="G19" s="49">
        <v>2566</v>
      </c>
      <c r="H19" s="49">
        <v>2479</v>
      </c>
      <c r="I19" s="49">
        <v>3263</v>
      </c>
      <c r="J19" s="49">
        <v>1554</v>
      </c>
      <c r="K19" s="49">
        <v>2784</v>
      </c>
      <c r="L19" s="49">
        <v>1181</v>
      </c>
      <c r="M19" s="50">
        <v>1730</v>
      </c>
      <c r="N19" s="50">
        <v>1095</v>
      </c>
      <c r="O19" s="50">
        <v>0</v>
      </c>
      <c r="P19" s="50">
        <v>3269</v>
      </c>
      <c r="Q19" s="50">
        <v>3024</v>
      </c>
      <c r="R19" s="50">
        <v>3019</v>
      </c>
      <c r="S19" s="61">
        <f>SUM(E19:R19)</f>
        <v>27992</v>
      </c>
    </row>
    <row r="20" spans="2:19" ht="24" customHeight="1" thickBot="1" thickTop="1">
      <c r="B20" s="188"/>
      <c r="C20" s="191" t="s">
        <v>38</v>
      </c>
      <c r="D20" s="192"/>
      <c r="E20" s="58">
        <f aca="true" t="shared" si="4" ref="E20:S20">E19/E6*100</f>
        <v>0</v>
      </c>
      <c r="F20" s="58">
        <f t="shared" si="4"/>
        <v>63.49405134627426</v>
      </c>
      <c r="G20" s="58">
        <f t="shared" si="4"/>
        <v>49.25143953934741</v>
      </c>
      <c r="H20" s="58">
        <f t="shared" si="4"/>
        <v>50.76797050993241</v>
      </c>
      <c r="I20" s="58">
        <f t="shared" si="4"/>
        <v>38.75757215821356</v>
      </c>
      <c r="J20" s="58">
        <f t="shared" si="4"/>
        <v>39.64285714285714</v>
      </c>
      <c r="K20" s="58">
        <f t="shared" si="4"/>
        <v>55.21618405394685</v>
      </c>
      <c r="L20" s="58">
        <f t="shared" si="4"/>
        <v>55.0839552238806</v>
      </c>
      <c r="M20" s="58">
        <f t="shared" si="4"/>
        <v>61.022927689594354</v>
      </c>
      <c r="N20" s="58">
        <f t="shared" si="4"/>
        <v>47.05629565964761</v>
      </c>
      <c r="O20" s="58">
        <f t="shared" si="4"/>
        <v>0</v>
      </c>
      <c r="P20" s="58">
        <f t="shared" si="4"/>
        <v>64.99005964214712</v>
      </c>
      <c r="Q20" s="58">
        <f t="shared" si="4"/>
        <v>41.109298531810765</v>
      </c>
      <c r="R20" s="59">
        <f t="shared" si="4"/>
        <v>42.89570900824098</v>
      </c>
      <c r="S20" s="60">
        <f t="shared" si="4"/>
        <v>41.49852489881843</v>
      </c>
    </row>
    <row r="21" spans="2:19" s="6" customFormat="1" ht="23.25" customHeight="1" thickBot="1" thickTop="1">
      <c r="B21" s="195" t="s">
        <v>28</v>
      </c>
      <c r="C21" s="196" t="s">
        <v>40</v>
      </c>
      <c r="D21" s="197"/>
      <c r="E21" s="48">
        <v>1209</v>
      </c>
      <c r="F21" s="49">
        <v>664</v>
      </c>
      <c r="G21" s="49">
        <v>1077</v>
      </c>
      <c r="H21" s="49">
        <v>1334</v>
      </c>
      <c r="I21" s="49">
        <v>2286</v>
      </c>
      <c r="J21" s="49">
        <v>564</v>
      </c>
      <c r="K21" s="49">
        <v>1517</v>
      </c>
      <c r="L21" s="49">
        <v>525</v>
      </c>
      <c r="M21" s="50">
        <v>561</v>
      </c>
      <c r="N21" s="50">
        <v>334</v>
      </c>
      <c r="O21" s="50">
        <v>1078</v>
      </c>
      <c r="P21" s="50">
        <v>1001</v>
      </c>
      <c r="Q21" s="50">
        <v>1802</v>
      </c>
      <c r="R21" s="50">
        <v>1874</v>
      </c>
      <c r="S21" s="26">
        <f>SUM(E21:R21)</f>
        <v>15826</v>
      </c>
    </row>
    <row r="22" spans="2:19" ht="24" customHeight="1" thickBot="1" thickTop="1">
      <c r="B22" s="188"/>
      <c r="C22" s="191" t="s">
        <v>38</v>
      </c>
      <c r="D22" s="192"/>
      <c r="E22" s="58">
        <f aca="true" t="shared" si="5" ref="E22:S22">E21/E6*100</f>
        <v>23.950079239302692</v>
      </c>
      <c r="F22" s="58">
        <f t="shared" si="5"/>
        <v>20.78897933625548</v>
      </c>
      <c r="G22" s="58">
        <f t="shared" si="5"/>
        <v>20.671785028790786</v>
      </c>
      <c r="H22" s="58">
        <f t="shared" si="5"/>
        <v>27.319270939995903</v>
      </c>
      <c r="I22" s="58">
        <f t="shared" si="5"/>
        <v>27.15286851169973</v>
      </c>
      <c r="J22" s="58">
        <f t="shared" si="5"/>
        <v>14.387755102040817</v>
      </c>
      <c r="K22" s="58">
        <f t="shared" si="5"/>
        <v>30.087266957556523</v>
      </c>
      <c r="L22" s="58">
        <f t="shared" si="5"/>
        <v>24.486940298507463</v>
      </c>
      <c r="M22" s="58">
        <f t="shared" si="5"/>
        <v>19.788359788359788</v>
      </c>
      <c r="N22" s="58">
        <f t="shared" si="5"/>
        <v>14.353244520842287</v>
      </c>
      <c r="O22" s="58">
        <f t="shared" si="5"/>
        <v>21.52985819852207</v>
      </c>
      <c r="P22" s="58">
        <f t="shared" si="5"/>
        <v>19.90059642147117</v>
      </c>
      <c r="Q22" s="58">
        <f t="shared" si="5"/>
        <v>24.497009244154434</v>
      </c>
      <c r="R22" s="59">
        <f t="shared" si="5"/>
        <v>26.626882637112814</v>
      </c>
      <c r="S22" s="60">
        <f t="shared" si="5"/>
        <v>23.46226261248573</v>
      </c>
    </row>
    <row r="23" spans="2:19" s="6" customFormat="1" ht="24" customHeight="1" thickBot="1" thickTop="1">
      <c r="B23" s="195" t="s">
        <v>31</v>
      </c>
      <c r="C23" s="198" t="s">
        <v>41</v>
      </c>
      <c r="D23" s="199"/>
      <c r="E23" s="48">
        <v>23</v>
      </c>
      <c r="F23" s="49">
        <v>94</v>
      </c>
      <c r="G23" s="49">
        <v>60</v>
      </c>
      <c r="H23" s="49">
        <v>157</v>
      </c>
      <c r="I23" s="49">
        <v>263</v>
      </c>
      <c r="J23" s="49">
        <v>13</v>
      </c>
      <c r="K23" s="49">
        <v>562</v>
      </c>
      <c r="L23" s="49">
        <v>79</v>
      </c>
      <c r="M23" s="50">
        <v>11</v>
      </c>
      <c r="N23" s="50">
        <v>8</v>
      </c>
      <c r="O23" s="50">
        <v>42</v>
      </c>
      <c r="P23" s="50">
        <v>65</v>
      </c>
      <c r="Q23" s="50">
        <v>367</v>
      </c>
      <c r="R23" s="50">
        <v>113</v>
      </c>
      <c r="S23" s="26">
        <f>SUM(E23:R23)</f>
        <v>1857</v>
      </c>
    </row>
    <row r="24" spans="2:19" ht="24" customHeight="1" thickBot="1" thickTop="1">
      <c r="B24" s="188"/>
      <c r="C24" s="191" t="s">
        <v>38</v>
      </c>
      <c r="D24" s="192"/>
      <c r="E24" s="58">
        <f aca="true" t="shared" si="6" ref="E24:S24">E23/E6*100</f>
        <v>0.45562599049128366</v>
      </c>
      <c r="F24" s="58">
        <f t="shared" si="6"/>
        <v>2.9430181590482154</v>
      </c>
      <c r="G24" s="58">
        <f t="shared" si="6"/>
        <v>1.1516314779270633</v>
      </c>
      <c r="H24" s="58">
        <f t="shared" si="6"/>
        <v>3.215236534917059</v>
      </c>
      <c r="I24" s="58">
        <f t="shared" si="6"/>
        <v>3.1238864473215346</v>
      </c>
      <c r="J24" s="58">
        <f t="shared" si="6"/>
        <v>0.33163265306122447</v>
      </c>
      <c r="K24" s="58">
        <f t="shared" si="6"/>
        <v>11.146370487901626</v>
      </c>
      <c r="L24" s="58">
        <f t="shared" si="6"/>
        <v>3.6847014925373136</v>
      </c>
      <c r="M24" s="58">
        <f t="shared" si="6"/>
        <v>0.3880070546737213</v>
      </c>
      <c r="N24" s="58">
        <f t="shared" si="6"/>
        <v>0.34379028792436617</v>
      </c>
      <c r="O24" s="58">
        <f t="shared" si="6"/>
        <v>0.8388256440982624</v>
      </c>
      <c r="P24" s="58">
        <f t="shared" si="6"/>
        <v>1.2922465208747516</v>
      </c>
      <c r="Q24" s="58">
        <f t="shared" si="6"/>
        <v>4.989124524197933</v>
      </c>
      <c r="R24" s="59">
        <f t="shared" si="6"/>
        <v>1.605569764137539</v>
      </c>
      <c r="S24" s="60">
        <f t="shared" si="6"/>
        <v>2.7530280343350184</v>
      </c>
    </row>
    <row r="25" spans="2:19" s="6" customFormat="1" ht="24" customHeight="1" thickBot="1" thickTop="1">
      <c r="B25" s="195" t="s">
        <v>42</v>
      </c>
      <c r="C25" s="196" t="s">
        <v>43</v>
      </c>
      <c r="D25" s="197"/>
      <c r="E25" s="62">
        <v>326</v>
      </c>
      <c r="F25" s="50">
        <v>203</v>
      </c>
      <c r="G25" s="50">
        <v>213</v>
      </c>
      <c r="H25" s="50">
        <v>274</v>
      </c>
      <c r="I25" s="50">
        <v>378</v>
      </c>
      <c r="J25" s="50">
        <v>129</v>
      </c>
      <c r="K25" s="50">
        <v>220</v>
      </c>
      <c r="L25" s="50">
        <v>131</v>
      </c>
      <c r="M25" s="50">
        <v>245</v>
      </c>
      <c r="N25" s="50">
        <v>180</v>
      </c>
      <c r="O25" s="50">
        <v>217</v>
      </c>
      <c r="P25" s="50">
        <v>311</v>
      </c>
      <c r="Q25" s="50">
        <v>420</v>
      </c>
      <c r="R25" s="50">
        <v>409</v>
      </c>
      <c r="S25" s="26">
        <f>SUM(E25:R25)</f>
        <v>3656</v>
      </c>
    </row>
    <row r="26" spans="2:19" ht="24" customHeight="1" thickBot="1" thickTop="1">
      <c r="B26" s="188"/>
      <c r="C26" s="191" t="s">
        <v>38</v>
      </c>
      <c r="D26" s="192"/>
      <c r="E26" s="58">
        <f aca="true" t="shared" si="7" ref="E26:S26">E25/E6*100</f>
        <v>6.458003169572107</v>
      </c>
      <c r="F26" s="58">
        <f t="shared" si="7"/>
        <v>6.355666875391358</v>
      </c>
      <c r="G26" s="58">
        <f t="shared" si="7"/>
        <v>4.088291746641075</v>
      </c>
      <c r="H26" s="58">
        <f t="shared" si="7"/>
        <v>5.611304525906205</v>
      </c>
      <c r="I26" s="58">
        <f t="shared" si="7"/>
        <v>4.489844399572396</v>
      </c>
      <c r="J26" s="58">
        <f t="shared" si="7"/>
        <v>3.2908163265306123</v>
      </c>
      <c r="K26" s="58">
        <f t="shared" si="7"/>
        <v>4.36334787782626</v>
      </c>
      <c r="L26" s="58">
        <f t="shared" si="7"/>
        <v>6.110074626865672</v>
      </c>
      <c r="M26" s="58">
        <f t="shared" si="7"/>
        <v>8.641975308641975</v>
      </c>
      <c r="N26" s="58">
        <f t="shared" si="7"/>
        <v>7.735281478298238</v>
      </c>
      <c r="O26" s="58">
        <f t="shared" si="7"/>
        <v>4.333932494507689</v>
      </c>
      <c r="P26" s="58">
        <f t="shared" si="7"/>
        <v>6.182902584493042</v>
      </c>
      <c r="Q26" s="58">
        <f t="shared" si="7"/>
        <v>5.709624796084829</v>
      </c>
      <c r="R26" s="59">
        <f t="shared" si="7"/>
        <v>5.811310031258881</v>
      </c>
      <c r="S26" s="60">
        <f t="shared" si="7"/>
        <v>5.420070271151765</v>
      </c>
    </row>
    <row r="27" spans="2:19" ht="30" customHeight="1" thickBot="1" thickTop="1">
      <c r="B27" s="163" t="s">
        <v>44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200"/>
    </row>
    <row r="28" spans="2:19" ht="24" customHeight="1" thickBot="1" thickTop="1">
      <c r="B28" s="193" t="s">
        <v>20</v>
      </c>
      <c r="C28" s="194" t="s">
        <v>45</v>
      </c>
      <c r="D28" s="173"/>
      <c r="E28" s="48">
        <v>947</v>
      </c>
      <c r="F28" s="49">
        <v>689</v>
      </c>
      <c r="G28" s="49">
        <v>1032</v>
      </c>
      <c r="H28" s="49">
        <v>1085</v>
      </c>
      <c r="I28" s="49">
        <v>1646</v>
      </c>
      <c r="J28" s="49">
        <v>752</v>
      </c>
      <c r="K28" s="49">
        <v>1130</v>
      </c>
      <c r="L28" s="49">
        <v>500</v>
      </c>
      <c r="M28" s="50">
        <v>770</v>
      </c>
      <c r="N28" s="50">
        <v>586</v>
      </c>
      <c r="O28" s="50">
        <v>766</v>
      </c>
      <c r="P28" s="50">
        <v>1178</v>
      </c>
      <c r="Q28" s="50">
        <v>1593</v>
      </c>
      <c r="R28" s="50">
        <v>1488</v>
      </c>
      <c r="S28" s="26">
        <f>SUM(E28:R28)</f>
        <v>14162</v>
      </c>
    </row>
    <row r="29" spans="2:19" ht="24" customHeight="1" thickBot="1" thickTop="1">
      <c r="B29" s="188"/>
      <c r="C29" s="191" t="s">
        <v>38</v>
      </c>
      <c r="D29" s="192"/>
      <c r="E29" s="58">
        <f aca="true" t="shared" si="8" ref="E29:S29">E28/E6*100</f>
        <v>18.759904912836767</v>
      </c>
      <c r="F29" s="58">
        <f t="shared" si="8"/>
        <v>21.571696931747024</v>
      </c>
      <c r="G29" s="58">
        <f t="shared" si="8"/>
        <v>19.808061420345492</v>
      </c>
      <c r="H29" s="58">
        <f t="shared" si="8"/>
        <v>22.219946754044646</v>
      </c>
      <c r="I29" s="58">
        <f t="shared" si="8"/>
        <v>19.55101556004276</v>
      </c>
      <c r="J29" s="58">
        <f t="shared" si="8"/>
        <v>19.183673469387756</v>
      </c>
      <c r="K29" s="58">
        <f t="shared" si="8"/>
        <v>22.41174137247124</v>
      </c>
      <c r="L29" s="58">
        <f t="shared" si="8"/>
        <v>23.32089552238806</v>
      </c>
      <c r="M29" s="58">
        <f t="shared" si="8"/>
        <v>27.160493827160494</v>
      </c>
      <c r="N29" s="58">
        <f t="shared" si="8"/>
        <v>25.18263859045982</v>
      </c>
      <c r="O29" s="58">
        <f t="shared" si="8"/>
        <v>15.298581985220691</v>
      </c>
      <c r="P29" s="58">
        <f t="shared" si="8"/>
        <v>23.41948310139165</v>
      </c>
      <c r="Q29" s="58">
        <f t="shared" si="8"/>
        <v>21.6557911908646</v>
      </c>
      <c r="R29" s="59">
        <f t="shared" si="8"/>
        <v>21.14236999147485</v>
      </c>
      <c r="S29" s="60">
        <f t="shared" si="8"/>
        <v>20.995359731961514</v>
      </c>
    </row>
    <row r="30" spans="2:19" ht="24" customHeight="1" thickBot="1" thickTop="1">
      <c r="B30" s="195" t="s">
        <v>23</v>
      </c>
      <c r="C30" s="196" t="s">
        <v>46</v>
      </c>
      <c r="D30" s="197"/>
      <c r="E30" s="48">
        <v>1360</v>
      </c>
      <c r="F30" s="49">
        <v>782</v>
      </c>
      <c r="G30" s="49">
        <v>1121</v>
      </c>
      <c r="H30" s="49">
        <v>1112</v>
      </c>
      <c r="I30" s="49">
        <v>1851</v>
      </c>
      <c r="J30" s="49">
        <v>939</v>
      </c>
      <c r="K30" s="49">
        <v>1119</v>
      </c>
      <c r="L30" s="49">
        <v>531</v>
      </c>
      <c r="M30" s="50">
        <v>571</v>
      </c>
      <c r="N30" s="50">
        <v>488</v>
      </c>
      <c r="O30" s="50">
        <v>1249</v>
      </c>
      <c r="P30" s="50">
        <v>1017</v>
      </c>
      <c r="Q30" s="50">
        <v>1472</v>
      </c>
      <c r="R30" s="50">
        <v>1483</v>
      </c>
      <c r="S30" s="26">
        <f>SUM(E30:R30)</f>
        <v>15095</v>
      </c>
    </row>
    <row r="31" spans="2:19" ht="24" customHeight="1" thickBot="1" thickTop="1">
      <c r="B31" s="188"/>
      <c r="C31" s="191" t="s">
        <v>38</v>
      </c>
      <c r="D31" s="192"/>
      <c r="E31" s="58">
        <f aca="true" t="shared" si="9" ref="E31:S31">E30/E6*100</f>
        <v>26.94136291600634</v>
      </c>
      <c r="F31" s="58">
        <f t="shared" si="9"/>
        <v>24.483406386975577</v>
      </c>
      <c r="G31" s="58">
        <f t="shared" si="9"/>
        <v>21.516314779270633</v>
      </c>
      <c r="H31" s="58">
        <f t="shared" si="9"/>
        <v>22.772885521195988</v>
      </c>
      <c r="I31" s="58">
        <f t="shared" si="9"/>
        <v>21.985984083620384</v>
      </c>
      <c r="J31" s="58">
        <f t="shared" si="9"/>
        <v>23.95408163265306</v>
      </c>
      <c r="K31" s="58">
        <f t="shared" si="9"/>
        <v>22.193573978579927</v>
      </c>
      <c r="L31" s="58">
        <f t="shared" si="9"/>
        <v>24.766791044776117</v>
      </c>
      <c r="M31" s="58">
        <f t="shared" si="9"/>
        <v>20.141093474426807</v>
      </c>
      <c r="N31" s="58">
        <f t="shared" si="9"/>
        <v>20.971207563386336</v>
      </c>
      <c r="O31" s="58">
        <f t="shared" si="9"/>
        <v>24.94507689235071</v>
      </c>
      <c r="P31" s="58">
        <f t="shared" si="9"/>
        <v>20.218687872763418</v>
      </c>
      <c r="Q31" s="58">
        <f t="shared" si="9"/>
        <v>20.010875475802067</v>
      </c>
      <c r="R31" s="59">
        <f t="shared" si="9"/>
        <v>21.07132708155726</v>
      </c>
      <c r="S31" s="60">
        <f t="shared" si="9"/>
        <v>22.378545061005443</v>
      </c>
    </row>
    <row r="32" spans="2:19" ht="24" customHeight="1" thickBot="1" thickTop="1">
      <c r="B32" s="195" t="s">
        <v>28</v>
      </c>
      <c r="C32" s="196" t="s">
        <v>47</v>
      </c>
      <c r="D32" s="197"/>
      <c r="E32" s="48">
        <v>822</v>
      </c>
      <c r="F32" s="49">
        <v>850</v>
      </c>
      <c r="G32" s="49">
        <v>2791</v>
      </c>
      <c r="H32" s="49">
        <v>2103</v>
      </c>
      <c r="I32" s="49">
        <v>3834</v>
      </c>
      <c r="J32" s="49">
        <v>1538</v>
      </c>
      <c r="K32" s="49">
        <v>2299</v>
      </c>
      <c r="L32" s="49">
        <v>453</v>
      </c>
      <c r="M32" s="50">
        <v>726</v>
      </c>
      <c r="N32" s="50">
        <v>839</v>
      </c>
      <c r="O32" s="50">
        <v>1310</v>
      </c>
      <c r="P32" s="50">
        <v>1442</v>
      </c>
      <c r="Q32" s="50">
        <v>3357</v>
      </c>
      <c r="R32" s="50">
        <v>2771</v>
      </c>
      <c r="S32" s="26">
        <f>SUM(E32:R32)</f>
        <v>25135</v>
      </c>
    </row>
    <row r="33" spans="2:19" ht="24" customHeight="1" thickBot="1" thickTop="1">
      <c r="B33" s="188"/>
      <c r="C33" s="191" t="s">
        <v>38</v>
      </c>
      <c r="D33" s="192"/>
      <c r="E33" s="63">
        <f aca="true" t="shared" si="10" ref="E33:S33">E32/E6*100</f>
        <v>16.283676703645007</v>
      </c>
      <c r="F33" s="63">
        <f t="shared" si="10"/>
        <v>26.612398246712587</v>
      </c>
      <c r="G33" s="63">
        <f t="shared" si="10"/>
        <v>53.57005758157389</v>
      </c>
      <c r="H33" s="63">
        <f t="shared" si="10"/>
        <v>43.06778619701003</v>
      </c>
      <c r="I33" s="63">
        <f t="shared" si="10"/>
        <v>45.53985033852002</v>
      </c>
      <c r="J33" s="63">
        <f t="shared" si="10"/>
        <v>39.23469387755102</v>
      </c>
      <c r="K33" s="63">
        <f t="shared" si="10"/>
        <v>45.596985323284414</v>
      </c>
      <c r="L33" s="63">
        <f t="shared" si="10"/>
        <v>21.128731343283583</v>
      </c>
      <c r="M33" s="63">
        <f t="shared" si="10"/>
        <v>25.608465608465607</v>
      </c>
      <c r="N33" s="63">
        <f t="shared" si="10"/>
        <v>36.0550064460679</v>
      </c>
      <c r="O33" s="63">
        <f t="shared" si="10"/>
        <v>26.16337128020771</v>
      </c>
      <c r="P33" s="63">
        <f t="shared" si="10"/>
        <v>28.66799204771372</v>
      </c>
      <c r="Q33" s="63">
        <f t="shared" si="10"/>
        <v>45.63621533442088</v>
      </c>
      <c r="R33" s="64">
        <f t="shared" si="10"/>
        <v>39.371980676328505</v>
      </c>
      <c r="S33" s="65">
        <f t="shared" si="10"/>
        <v>37.262983114168385</v>
      </c>
    </row>
    <row r="34" spans="2:19" ht="24" customHeight="1" thickBot="1" thickTop="1">
      <c r="B34" s="195" t="s">
        <v>31</v>
      </c>
      <c r="C34" s="196" t="s">
        <v>48</v>
      </c>
      <c r="D34" s="197"/>
      <c r="E34" s="62">
        <v>1303</v>
      </c>
      <c r="F34" s="50">
        <v>1047</v>
      </c>
      <c r="G34" s="50">
        <v>1539</v>
      </c>
      <c r="H34" s="50">
        <v>1441</v>
      </c>
      <c r="I34" s="50">
        <v>2390</v>
      </c>
      <c r="J34" s="50">
        <v>1119</v>
      </c>
      <c r="K34" s="50">
        <v>1954</v>
      </c>
      <c r="L34" s="50">
        <v>601</v>
      </c>
      <c r="M34" s="50">
        <v>833</v>
      </c>
      <c r="N34" s="50">
        <v>487</v>
      </c>
      <c r="O34" s="50">
        <v>1530</v>
      </c>
      <c r="P34" s="50">
        <v>1430</v>
      </c>
      <c r="Q34" s="50">
        <v>2044</v>
      </c>
      <c r="R34" s="50">
        <v>1361</v>
      </c>
      <c r="S34" s="26">
        <f>SUM(E34:R34)</f>
        <v>19079</v>
      </c>
    </row>
    <row r="35" spans="2:19" ht="24" customHeight="1" thickBot="1" thickTop="1">
      <c r="B35" s="201"/>
      <c r="C35" s="191" t="s">
        <v>38</v>
      </c>
      <c r="D35" s="192"/>
      <c r="E35" s="63">
        <f aca="true" t="shared" si="11" ref="E35:S35">E34/E6*100</f>
        <v>25.812202852614895</v>
      </c>
      <c r="F35" s="63">
        <f t="shared" si="11"/>
        <v>32.780212899185976</v>
      </c>
      <c r="G35" s="63">
        <f t="shared" si="11"/>
        <v>29.539347408829176</v>
      </c>
      <c r="H35" s="63">
        <f t="shared" si="11"/>
        <v>29.510546795003073</v>
      </c>
      <c r="I35" s="63">
        <f t="shared" si="11"/>
        <v>28.388169616343983</v>
      </c>
      <c r="J35" s="63">
        <f t="shared" si="11"/>
        <v>28.54591836734694</v>
      </c>
      <c r="K35" s="63">
        <f t="shared" si="11"/>
        <v>38.75446251487505</v>
      </c>
      <c r="L35" s="63">
        <f t="shared" si="11"/>
        <v>28.031716417910445</v>
      </c>
      <c r="M35" s="63">
        <f t="shared" si="11"/>
        <v>29.38271604938272</v>
      </c>
      <c r="N35" s="63">
        <f t="shared" si="11"/>
        <v>20.92823377739579</v>
      </c>
      <c r="O35" s="63">
        <f t="shared" si="11"/>
        <v>30.55721989215099</v>
      </c>
      <c r="P35" s="63">
        <f t="shared" si="11"/>
        <v>28.429423459244536</v>
      </c>
      <c r="Q35" s="63">
        <f t="shared" si="11"/>
        <v>27.7868406742795</v>
      </c>
      <c r="R35" s="64">
        <f t="shared" si="11"/>
        <v>19.33788007956806</v>
      </c>
      <c r="S35" s="65">
        <f t="shared" si="11"/>
        <v>28.284879842260537</v>
      </c>
    </row>
    <row r="36" spans="2:19" ht="24" customHeight="1" thickBot="1" thickTop="1">
      <c r="B36" s="195" t="s">
        <v>42</v>
      </c>
      <c r="C36" s="202" t="s">
        <v>49</v>
      </c>
      <c r="D36" s="203"/>
      <c r="E36" s="62">
        <v>1043</v>
      </c>
      <c r="F36" s="50">
        <v>746</v>
      </c>
      <c r="G36" s="50">
        <v>1316</v>
      </c>
      <c r="H36" s="50">
        <v>1028</v>
      </c>
      <c r="I36" s="50">
        <v>1929</v>
      </c>
      <c r="J36" s="50">
        <v>791</v>
      </c>
      <c r="K36" s="50">
        <v>885</v>
      </c>
      <c r="L36" s="50">
        <v>379</v>
      </c>
      <c r="M36" s="50">
        <v>994</v>
      </c>
      <c r="N36" s="50">
        <v>471</v>
      </c>
      <c r="O36" s="50">
        <v>1784</v>
      </c>
      <c r="P36" s="50">
        <v>1633</v>
      </c>
      <c r="Q36" s="50">
        <v>1731</v>
      </c>
      <c r="R36" s="50">
        <v>1618</v>
      </c>
      <c r="S36" s="26">
        <f>SUM(E36:R36)</f>
        <v>16348</v>
      </c>
    </row>
    <row r="37" spans="2:19" ht="24" customHeight="1" thickBot="1" thickTop="1">
      <c r="B37" s="201"/>
      <c r="C37" s="191" t="s">
        <v>38</v>
      </c>
      <c r="D37" s="192"/>
      <c r="E37" s="63">
        <f aca="true" t="shared" si="12" ref="E37:S37">E36/E6*100</f>
        <v>20.66164817749604</v>
      </c>
      <c r="F37" s="63">
        <f t="shared" si="12"/>
        <v>23.35629304946775</v>
      </c>
      <c r="G37" s="63">
        <f t="shared" si="12"/>
        <v>25.25911708253359</v>
      </c>
      <c r="H37" s="63">
        <f t="shared" si="12"/>
        <v>21.052631578947366</v>
      </c>
      <c r="I37" s="63">
        <f t="shared" si="12"/>
        <v>22.912459912103575</v>
      </c>
      <c r="J37" s="63">
        <f t="shared" si="12"/>
        <v>20.17857142857143</v>
      </c>
      <c r="K37" s="63">
        <f t="shared" si="12"/>
        <v>17.552558508528364</v>
      </c>
      <c r="L37" s="63">
        <f t="shared" si="12"/>
        <v>17.67723880597015</v>
      </c>
      <c r="M37" s="63">
        <f t="shared" si="12"/>
        <v>35.06172839506173</v>
      </c>
      <c r="N37" s="63">
        <f t="shared" si="12"/>
        <v>20.240653201547058</v>
      </c>
      <c r="O37" s="63">
        <f t="shared" si="12"/>
        <v>35.63011783503096</v>
      </c>
      <c r="P37" s="63">
        <f t="shared" si="12"/>
        <v>32.465208747514914</v>
      </c>
      <c r="Q37" s="63">
        <f t="shared" si="12"/>
        <v>23.531810766721044</v>
      </c>
      <c r="R37" s="64">
        <f t="shared" si="12"/>
        <v>22.9894856493322</v>
      </c>
      <c r="S37" s="65">
        <f t="shared" si="12"/>
        <v>24.236134790150178</v>
      </c>
    </row>
    <row r="38" spans="2:19" s="69" customFormat="1" ht="24" customHeight="1" thickBot="1" thickTop="1">
      <c r="B38" s="204" t="s">
        <v>50</v>
      </c>
      <c r="C38" s="206" t="s">
        <v>51</v>
      </c>
      <c r="D38" s="207"/>
      <c r="E38" s="66">
        <v>773</v>
      </c>
      <c r="F38" s="67">
        <v>316</v>
      </c>
      <c r="G38" s="67">
        <v>193</v>
      </c>
      <c r="H38" s="67">
        <v>166</v>
      </c>
      <c r="I38" s="67">
        <v>639</v>
      </c>
      <c r="J38" s="67">
        <v>167</v>
      </c>
      <c r="K38" s="67">
        <v>289</v>
      </c>
      <c r="L38" s="67">
        <v>133</v>
      </c>
      <c r="M38" s="67">
        <v>189</v>
      </c>
      <c r="N38" s="67">
        <v>151</v>
      </c>
      <c r="O38" s="67">
        <v>399</v>
      </c>
      <c r="P38" s="67">
        <v>334</v>
      </c>
      <c r="Q38" s="67">
        <v>413</v>
      </c>
      <c r="R38" s="67">
        <v>447</v>
      </c>
      <c r="S38" s="68">
        <f>SUM(E38:R38)</f>
        <v>4609</v>
      </c>
    </row>
    <row r="39" spans="2:19" s="6" customFormat="1" ht="24" customHeight="1" thickBot="1" thickTop="1">
      <c r="B39" s="205"/>
      <c r="C39" s="208" t="s">
        <v>38</v>
      </c>
      <c r="D39" s="209"/>
      <c r="E39" s="70">
        <f aca="true" t="shared" si="13" ref="E39:S39">E38/E6*100</f>
        <v>15.312995245641838</v>
      </c>
      <c r="F39" s="71">
        <f t="shared" si="13"/>
        <v>9.89355040701315</v>
      </c>
      <c r="G39" s="71">
        <f t="shared" si="13"/>
        <v>3.7044145873320535</v>
      </c>
      <c r="H39" s="71">
        <f t="shared" si="13"/>
        <v>3.39954945730084</v>
      </c>
      <c r="I39" s="71">
        <f t="shared" si="13"/>
        <v>7.589975056420002</v>
      </c>
      <c r="J39" s="71">
        <f t="shared" si="13"/>
        <v>4.2602040816326525</v>
      </c>
      <c r="K39" s="71">
        <f t="shared" si="13"/>
        <v>5.731852439508132</v>
      </c>
      <c r="L39" s="71">
        <f t="shared" si="13"/>
        <v>6.2033582089552235</v>
      </c>
      <c r="M39" s="71">
        <f t="shared" si="13"/>
        <v>6.666666666666667</v>
      </c>
      <c r="N39" s="71">
        <f t="shared" si="13"/>
        <v>6.489041684572411</v>
      </c>
      <c r="O39" s="70">
        <f t="shared" si="13"/>
        <v>7.9688436189334935</v>
      </c>
      <c r="P39" s="71">
        <f t="shared" si="13"/>
        <v>6.640159045725646</v>
      </c>
      <c r="Q39" s="71">
        <f t="shared" si="13"/>
        <v>5.614464382816748</v>
      </c>
      <c r="R39" s="72">
        <f t="shared" si="13"/>
        <v>6.351236146632566</v>
      </c>
      <c r="S39" s="65">
        <f t="shared" si="13"/>
        <v>6.832905875201993</v>
      </c>
    </row>
    <row r="40" spans="2:19" s="6" customFormat="1" ht="24" customHeight="1">
      <c r="B40" s="73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2:19" s="6" customFormat="1" ht="48.75" customHeight="1" thickBot="1">
      <c r="B41" s="210" t="s">
        <v>52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</row>
    <row r="42" spans="2:19" s="6" customFormat="1" ht="35.25" customHeight="1" thickBot="1" thickTop="1">
      <c r="B42" s="7" t="s">
        <v>1</v>
      </c>
      <c r="C42" s="77" t="s">
        <v>2</v>
      </c>
      <c r="D42" s="78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63" t="s">
        <v>55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</row>
    <row r="44" spans="2:19" s="6" customFormat="1" ht="40.5" customHeight="1" thickBot="1" thickTop="1">
      <c r="B44" s="79" t="s">
        <v>20</v>
      </c>
      <c r="C44" s="213" t="s">
        <v>56</v>
      </c>
      <c r="D44" s="214"/>
      <c r="E44" s="55">
        <v>317</v>
      </c>
      <c r="F44" s="55">
        <v>162</v>
      </c>
      <c r="G44" s="55">
        <v>321</v>
      </c>
      <c r="H44" s="55">
        <v>38</v>
      </c>
      <c r="I44" s="55">
        <v>205</v>
      </c>
      <c r="J44" s="55">
        <v>173</v>
      </c>
      <c r="K44" s="55">
        <v>73</v>
      </c>
      <c r="L44" s="55">
        <v>80</v>
      </c>
      <c r="M44" s="55">
        <v>33</v>
      </c>
      <c r="N44" s="55">
        <v>37</v>
      </c>
      <c r="O44" s="55">
        <v>247</v>
      </c>
      <c r="P44" s="55">
        <v>119</v>
      </c>
      <c r="Q44" s="55">
        <v>657</v>
      </c>
      <c r="R44" s="80">
        <v>1104</v>
      </c>
      <c r="S44" s="81">
        <f>SUM(E44:R44)</f>
        <v>3566</v>
      </c>
    </row>
    <row r="45" spans="2:19" s="6" customFormat="1" ht="40.5" customHeight="1" thickBot="1" thickTop="1">
      <c r="B45" s="82"/>
      <c r="C45" s="215" t="s">
        <v>57</v>
      </c>
      <c r="D45" s="216"/>
      <c r="E45" s="83">
        <v>209</v>
      </c>
      <c r="F45" s="49">
        <v>112</v>
      </c>
      <c r="G45" s="49">
        <v>92</v>
      </c>
      <c r="H45" s="49">
        <v>5</v>
      </c>
      <c r="I45" s="49">
        <v>140</v>
      </c>
      <c r="J45" s="49">
        <v>125</v>
      </c>
      <c r="K45" s="49">
        <v>6</v>
      </c>
      <c r="L45" s="49">
        <v>66</v>
      </c>
      <c r="M45" s="50">
        <v>15</v>
      </c>
      <c r="N45" s="50">
        <v>6</v>
      </c>
      <c r="O45" s="50">
        <v>214</v>
      </c>
      <c r="P45" s="50">
        <v>0</v>
      </c>
      <c r="Q45" s="50">
        <v>619</v>
      </c>
      <c r="R45" s="50">
        <v>893</v>
      </c>
      <c r="S45" s="81">
        <f>SUM(E45:R45)</f>
        <v>2502</v>
      </c>
    </row>
    <row r="46" spans="2:22" s="6" customFormat="1" ht="42.75" customHeight="1" thickBot="1" thickTop="1">
      <c r="B46" s="84" t="s">
        <v>23</v>
      </c>
      <c r="C46" s="217" t="s">
        <v>58</v>
      </c>
      <c r="D46" s="218"/>
      <c r="E46" s="85">
        <f>E44</f>
        <v>317</v>
      </c>
      <c r="F46" s="85">
        <f aca="true" t="shared" si="14" ref="F46:S46">F44</f>
        <v>162</v>
      </c>
      <c r="G46" s="85">
        <f t="shared" si="14"/>
        <v>321</v>
      </c>
      <c r="H46" s="85">
        <f t="shared" si="14"/>
        <v>38</v>
      </c>
      <c r="I46" s="85">
        <f t="shared" si="14"/>
        <v>205</v>
      </c>
      <c r="J46" s="85">
        <f t="shared" si="14"/>
        <v>173</v>
      </c>
      <c r="K46" s="85">
        <f t="shared" si="14"/>
        <v>73</v>
      </c>
      <c r="L46" s="85">
        <f t="shared" si="14"/>
        <v>80</v>
      </c>
      <c r="M46" s="85">
        <f t="shared" si="14"/>
        <v>33</v>
      </c>
      <c r="N46" s="85">
        <f t="shared" si="14"/>
        <v>37</v>
      </c>
      <c r="O46" s="85">
        <f t="shared" si="14"/>
        <v>247</v>
      </c>
      <c r="P46" s="85">
        <f t="shared" si="14"/>
        <v>119</v>
      </c>
      <c r="Q46" s="85">
        <f t="shared" si="14"/>
        <v>657</v>
      </c>
      <c r="R46" s="85">
        <f t="shared" si="14"/>
        <v>1104</v>
      </c>
      <c r="S46" s="85">
        <f t="shared" si="14"/>
        <v>3566</v>
      </c>
      <c r="V46" s="6">
        <f>SUM(E46:R46)</f>
        <v>3566</v>
      </c>
    </row>
    <row r="47" spans="2:19" s="6" customFormat="1" ht="34.5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2"/>
    </row>
    <row r="48" spans="2:19" s="6" customFormat="1" ht="32.25" customHeight="1" thickBot="1" thickTop="1">
      <c r="B48" s="221" t="s">
        <v>20</v>
      </c>
      <c r="C48" s="222" t="s">
        <v>60</v>
      </c>
      <c r="D48" s="223"/>
      <c r="E48" s="56">
        <v>3</v>
      </c>
      <c r="F48" s="56">
        <v>5</v>
      </c>
      <c r="G48" s="56">
        <v>0</v>
      </c>
      <c r="H48" s="56">
        <v>0</v>
      </c>
      <c r="I48" s="56">
        <v>17</v>
      </c>
      <c r="J48" s="56">
        <v>8</v>
      </c>
      <c r="K48" s="56">
        <v>0</v>
      </c>
      <c r="L48" s="56">
        <v>3</v>
      </c>
      <c r="M48" s="56">
        <v>0</v>
      </c>
      <c r="N48" s="56">
        <v>0</v>
      </c>
      <c r="O48" s="56">
        <v>67</v>
      </c>
      <c r="P48" s="56">
        <v>1</v>
      </c>
      <c r="Q48" s="56">
        <v>200</v>
      </c>
      <c r="R48" s="57">
        <v>21</v>
      </c>
      <c r="S48" s="86">
        <f>SUM(E48:R48)</f>
        <v>325</v>
      </c>
    </row>
    <row r="49" spans="2:22" ht="32.25" customHeight="1" thickBot="1" thickTop="1">
      <c r="B49" s="188"/>
      <c r="C49" s="224" t="s">
        <v>61</v>
      </c>
      <c r="D49" s="225"/>
      <c r="E49" s="87">
        <f aca="true" t="shared" si="15" ref="E49:S49">E48</f>
        <v>3</v>
      </c>
      <c r="F49" s="87">
        <f t="shared" si="15"/>
        <v>5</v>
      </c>
      <c r="G49" s="87">
        <f t="shared" si="15"/>
        <v>0</v>
      </c>
      <c r="H49" s="87">
        <f t="shared" si="15"/>
        <v>0</v>
      </c>
      <c r="I49" s="87">
        <f t="shared" si="15"/>
        <v>17</v>
      </c>
      <c r="J49" s="87">
        <f t="shared" si="15"/>
        <v>8</v>
      </c>
      <c r="K49" s="87">
        <f t="shared" si="15"/>
        <v>0</v>
      </c>
      <c r="L49" s="87">
        <f t="shared" si="15"/>
        <v>3</v>
      </c>
      <c r="M49" s="87">
        <f t="shared" si="15"/>
        <v>0</v>
      </c>
      <c r="N49" s="87">
        <f t="shared" si="15"/>
        <v>0</v>
      </c>
      <c r="O49" s="87">
        <f t="shared" si="15"/>
        <v>67</v>
      </c>
      <c r="P49" s="87">
        <f t="shared" si="15"/>
        <v>1</v>
      </c>
      <c r="Q49" s="87">
        <f t="shared" si="15"/>
        <v>200</v>
      </c>
      <c r="R49" s="87">
        <f t="shared" si="15"/>
        <v>21</v>
      </c>
      <c r="S49" s="87">
        <f t="shared" si="15"/>
        <v>325</v>
      </c>
      <c r="V49" s="6">
        <f>SUM(E49:R49)</f>
        <v>325</v>
      </c>
    </row>
    <row r="50" spans="2:19" s="6" customFormat="1" ht="32.25" customHeight="1" thickBot="1" thickTop="1">
      <c r="B50" s="226" t="s">
        <v>23</v>
      </c>
      <c r="C50" s="227" t="s">
        <v>62</v>
      </c>
      <c r="D50" s="228"/>
      <c r="E50" s="88">
        <v>6</v>
      </c>
      <c r="F50" s="88">
        <v>46</v>
      </c>
      <c r="G50" s="88">
        <v>4</v>
      </c>
      <c r="H50" s="88">
        <v>0</v>
      </c>
      <c r="I50" s="88">
        <v>0</v>
      </c>
      <c r="J50" s="88">
        <v>0</v>
      </c>
      <c r="K50" s="88">
        <v>0</v>
      </c>
      <c r="L50" s="88">
        <v>6</v>
      </c>
      <c r="M50" s="88">
        <v>0</v>
      </c>
      <c r="N50" s="88">
        <v>0</v>
      </c>
      <c r="O50" s="88">
        <v>89</v>
      </c>
      <c r="P50" s="88">
        <v>14</v>
      </c>
      <c r="Q50" s="88">
        <v>2</v>
      </c>
      <c r="R50" s="89">
        <v>0</v>
      </c>
      <c r="S50" s="86">
        <f>SUM(E50:R50)</f>
        <v>167</v>
      </c>
    </row>
    <row r="51" spans="2:22" ht="32.25" customHeight="1" thickBot="1" thickTop="1">
      <c r="B51" s="188"/>
      <c r="C51" s="224" t="s">
        <v>63</v>
      </c>
      <c r="D51" s="225"/>
      <c r="E51" s="87">
        <f aca="true" t="shared" si="16" ref="E51:S51">E50</f>
        <v>6</v>
      </c>
      <c r="F51" s="87">
        <f t="shared" si="16"/>
        <v>46</v>
      </c>
      <c r="G51" s="87">
        <f t="shared" si="16"/>
        <v>4</v>
      </c>
      <c r="H51" s="87">
        <f t="shared" si="16"/>
        <v>0</v>
      </c>
      <c r="I51" s="87">
        <f t="shared" si="16"/>
        <v>0</v>
      </c>
      <c r="J51" s="87">
        <f t="shared" si="16"/>
        <v>0</v>
      </c>
      <c r="K51" s="87">
        <f t="shared" si="16"/>
        <v>0</v>
      </c>
      <c r="L51" s="87">
        <f t="shared" si="16"/>
        <v>6</v>
      </c>
      <c r="M51" s="87">
        <f t="shared" si="16"/>
        <v>0</v>
      </c>
      <c r="N51" s="87">
        <f t="shared" si="16"/>
        <v>0</v>
      </c>
      <c r="O51" s="87">
        <f t="shared" si="16"/>
        <v>89</v>
      </c>
      <c r="P51" s="87">
        <f t="shared" si="16"/>
        <v>14</v>
      </c>
      <c r="Q51" s="87">
        <f t="shared" si="16"/>
        <v>2</v>
      </c>
      <c r="R51" s="87">
        <f t="shared" si="16"/>
        <v>0</v>
      </c>
      <c r="S51" s="87">
        <f t="shared" si="16"/>
        <v>167</v>
      </c>
      <c r="V51" s="6">
        <f>SUM(E51:R51)</f>
        <v>167</v>
      </c>
    </row>
    <row r="52" spans="2:19" s="6" customFormat="1" ht="31.5" customHeight="1" thickBot="1" thickTop="1">
      <c r="B52" s="229" t="s">
        <v>28</v>
      </c>
      <c r="C52" s="230" t="s">
        <v>64</v>
      </c>
      <c r="D52" s="231"/>
      <c r="E52" s="48">
        <v>0</v>
      </c>
      <c r="F52" s="49">
        <v>0</v>
      </c>
      <c r="G52" s="49">
        <v>0</v>
      </c>
      <c r="H52" s="49">
        <v>1</v>
      </c>
      <c r="I52" s="50">
        <v>0</v>
      </c>
      <c r="J52" s="49">
        <v>4</v>
      </c>
      <c r="K52" s="50">
        <v>0</v>
      </c>
      <c r="L52" s="49">
        <v>5</v>
      </c>
      <c r="M52" s="50">
        <v>1</v>
      </c>
      <c r="N52" s="50">
        <v>4</v>
      </c>
      <c r="O52" s="50">
        <v>0</v>
      </c>
      <c r="P52" s="49">
        <v>0</v>
      </c>
      <c r="Q52" s="90">
        <v>0</v>
      </c>
      <c r="R52" s="50">
        <v>0</v>
      </c>
      <c r="S52" s="86">
        <f>SUM(E52:R52)</f>
        <v>15</v>
      </c>
    </row>
    <row r="53" spans="2:22" ht="32.25" customHeight="1" thickBot="1" thickTop="1">
      <c r="B53" s="188"/>
      <c r="C53" s="224" t="s">
        <v>65</v>
      </c>
      <c r="D53" s="225"/>
      <c r="E53" s="87">
        <f aca="true" t="shared" si="17" ref="E53:S53">E52</f>
        <v>0</v>
      </c>
      <c r="F53" s="87">
        <f t="shared" si="17"/>
        <v>0</v>
      </c>
      <c r="G53" s="87">
        <f t="shared" si="17"/>
        <v>0</v>
      </c>
      <c r="H53" s="87">
        <f t="shared" si="17"/>
        <v>1</v>
      </c>
      <c r="I53" s="87">
        <f t="shared" si="17"/>
        <v>0</v>
      </c>
      <c r="J53" s="87">
        <f t="shared" si="17"/>
        <v>4</v>
      </c>
      <c r="K53" s="87">
        <f t="shared" si="17"/>
        <v>0</v>
      </c>
      <c r="L53" s="87">
        <f t="shared" si="17"/>
        <v>5</v>
      </c>
      <c r="M53" s="87">
        <f t="shared" si="17"/>
        <v>1</v>
      </c>
      <c r="N53" s="87">
        <f t="shared" si="17"/>
        <v>4</v>
      </c>
      <c r="O53" s="87">
        <f t="shared" si="17"/>
        <v>0</v>
      </c>
      <c r="P53" s="87">
        <f t="shared" si="17"/>
        <v>0</v>
      </c>
      <c r="Q53" s="87">
        <f t="shared" si="17"/>
        <v>0</v>
      </c>
      <c r="R53" s="87">
        <f t="shared" si="17"/>
        <v>0</v>
      </c>
      <c r="S53" s="87">
        <f t="shared" si="17"/>
        <v>15</v>
      </c>
      <c r="V53" s="6">
        <f>SUM(E53:R53)</f>
        <v>15</v>
      </c>
    </row>
    <row r="54" spans="2:19" s="6" customFormat="1" ht="32.25" customHeight="1" thickBot="1" thickTop="1">
      <c r="B54" s="229" t="s">
        <v>31</v>
      </c>
      <c r="C54" s="230" t="s">
        <v>66</v>
      </c>
      <c r="D54" s="231"/>
      <c r="E54" s="48">
        <v>9</v>
      </c>
      <c r="F54" s="49">
        <v>6</v>
      </c>
      <c r="G54" s="49">
        <v>0</v>
      </c>
      <c r="H54" s="49">
        <v>0</v>
      </c>
      <c r="I54" s="50">
        <v>0</v>
      </c>
      <c r="J54" s="49">
        <v>7</v>
      </c>
      <c r="K54" s="50">
        <v>1</v>
      </c>
      <c r="L54" s="49">
        <v>6</v>
      </c>
      <c r="M54" s="50">
        <v>1</v>
      </c>
      <c r="N54" s="50">
        <v>0</v>
      </c>
      <c r="O54" s="50">
        <v>3</v>
      </c>
      <c r="P54" s="49">
        <v>1</v>
      </c>
      <c r="Q54" s="90">
        <v>5</v>
      </c>
      <c r="R54" s="50">
        <v>8</v>
      </c>
      <c r="S54" s="86">
        <f>SUM(E54:R54)</f>
        <v>47</v>
      </c>
    </row>
    <row r="55" spans="2:22" s="6" customFormat="1" ht="32.25" customHeight="1" thickBot="1" thickTop="1">
      <c r="B55" s="188"/>
      <c r="C55" s="232" t="s">
        <v>67</v>
      </c>
      <c r="D55" s="233"/>
      <c r="E55" s="87">
        <f aca="true" t="shared" si="18" ref="E55:S55">E54</f>
        <v>9</v>
      </c>
      <c r="F55" s="87">
        <f t="shared" si="18"/>
        <v>6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7</v>
      </c>
      <c r="K55" s="87">
        <f t="shared" si="18"/>
        <v>1</v>
      </c>
      <c r="L55" s="87">
        <f t="shared" si="18"/>
        <v>6</v>
      </c>
      <c r="M55" s="87">
        <f t="shared" si="18"/>
        <v>1</v>
      </c>
      <c r="N55" s="87">
        <f t="shared" si="18"/>
        <v>0</v>
      </c>
      <c r="O55" s="87">
        <f t="shared" si="18"/>
        <v>3</v>
      </c>
      <c r="P55" s="87">
        <f t="shared" si="18"/>
        <v>1</v>
      </c>
      <c r="Q55" s="87">
        <f t="shared" si="18"/>
        <v>5</v>
      </c>
      <c r="R55" s="87">
        <f t="shared" si="18"/>
        <v>8</v>
      </c>
      <c r="S55" s="87">
        <f t="shared" si="18"/>
        <v>47</v>
      </c>
      <c r="V55" s="6">
        <f>SUM(E55:R55)</f>
        <v>47</v>
      </c>
    </row>
    <row r="56" spans="2:19" s="6" customFormat="1" ht="32.25" customHeight="1" thickBot="1" thickTop="1">
      <c r="B56" s="229" t="s">
        <v>42</v>
      </c>
      <c r="C56" s="235" t="s">
        <v>68</v>
      </c>
      <c r="D56" s="236"/>
      <c r="E56" s="91">
        <v>2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2">
        <v>0</v>
      </c>
      <c r="S56" s="86">
        <f>SUM(E56:R56)</f>
        <v>2</v>
      </c>
    </row>
    <row r="57" spans="2:22" s="6" customFormat="1" ht="32.25" customHeight="1" thickBot="1" thickTop="1">
      <c r="B57" s="234"/>
      <c r="C57" s="237" t="s">
        <v>69</v>
      </c>
      <c r="D57" s="238"/>
      <c r="E57" s="87">
        <f aca="true" t="shared" si="19" ref="E57:S57">E56</f>
        <v>2</v>
      </c>
      <c r="F57" s="87">
        <f t="shared" si="19"/>
        <v>0</v>
      </c>
      <c r="G57" s="87">
        <f t="shared" si="19"/>
        <v>0</v>
      </c>
      <c r="H57" s="87">
        <f t="shared" si="19"/>
        <v>0</v>
      </c>
      <c r="I57" s="87">
        <f t="shared" si="19"/>
        <v>0</v>
      </c>
      <c r="J57" s="87">
        <f t="shared" si="19"/>
        <v>0</v>
      </c>
      <c r="K57" s="87">
        <f t="shared" si="19"/>
        <v>0</v>
      </c>
      <c r="L57" s="87">
        <f t="shared" si="19"/>
        <v>0</v>
      </c>
      <c r="M57" s="87">
        <f t="shared" si="19"/>
        <v>0</v>
      </c>
      <c r="N57" s="87">
        <f t="shared" si="19"/>
        <v>0</v>
      </c>
      <c r="O57" s="87">
        <f t="shared" si="19"/>
        <v>0</v>
      </c>
      <c r="P57" s="87">
        <f t="shared" si="19"/>
        <v>0</v>
      </c>
      <c r="Q57" s="87">
        <f t="shared" si="19"/>
        <v>0</v>
      </c>
      <c r="R57" s="87">
        <f t="shared" si="19"/>
        <v>0</v>
      </c>
      <c r="S57" s="87">
        <f t="shared" si="19"/>
        <v>2</v>
      </c>
      <c r="V57" s="6">
        <f>SUM(E57:R57)</f>
        <v>2</v>
      </c>
    </row>
    <row r="58" spans="2:19" s="6" customFormat="1" ht="32.25" customHeight="1" thickBot="1" thickTop="1">
      <c r="B58" s="229" t="s">
        <v>50</v>
      </c>
      <c r="C58" s="235" t="s">
        <v>70</v>
      </c>
      <c r="D58" s="236"/>
      <c r="E58" s="91">
        <v>0</v>
      </c>
      <c r="F58" s="91">
        <v>0</v>
      </c>
      <c r="G58" s="91">
        <v>9</v>
      </c>
      <c r="H58" s="91">
        <v>0</v>
      </c>
      <c r="I58" s="91">
        <v>0</v>
      </c>
      <c r="J58" s="91">
        <v>0</v>
      </c>
      <c r="K58" s="91">
        <v>4</v>
      </c>
      <c r="L58" s="91">
        <v>4</v>
      </c>
      <c r="M58" s="91">
        <v>2</v>
      </c>
      <c r="N58" s="91">
        <v>2</v>
      </c>
      <c r="O58" s="91">
        <v>0</v>
      </c>
      <c r="P58" s="91">
        <v>0</v>
      </c>
      <c r="Q58" s="91">
        <v>3</v>
      </c>
      <c r="R58" s="92">
        <v>18</v>
      </c>
      <c r="S58" s="86">
        <f>SUM(E58:R58)</f>
        <v>42</v>
      </c>
    </row>
    <row r="59" spans="2:22" s="6" customFormat="1" ht="32.25" customHeight="1" thickBot="1" thickTop="1">
      <c r="B59" s="226"/>
      <c r="C59" s="241" t="s">
        <v>71</v>
      </c>
      <c r="D59" s="242"/>
      <c r="E59" s="87">
        <f aca="true" t="shared" si="20" ref="E59:S59">E58</f>
        <v>0</v>
      </c>
      <c r="F59" s="87">
        <f t="shared" si="20"/>
        <v>0</v>
      </c>
      <c r="G59" s="87">
        <f t="shared" si="20"/>
        <v>9</v>
      </c>
      <c r="H59" s="87">
        <f t="shared" si="20"/>
        <v>0</v>
      </c>
      <c r="I59" s="87">
        <f t="shared" si="20"/>
        <v>0</v>
      </c>
      <c r="J59" s="87">
        <f t="shared" si="20"/>
        <v>0</v>
      </c>
      <c r="K59" s="87">
        <f t="shared" si="20"/>
        <v>4</v>
      </c>
      <c r="L59" s="87">
        <f t="shared" si="20"/>
        <v>4</v>
      </c>
      <c r="M59" s="87">
        <f t="shared" si="20"/>
        <v>2</v>
      </c>
      <c r="N59" s="87">
        <f t="shared" si="20"/>
        <v>2</v>
      </c>
      <c r="O59" s="87">
        <f t="shared" si="20"/>
        <v>0</v>
      </c>
      <c r="P59" s="87">
        <f t="shared" si="20"/>
        <v>0</v>
      </c>
      <c r="Q59" s="87">
        <f t="shared" si="20"/>
        <v>3</v>
      </c>
      <c r="R59" s="87">
        <f t="shared" si="20"/>
        <v>18</v>
      </c>
      <c r="S59" s="87">
        <f t="shared" si="20"/>
        <v>42</v>
      </c>
      <c r="V59" s="6">
        <f>SUM(E59:R59)</f>
        <v>42</v>
      </c>
    </row>
    <row r="60" spans="2:19" s="6" customFormat="1" ht="32.25" customHeight="1" thickBot="1" thickTop="1">
      <c r="B60" s="243" t="s">
        <v>72</v>
      </c>
      <c r="C60" s="235" t="s">
        <v>73</v>
      </c>
      <c r="D60" s="236"/>
      <c r="E60" s="91">
        <v>69</v>
      </c>
      <c r="F60" s="91">
        <v>35</v>
      </c>
      <c r="G60" s="91">
        <v>88</v>
      </c>
      <c r="H60" s="91">
        <v>7</v>
      </c>
      <c r="I60" s="91">
        <v>12</v>
      </c>
      <c r="J60" s="91">
        <v>113</v>
      </c>
      <c r="K60" s="91">
        <v>1</v>
      </c>
      <c r="L60" s="91">
        <v>18</v>
      </c>
      <c r="M60" s="91">
        <v>10</v>
      </c>
      <c r="N60" s="91">
        <v>6</v>
      </c>
      <c r="O60" s="91">
        <v>1</v>
      </c>
      <c r="P60" s="91">
        <v>5</v>
      </c>
      <c r="Q60" s="91">
        <v>65</v>
      </c>
      <c r="R60" s="92">
        <v>9</v>
      </c>
      <c r="S60" s="86">
        <f>SUM(E60:R60)</f>
        <v>439</v>
      </c>
    </row>
    <row r="61" spans="2:22" s="6" customFormat="1" ht="32.25" customHeight="1" thickBot="1" thickTop="1">
      <c r="B61" s="243"/>
      <c r="C61" s="244" t="s">
        <v>74</v>
      </c>
      <c r="D61" s="245"/>
      <c r="E61" s="93">
        <f aca="true" t="shared" si="21" ref="E61:S61">E60</f>
        <v>69</v>
      </c>
      <c r="F61" s="93">
        <f t="shared" si="21"/>
        <v>35</v>
      </c>
      <c r="G61" s="93">
        <f t="shared" si="21"/>
        <v>88</v>
      </c>
      <c r="H61" s="93">
        <f t="shared" si="21"/>
        <v>7</v>
      </c>
      <c r="I61" s="93">
        <f t="shared" si="21"/>
        <v>12</v>
      </c>
      <c r="J61" s="93">
        <f t="shared" si="21"/>
        <v>113</v>
      </c>
      <c r="K61" s="93">
        <f t="shared" si="21"/>
        <v>1</v>
      </c>
      <c r="L61" s="93">
        <f t="shared" si="21"/>
        <v>18</v>
      </c>
      <c r="M61" s="93">
        <f t="shared" si="21"/>
        <v>10</v>
      </c>
      <c r="N61" s="93">
        <f t="shared" si="21"/>
        <v>6</v>
      </c>
      <c r="O61" s="93">
        <f t="shared" si="21"/>
        <v>1</v>
      </c>
      <c r="P61" s="93">
        <f t="shared" si="21"/>
        <v>5</v>
      </c>
      <c r="Q61" s="93">
        <f t="shared" si="21"/>
        <v>65</v>
      </c>
      <c r="R61" s="93">
        <f t="shared" si="21"/>
        <v>9</v>
      </c>
      <c r="S61" s="93">
        <f t="shared" si="21"/>
        <v>439</v>
      </c>
      <c r="V61" s="6">
        <f>SUM(E61:R61)</f>
        <v>439</v>
      </c>
    </row>
    <row r="62" spans="2:19" s="6" customFormat="1" ht="32.25" customHeight="1" thickBot="1" thickTop="1">
      <c r="B62" s="243" t="s">
        <v>75</v>
      </c>
      <c r="C62" s="235" t="s">
        <v>76</v>
      </c>
      <c r="D62" s="23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2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6">
        <f>SUM(E62:R62)</f>
        <v>2</v>
      </c>
    </row>
    <row r="63" spans="2:22" s="6" customFormat="1" ht="32.25" customHeight="1" thickBot="1" thickTop="1">
      <c r="B63" s="243"/>
      <c r="C63" s="253" t="s">
        <v>77</v>
      </c>
      <c r="D63" s="254"/>
      <c r="E63" s="87">
        <f aca="true" t="shared" si="22" ref="E63:S63">E62</f>
        <v>0</v>
      </c>
      <c r="F63" s="87">
        <f t="shared" si="22"/>
        <v>0</v>
      </c>
      <c r="G63" s="87">
        <f t="shared" si="22"/>
        <v>0</v>
      </c>
      <c r="H63" s="87">
        <f t="shared" si="22"/>
        <v>0</v>
      </c>
      <c r="I63" s="87">
        <f t="shared" si="22"/>
        <v>0</v>
      </c>
      <c r="J63" s="87">
        <f t="shared" si="22"/>
        <v>0</v>
      </c>
      <c r="K63" s="87">
        <f t="shared" si="22"/>
        <v>2</v>
      </c>
      <c r="L63" s="87">
        <f t="shared" si="22"/>
        <v>0</v>
      </c>
      <c r="M63" s="87">
        <f t="shared" si="22"/>
        <v>0</v>
      </c>
      <c r="N63" s="87">
        <f t="shared" si="22"/>
        <v>0</v>
      </c>
      <c r="O63" s="87">
        <f t="shared" si="22"/>
        <v>0</v>
      </c>
      <c r="P63" s="87">
        <f t="shared" si="22"/>
        <v>0</v>
      </c>
      <c r="Q63" s="87">
        <f t="shared" si="22"/>
        <v>0</v>
      </c>
      <c r="R63" s="87">
        <f t="shared" si="22"/>
        <v>0</v>
      </c>
      <c r="S63" s="87">
        <f t="shared" si="22"/>
        <v>2</v>
      </c>
      <c r="V63" s="6">
        <f>SUM(E63:R63)</f>
        <v>2</v>
      </c>
    </row>
    <row r="64" spans="2:19" s="6" customFormat="1" ht="32.25" customHeight="1" thickBot="1" thickTop="1">
      <c r="B64" s="243" t="s">
        <v>78</v>
      </c>
      <c r="C64" s="235" t="s">
        <v>79</v>
      </c>
      <c r="D64" s="236"/>
      <c r="E64" s="91">
        <v>0</v>
      </c>
      <c r="F64" s="91">
        <v>0</v>
      </c>
      <c r="G64" s="91">
        <v>0</v>
      </c>
      <c r="H64" s="91">
        <v>0</v>
      </c>
      <c r="I64" s="91">
        <v>111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50</v>
      </c>
      <c r="R64" s="92">
        <v>839</v>
      </c>
      <c r="S64" s="86">
        <f>SUM(E64:R64)</f>
        <v>1000</v>
      </c>
    </row>
    <row r="65" spans="2:22" ht="31.5" customHeight="1" thickBot="1" thickTop="1">
      <c r="B65" s="255"/>
      <c r="C65" s="239" t="s">
        <v>80</v>
      </c>
      <c r="D65" s="240"/>
      <c r="E65" s="87">
        <f aca="true" t="shared" si="23" ref="E65:S65">E64</f>
        <v>0</v>
      </c>
      <c r="F65" s="87">
        <f t="shared" si="23"/>
        <v>0</v>
      </c>
      <c r="G65" s="87">
        <f t="shared" si="23"/>
        <v>0</v>
      </c>
      <c r="H65" s="87">
        <f t="shared" si="23"/>
        <v>0</v>
      </c>
      <c r="I65" s="87">
        <f t="shared" si="23"/>
        <v>111</v>
      </c>
      <c r="J65" s="87">
        <f t="shared" si="23"/>
        <v>0</v>
      </c>
      <c r="K65" s="87">
        <f t="shared" si="23"/>
        <v>0</v>
      </c>
      <c r="L65" s="87">
        <f t="shared" si="23"/>
        <v>0</v>
      </c>
      <c r="M65" s="87">
        <f t="shared" si="23"/>
        <v>0</v>
      </c>
      <c r="N65" s="87">
        <f t="shared" si="23"/>
        <v>0</v>
      </c>
      <c r="O65" s="87">
        <f t="shared" si="23"/>
        <v>0</v>
      </c>
      <c r="P65" s="87">
        <f t="shared" si="23"/>
        <v>0</v>
      </c>
      <c r="Q65" s="87">
        <f t="shared" si="23"/>
        <v>50</v>
      </c>
      <c r="R65" s="87">
        <f t="shared" si="23"/>
        <v>839</v>
      </c>
      <c r="S65" s="87">
        <f t="shared" si="23"/>
        <v>1000</v>
      </c>
      <c r="V65" s="6">
        <f>SUM(E65:R65)</f>
        <v>1000</v>
      </c>
    </row>
    <row r="66" spans="2:22" ht="48" customHeight="1" thickBot="1" thickTop="1">
      <c r="B66" s="246" t="s">
        <v>81</v>
      </c>
      <c r="C66" s="248" t="s">
        <v>82</v>
      </c>
      <c r="D66" s="249"/>
      <c r="E66" s="94">
        <f aca="true" t="shared" si="24" ref="E66:R67">E48+E50+E52+E54+E56+E58+E60+E62+E64</f>
        <v>89</v>
      </c>
      <c r="F66" s="94">
        <f t="shared" si="24"/>
        <v>92</v>
      </c>
      <c r="G66" s="94">
        <f t="shared" si="24"/>
        <v>101</v>
      </c>
      <c r="H66" s="94">
        <f t="shared" si="24"/>
        <v>8</v>
      </c>
      <c r="I66" s="94">
        <f t="shared" si="24"/>
        <v>140</v>
      </c>
      <c r="J66" s="94">
        <f t="shared" si="24"/>
        <v>132</v>
      </c>
      <c r="K66" s="94">
        <f t="shared" si="24"/>
        <v>8</v>
      </c>
      <c r="L66" s="94">
        <f t="shared" si="24"/>
        <v>42</v>
      </c>
      <c r="M66" s="94">
        <f t="shared" si="24"/>
        <v>14</v>
      </c>
      <c r="N66" s="94">
        <f t="shared" si="24"/>
        <v>12</v>
      </c>
      <c r="O66" s="94">
        <f t="shared" si="24"/>
        <v>160</v>
      </c>
      <c r="P66" s="94">
        <f t="shared" si="24"/>
        <v>21</v>
      </c>
      <c r="Q66" s="94">
        <f t="shared" si="24"/>
        <v>325</v>
      </c>
      <c r="R66" s="95">
        <f t="shared" si="24"/>
        <v>895</v>
      </c>
      <c r="S66" s="81">
        <f>SUM(E66:R66)</f>
        <v>2039</v>
      </c>
      <c r="V66" s="6"/>
    </row>
    <row r="67" spans="2:22" ht="48" customHeight="1" thickBot="1" thickTop="1">
      <c r="B67" s="247"/>
      <c r="C67" s="248" t="s">
        <v>83</v>
      </c>
      <c r="D67" s="249"/>
      <c r="E67" s="96">
        <f t="shared" si="24"/>
        <v>89</v>
      </c>
      <c r="F67" s="96">
        <f t="shared" si="24"/>
        <v>92</v>
      </c>
      <c r="G67" s="96">
        <f t="shared" si="24"/>
        <v>101</v>
      </c>
      <c r="H67" s="96">
        <f t="shared" si="24"/>
        <v>8</v>
      </c>
      <c r="I67" s="96">
        <f t="shared" si="24"/>
        <v>140</v>
      </c>
      <c r="J67" s="96">
        <f t="shared" si="24"/>
        <v>132</v>
      </c>
      <c r="K67" s="96">
        <f t="shared" si="24"/>
        <v>8</v>
      </c>
      <c r="L67" s="96">
        <f t="shared" si="24"/>
        <v>42</v>
      </c>
      <c r="M67" s="96">
        <f t="shared" si="24"/>
        <v>14</v>
      </c>
      <c r="N67" s="96">
        <f t="shared" si="24"/>
        <v>12</v>
      </c>
      <c r="O67" s="96">
        <f t="shared" si="24"/>
        <v>160</v>
      </c>
      <c r="P67" s="96">
        <f t="shared" si="24"/>
        <v>21</v>
      </c>
      <c r="Q67" s="96">
        <f t="shared" si="24"/>
        <v>325</v>
      </c>
      <c r="R67" s="97">
        <f t="shared" si="24"/>
        <v>895</v>
      </c>
      <c r="S67" s="81">
        <f>SUM(E67:R67)</f>
        <v>2039</v>
      </c>
      <c r="V67" s="6"/>
    </row>
    <row r="68" spans="2:19" ht="14.25" customHeight="1">
      <c r="B68" s="250" t="s">
        <v>84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</row>
    <row r="69" spans="2:19" ht="14.2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</row>
    <row r="75" ht="13.5" thickBot="1"/>
    <row r="76" spans="5:19" ht="26.25" customHeight="1" thickBot="1" thickTop="1">
      <c r="E76" s="99">
        <v>198</v>
      </c>
      <c r="F76" s="99">
        <v>108</v>
      </c>
      <c r="G76" s="99">
        <v>100</v>
      </c>
      <c r="H76" s="99">
        <v>87</v>
      </c>
      <c r="I76" s="99">
        <v>136</v>
      </c>
      <c r="J76" s="99">
        <v>54</v>
      </c>
      <c r="K76" s="100">
        <v>86</v>
      </c>
      <c r="L76" s="99">
        <v>66</v>
      </c>
      <c r="M76" s="100">
        <v>108</v>
      </c>
      <c r="N76" s="99">
        <v>67</v>
      </c>
      <c r="O76" s="99">
        <v>176</v>
      </c>
      <c r="P76" s="100">
        <v>169</v>
      </c>
      <c r="Q76" s="99">
        <v>137</v>
      </c>
      <c r="R76" s="99">
        <v>131</v>
      </c>
      <c r="S76" s="81">
        <f>SUM(E76:R76)</f>
        <v>1623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3" t="s">
        <v>85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8" customHeight="1">
      <c r="B3" s="285" t="s">
        <v>86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3:13" ht="18.75" thickBot="1">
      <c r="C4" s="101"/>
      <c r="D4" s="101"/>
      <c r="E4" s="101"/>
      <c r="F4" s="101"/>
      <c r="G4" s="101"/>
      <c r="H4" s="32"/>
      <c r="I4" s="32"/>
      <c r="J4" s="32"/>
      <c r="K4" s="32"/>
      <c r="L4" s="32"/>
      <c r="M4" s="32"/>
    </row>
    <row r="5" spans="2:15" ht="15" customHeight="1" thickBot="1">
      <c r="B5" s="264" t="s">
        <v>87</v>
      </c>
      <c r="C5" s="286" t="s">
        <v>88</v>
      </c>
      <c r="D5" s="268" t="s">
        <v>89</v>
      </c>
      <c r="E5" s="270" t="s">
        <v>90</v>
      </c>
      <c r="F5" s="101"/>
      <c r="G5" s="264" t="s">
        <v>87</v>
      </c>
      <c r="H5" s="266" t="s">
        <v>91</v>
      </c>
      <c r="I5" s="268" t="s">
        <v>89</v>
      </c>
      <c r="J5" s="270" t="s">
        <v>90</v>
      </c>
      <c r="K5" s="32"/>
      <c r="L5" s="264" t="s">
        <v>87</v>
      </c>
      <c r="M5" s="278" t="s">
        <v>88</v>
      </c>
      <c r="N5" s="268" t="s">
        <v>89</v>
      </c>
      <c r="O5" s="280" t="s">
        <v>90</v>
      </c>
    </row>
    <row r="6" spans="2:15" ht="15" customHeight="1" thickBot="1" thickTop="1">
      <c r="B6" s="265"/>
      <c r="C6" s="287"/>
      <c r="D6" s="269"/>
      <c r="E6" s="271"/>
      <c r="F6" s="101"/>
      <c r="G6" s="265"/>
      <c r="H6" s="267"/>
      <c r="I6" s="269"/>
      <c r="J6" s="271"/>
      <c r="K6" s="32"/>
      <c r="L6" s="265"/>
      <c r="M6" s="279"/>
      <c r="N6" s="269"/>
      <c r="O6" s="281"/>
    </row>
    <row r="7" spans="2:15" ht="15" customHeight="1" thickTop="1">
      <c r="B7" s="272" t="s">
        <v>92</v>
      </c>
      <c r="C7" s="273"/>
      <c r="D7" s="273"/>
      <c r="E7" s="276">
        <f>SUM(E9+E20+E28+E35+E42)</f>
        <v>24231</v>
      </c>
      <c r="F7" s="101"/>
      <c r="G7" s="102">
        <v>4</v>
      </c>
      <c r="H7" s="103" t="s">
        <v>93</v>
      </c>
      <c r="I7" s="104" t="s">
        <v>94</v>
      </c>
      <c r="J7" s="105">
        <v>1066</v>
      </c>
      <c r="K7" s="32"/>
      <c r="L7" s="106" t="s">
        <v>95</v>
      </c>
      <c r="M7" s="107" t="s">
        <v>96</v>
      </c>
      <c r="N7" s="107" t="s">
        <v>97</v>
      </c>
      <c r="O7" s="108">
        <f>SUM(O8:O19)</f>
        <v>10037</v>
      </c>
    </row>
    <row r="8" spans="2:15" ht="15" customHeight="1" thickBot="1">
      <c r="B8" s="274"/>
      <c r="C8" s="275"/>
      <c r="D8" s="275"/>
      <c r="E8" s="282"/>
      <c r="G8" s="109">
        <v>5</v>
      </c>
      <c r="H8" s="110" t="s">
        <v>98</v>
      </c>
      <c r="I8" s="111" t="s">
        <v>94</v>
      </c>
      <c r="J8" s="112">
        <v>386</v>
      </c>
      <c r="L8" s="109">
        <v>1</v>
      </c>
      <c r="M8" s="110" t="s">
        <v>99</v>
      </c>
      <c r="N8" s="111" t="s">
        <v>94</v>
      </c>
      <c r="O8" s="112">
        <v>197</v>
      </c>
    </row>
    <row r="9" spans="2:15" ht="15" customHeight="1" thickBot="1" thickTop="1">
      <c r="B9" s="106" t="s">
        <v>100</v>
      </c>
      <c r="C9" s="107" t="s">
        <v>101</v>
      </c>
      <c r="D9" s="113" t="s">
        <v>97</v>
      </c>
      <c r="E9" s="108">
        <f>SUM(E10:E18)</f>
        <v>8242</v>
      </c>
      <c r="G9" s="114"/>
      <c r="H9" s="115"/>
      <c r="I9" s="116"/>
      <c r="J9" s="117"/>
      <c r="L9" s="109">
        <v>2</v>
      </c>
      <c r="M9" s="110" t="s">
        <v>102</v>
      </c>
      <c r="N9" s="111" t="s">
        <v>103</v>
      </c>
      <c r="O9" s="112">
        <v>209</v>
      </c>
    </row>
    <row r="10" spans="2:15" ht="15" customHeight="1" thickBot="1">
      <c r="B10" s="109">
        <v>1</v>
      </c>
      <c r="C10" s="110" t="s">
        <v>104</v>
      </c>
      <c r="D10" s="111" t="s">
        <v>103</v>
      </c>
      <c r="E10" s="112">
        <v>284</v>
      </c>
      <c r="G10" s="118"/>
      <c r="H10" s="119"/>
      <c r="I10" s="120"/>
      <c r="J10" s="120"/>
      <c r="L10" s="109">
        <v>3</v>
      </c>
      <c r="M10" s="110" t="s">
        <v>105</v>
      </c>
      <c r="N10" s="111" t="s">
        <v>94</v>
      </c>
      <c r="O10" s="112">
        <v>631</v>
      </c>
    </row>
    <row r="11" spans="2:15" ht="15" customHeight="1">
      <c r="B11" s="109">
        <v>2</v>
      </c>
      <c r="C11" s="110" t="s">
        <v>106</v>
      </c>
      <c r="D11" s="111" t="s">
        <v>103</v>
      </c>
      <c r="E11" s="112">
        <v>335</v>
      </c>
      <c r="G11" s="264" t="s">
        <v>87</v>
      </c>
      <c r="H11" s="266" t="s">
        <v>91</v>
      </c>
      <c r="I11" s="268" t="s">
        <v>89</v>
      </c>
      <c r="J11" s="270" t="s">
        <v>90</v>
      </c>
      <c r="L11" s="109">
        <v>4</v>
      </c>
      <c r="M11" s="110" t="s">
        <v>107</v>
      </c>
      <c r="N11" s="111" t="s">
        <v>94</v>
      </c>
      <c r="O11" s="112">
        <v>294</v>
      </c>
    </row>
    <row r="12" spans="2:15" ht="15" customHeight="1" thickBot="1">
      <c r="B12" s="109">
        <v>3</v>
      </c>
      <c r="C12" s="110" t="s">
        <v>108</v>
      </c>
      <c r="D12" s="111" t="s">
        <v>103</v>
      </c>
      <c r="E12" s="112">
        <v>282</v>
      </c>
      <c r="G12" s="265"/>
      <c r="H12" s="267"/>
      <c r="I12" s="269"/>
      <c r="J12" s="271"/>
      <c r="L12" s="109">
        <v>5</v>
      </c>
      <c r="M12" s="110" t="s">
        <v>109</v>
      </c>
      <c r="N12" s="111" t="s">
        <v>94</v>
      </c>
      <c r="O12" s="112">
        <v>557</v>
      </c>
    </row>
    <row r="13" spans="2:15" ht="15" customHeight="1" thickTop="1">
      <c r="B13" s="109">
        <v>4</v>
      </c>
      <c r="C13" s="110" t="s">
        <v>110</v>
      </c>
      <c r="D13" s="111" t="s">
        <v>111</v>
      </c>
      <c r="E13" s="112">
        <v>610</v>
      </c>
      <c r="G13" s="272" t="s">
        <v>112</v>
      </c>
      <c r="H13" s="273"/>
      <c r="I13" s="273"/>
      <c r="J13" s="276">
        <f>SUM(J15+J24+J34+J42+O7+O21+O32)</f>
        <v>43222</v>
      </c>
      <c r="L13" s="109" t="s">
        <v>50</v>
      </c>
      <c r="M13" s="110" t="s">
        <v>113</v>
      </c>
      <c r="N13" s="111" t="s">
        <v>94</v>
      </c>
      <c r="O13" s="112">
        <v>1505</v>
      </c>
    </row>
    <row r="14" spans="2:15" ht="15" customHeight="1" thickBot="1">
      <c r="B14" s="109">
        <v>5</v>
      </c>
      <c r="C14" s="110" t="s">
        <v>114</v>
      </c>
      <c r="D14" s="111" t="s">
        <v>103</v>
      </c>
      <c r="E14" s="112">
        <v>341</v>
      </c>
      <c r="F14" s="121"/>
      <c r="G14" s="274"/>
      <c r="H14" s="275"/>
      <c r="I14" s="275"/>
      <c r="J14" s="277"/>
      <c r="K14" s="121"/>
      <c r="L14" s="109">
        <v>7</v>
      </c>
      <c r="M14" s="110" t="s">
        <v>115</v>
      </c>
      <c r="N14" s="111" t="s">
        <v>103</v>
      </c>
      <c r="O14" s="112">
        <v>303</v>
      </c>
    </row>
    <row r="15" spans="2:15" ht="15" customHeight="1" thickTop="1">
      <c r="B15" s="109">
        <v>6</v>
      </c>
      <c r="C15" s="110" t="s">
        <v>116</v>
      </c>
      <c r="D15" s="111" t="s">
        <v>103</v>
      </c>
      <c r="E15" s="112">
        <v>369</v>
      </c>
      <c r="F15" s="122"/>
      <c r="G15" s="106" t="s">
        <v>100</v>
      </c>
      <c r="H15" s="107" t="s">
        <v>117</v>
      </c>
      <c r="I15" s="123" t="s">
        <v>97</v>
      </c>
      <c r="J15" s="124">
        <f>SUM(J16:J22)</f>
        <v>5210</v>
      </c>
      <c r="L15" s="109">
        <v>8</v>
      </c>
      <c r="M15" s="110" t="s">
        <v>118</v>
      </c>
      <c r="N15" s="111" t="s">
        <v>103</v>
      </c>
      <c r="O15" s="112">
        <v>204</v>
      </c>
    </row>
    <row r="16" spans="2:15" ht="15" customHeight="1">
      <c r="B16" s="109">
        <v>7</v>
      </c>
      <c r="C16" s="110" t="s">
        <v>119</v>
      </c>
      <c r="D16" s="111" t="s">
        <v>94</v>
      </c>
      <c r="E16" s="112">
        <v>973</v>
      </c>
      <c r="F16" s="122"/>
      <c r="G16" s="109">
        <v>1</v>
      </c>
      <c r="H16" s="110" t="s">
        <v>120</v>
      </c>
      <c r="I16" s="111" t="s">
        <v>103</v>
      </c>
      <c r="J16" s="112">
        <v>235</v>
      </c>
      <c r="L16" s="109">
        <v>9</v>
      </c>
      <c r="M16" s="110" t="s">
        <v>121</v>
      </c>
      <c r="N16" s="111" t="s">
        <v>103</v>
      </c>
      <c r="O16" s="112">
        <v>216</v>
      </c>
    </row>
    <row r="17" spans="2:15" ht="15" customHeight="1" thickBot="1">
      <c r="B17" s="125"/>
      <c r="C17" s="126"/>
      <c r="D17" s="127"/>
      <c r="E17" s="128"/>
      <c r="F17" s="122"/>
      <c r="G17" s="109">
        <v>2</v>
      </c>
      <c r="H17" s="110" t="s">
        <v>122</v>
      </c>
      <c r="I17" s="111" t="s">
        <v>103</v>
      </c>
      <c r="J17" s="112">
        <v>183</v>
      </c>
      <c r="L17" s="109">
        <v>10</v>
      </c>
      <c r="M17" s="110" t="s">
        <v>123</v>
      </c>
      <c r="N17" s="111" t="s">
        <v>103</v>
      </c>
      <c r="O17" s="112">
        <v>914</v>
      </c>
    </row>
    <row r="18" spans="2:15" ht="15" customHeight="1" thickBot="1" thickTop="1">
      <c r="B18" s="129">
        <v>8</v>
      </c>
      <c r="C18" s="130" t="s">
        <v>124</v>
      </c>
      <c r="D18" s="131" t="s">
        <v>125</v>
      </c>
      <c r="E18" s="132">
        <v>5048</v>
      </c>
      <c r="F18" s="122"/>
      <c r="G18" s="109">
        <v>3</v>
      </c>
      <c r="H18" s="110" t="s">
        <v>126</v>
      </c>
      <c r="I18" s="111" t="s">
        <v>103</v>
      </c>
      <c r="J18" s="112">
        <v>514</v>
      </c>
      <c r="L18" s="125"/>
      <c r="M18" s="126"/>
      <c r="N18" s="127"/>
      <c r="O18" s="128"/>
    </row>
    <row r="19" spans="2:15" ht="15" customHeight="1" thickBot="1" thickTop="1">
      <c r="B19" s="102"/>
      <c r="C19" s="103"/>
      <c r="D19" s="104"/>
      <c r="E19" s="105"/>
      <c r="F19" s="133"/>
      <c r="G19" s="109">
        <v>4</v>
      </c>
      <c r="H19" s="110" t="s">
        <v>127</v>
      </c>
      <c r="I19" s="111" t="s">
        <v>103</v>
      </c>
      <c r="J19" s="112">
        <v>880</v>
      </c>
      <c r="L19" s="129">
        <v>11</v>
      </c>
      <c r="M19" s="130" t="s">
        <v>123</v>
      </c>
      <c r="N19" s="131" t="s">
        <v>125</v>
      </c>
      <c r="O19" s="132">
        <v>5007</v>
      </c>
    </row>
    <row r="20" spans="2:15" ht="15" customHeight="1" thickTop="1">
      <c r="B20" s="134" t="s">
        <v>128</v>
      </c>
      <c r="C20" s="135" t="s">
        <v>7</v>
      </c>
      <c r="D20" s="136" t="s">
        <v>97</v>
      </c>
      <c r="E20" s="137">
        <f>SUM(E21:E26)</f>
        <v>4883</v>
      </c>
      <c r="F20" s="122"/>
      <c r="G20" s="109">
        <v>5</v>
      </c>
      <c r="H20" s="110" t="s">
        <v>127</v>
      </c>
      <c r="I20" s="111" t="s">
        <v>111</v>
      </c>
      <c r="J20" s="112">
        <v>1929</v>
      </c>
      <c r="L20" s="102"/>
      <c r="M20" s="103"/>
      <c r="N20" s="104"/>
      <c r="O20" s="105"/>
    </row>
    <row r="21" spans="2:15" ht="15" customHeight="1">
      <c r="B21" s="109">
        <v>1</v>
      </c>
      <c r="C21" s="110" t="s">
        <v>129</v>
      </c>
      <c r="D21" s="111" t="s">
        <v>103</v>
      </c>
      <c r="E21" s="112">
        <v>474</v>
      </c>
      <c r="F21" s="122"/>
      <c r="G21" s="109">
        <v>6</v>
      </c>
      <c r="H21" s="110" t="s">
        <v>130</v>
      </c>
      <c r="I21" s="111" t="s">
        <v>94</v>
      </c>
      <c r="J21" s="112">
        <v>1218</v>
      </c>
      <c r="L21" s="134" t="s">
        <v>131</v>
      </c>
      <c r="M21" s="135" t="s">
        <v>16</v>
      </c>
      <c r="N21" s="136" t="s">
        <v>97</v>
      </c>
      <c r="O21" s="137">
        <f>SUM(O22:O30)</f>
        <v>7356</v>
      </c>
    </row>
    <row r="22" spans="2:15" ht="15" customHeight="1">
      <c r="B22" s="109">
        <v>2</v>
      </c>
      <c r="C22" s="110" t="s">
        <v>132</v>
      </c>
      <c r="D22" s="111" t="s">
        <v>94</v>
      </c>
      <c r="E22" s="112">
        <v>2027</v>
      </c>
      <c r="F22" s="122"/>
      <c r="G22" s="109">
        <v>7</v>
      </c>
      <c r="H22" s="110" t="s">
        <v>133</v>
      </c>
      <c r="I22" s="111" t="s">
        <v>103</v>
      </c>
      <c r="J22" s="112">
        <v>251</v>
      </c>
      <c r="L22" s="109">
        <v>1</v>
      </c>
      <c r="M22" s="110" t="s">
        <v>134</v>
      </c>
      <c r="N22" s="111" t="s">
        <v>103</v>
      </c>
      <c r="O22" s="112">
        <v>360</v>
      </c>
    </row>
    <row r="23" spans="2:15" ht="15" customHeight="1">
      <c r="B23" s="109">
        <v>3</v>
      </c>
      <c r="C23" s="110" t="s">
        <v>135</v>
      </c>
      <c r="D23" s="111" t="s">
        <v>103</v>
      </c>
      <c r="E23" s="112">
        <v>507</v>
      </c>
      <c r="F23" s="122"/>
      <c r="G23" s="109"/>
      <c r="H23" s="110"/>
      <c r="I23" s="111"/>
      <c r="J23" s="112"/>
      <c r="L23" s="109">
        <v>2</v>
      </c>
      <c r="M23" s="110" t="s">
        <v>136</v>
      </c>
      <c r="N23" s="111" t="s">
        <v>111</v>
      </c>
      <c r="O23" s="112">
        <v>391</v>
      </c>
    </row>
    <row r="24" spans="2:15" ht="15" customHeight="1">
      <c r="B24" s="109">
        <v>4</v>
      </c>
      <c r="C24" s="110" t="s">
        <v>137</v>
      </c>
      <c r="D24" s="111" t="s">
        <v>103</v>
      </c>
      <c r="E24" s="112">
        <v>359</v>
      </c>
      <c r="F24" s="122"/>
      <c r="G24" s="134" t="s">
        <v>128</v>
      </c>
      <c r="H24" s="135" t="s">
        <v>138</v>
      </c>
      <c r="I24" s="136" t="s">
        <v>97</v>
      </c>
      <c r="J24" s="137">
        <f>SUM(J25:J32)</f>
        <v>8419</v>
      </c>
      <c r="L24" s="109">
        <v>3</v>
      </c>
      <c r="M24" s="110" t="s">
        <v>139</v>
      </c>
      <c r="N24" s="111" t="s">
        <v>94</v>
      </c>
      <c r="O24" s="112">
        <v>671</v>
      </c>
    </row>
    <row r="25" spans="2:15" ht="15" customHeight="1">
      <c r="B25" s="109">
        <v>5</v>
      </c>
      <c r="C25" s="110" t="s">
        <v>140</v>
      </c>
      <c r="D25" s="111" t="s">
        <v>94</v>
      </c>
      <c r="E25" s="112">
        <v>991</v>
      </c>
      <c r="F25" s="122"/>
      <c r="G25" s="109">
        <v>1</v>
      </c>
      <c r="H25" s="110" t="s">
        <v>141</v>
      </c>
      <c r="I25" s="111" t="s">
        <v>94</v>
      </c>
      <c r="J25" s="112">
        <v>432</v>
      </c>
      <c r="L25" s="109">
        <v>4</v>
      </c>
      <c r="M25" s="110" t="s">
        <v>142</v>
      </c>
      <c r="N25" s="111" t="s">
        <v>94</v>
      </c>
      <c r="O25" s="112">
        <v>525</v>
      </c>
    </row>
    <row r="26" spans="2:15" ht="15" customHeight="1">
      <c r="B26" s="109">
        <v>6</v>
      </c>
      <c r="C26" s="110" t="s">
        <v>143</v>
      </c>
      <c r="D26" s="111" t="s">
        <v>94</v>
      </c>
      <c r="E26" s="112">
        <v>525</v>
      </c>
      <c r="F26" s="122"/>
      <c r="G26" s="109">
        <v>2</v>
      </c>
      <c r="H26" s="110" t="s">
        <v>144</v>
      </c>
      <c r="I26" s="111" t="s">
        <v>103</v>
      </c>
      <c r="J26" s="112">
        <v>333</v>
      </c>
      <c r="L26" s="109">
        <v>5</v>
      </c>
      <c r="M26" s="110" t="s">
        <v>145</v>
      </c>
      <c r="N26" s="111" t="s">
        <v>103</v>
      </c>
      <c r="O26" s="112">
        <v>492</v>
      </c>
    </row>
    <row r="27" spans="2:15" ht="15" customHeight="1">
      <c r="B27" s="109"/>
      <c r="C27" s="110"/>
      <c r="D27" s="111"/>
      <c r="E27" s="112"/>
      <c r="F27" s="133"/>
      <c r="G27" s="109" t="s">
        <v>28</v>
      </c>
      <c r="H27" s="110" t="s">
        <v>146</v>
      </c>
      <c r="I27" s="111" t="s">
        <v>94</v>
      </c>
      <c r="J27" s="112">
        <v>2056</v>
      </c>
      <c r="L27" s="109">
        <v>6</v>
      </c>
      <c r="M27" s="110" t="s">
        <v>147</v>
      </c>
      <c r="N27" s="111" t="s">
        <v>94</v>
      </c>
      <c r="O27" s="112">
        <v>1966</v>
      </c>
    </row>
    <row r="28" spans="2:15" ht="15" customHeight="1">
      <c r="B28" s="134" t="s">
        <v>148</v>
      </c>
      <c r="C28" s="135" t="s">
        <v>9</v>
      </c>
      <c r="D28" s="136" t="s">
        <v>97</v>
      </c>
      <c r="E28" s="137">
        <f>SUM(E29:E33)</f>
        <v>3920</v>
      </c>
      <c r="F28" s="122"/>
      <c r="G28" s="109">
        <v>4</v>
      </c>
      <c r="H28" s="110" t="s">
        <v>149</v>
      </c>
      <c r="I28" s="111" t="s">
        <v>103</v>
      </c>
      <c r="J28" s="112">
        <v>680</v>
      </c>
      <c r="L28" s="109">
        <v>7</v>
      </c>
      <c r="M28" s="110" t="s">
        <v>150</v>
      </c>
      <c r="N28" s="111" t="s">
        <v>103</v>
      </c>
      <c r="O28" s="112">
        <v>238</v>
      </c>
    </row>
    <row r="29" spans="2:15" ht="15" customHeight="1">
      <c r="B29" s="109">
        <v>1</v>
      </c>
      <c r="C29" s="110" t="s">
        <v>151</v>
      </c>
      <c r="D29" s="111" t="s">
        <v>94</v>
      </c>
      <c r="E29" s="112">
        <v>594</v>
      </c>
      <c r="F29" s="122"/>
      <c r="G29" s="109">
        <v>5</v>
      </c>
      <c r="H29" s="110" t="s">
        <v>149</v>
      </c>
      <c r="I29" s="111" t="s">
        <v>111</v>
      </c>
      <c r="J29" s="112">
        <v>3411</v>
      </c>
      <c r="L29" s="109">
        <v>8</v>
      </c>
      <c r="M29" s="110" t="s">
        <v>152</v>
      </c>
      <c r="N29" s="111" t="s">
        <v>103</v>
      </c>
      <c r="O29" s="112">
        <v>622</v>
      </c>
    </row>
    <row r="30" spans="2:15" ht="15" customHeight="1">
      <c r="B30" s="109">
        <v>2</v>
      </c>
      <c r="C30" s="110" t="s">
        <v>153</v>
      </c>
      <c r="D30" s="111" t="s">
        <v>103</v>
      </c>
      <c r="E30" s="112">
        <v>300</v>
      </c>
      <c r="F30" s="122"/>
      <c r="G30" s="109">
        <v>6</v>
      </c>
      <c r="H30" s="110" t="s">
        <v>154</v>
      </c>
      <c r="I30" s="111" t="s">
        <v>94</v>
      </c>
      <c r="J30" s="112">
        <v>533</v>
      </c>
      <c r="L30" s="109">
        <v>9</v>
      </c>
      <c r="M30" s="110" t="s">
        <v>152</v>
      </c>
      <c r="N30" s="111" t="s">
        <v>111</v>
      </c>
      <c r="O30" s="112">
        <v>2091</v>
      </c>
    </row>
    <row r="31" spans="2:15" ht="15" customHeight="1">
      <c r="B31" s="109">
        <v>3</v>
      </c>
      <c r="C31" s="110" t="s">
        <v>155</v>
      </c>
      <c r="D31" s="111" t="s">
        <v>94</v>
      </c>
      <c r="E31" s="112">
        <v>427</v>
      </c>
      <c r="F31" s="122"/>
      <c r="G31" s="109">
        <v>7</v>
      </c>
      <c r="H31" s="110" t="s">
        <v>156</v>
      </c>
      <c r="I31" s="111" t="s">
        <v>103</v>
      </c>
      <c r="J31" s="112">
        <v>606</v>
      </c>
      <c r="L31" s="109"/>
      <c r="M31" s="110"/>
      <c r="N31" s="111"/>
      <c r="O31" s="112"/>
    </row>
    <row r="32" spans="2:15" ht="15" customHeight="1">
      <c r="B32" s="109">
        <v>4</v>
      </c>
      <c r="C32" s="110" t="s">
        <v>157</v>
      </c>
      <c r="D32" s="111" t="s">
        <v>94</v>
      </c>
      <c r="E32" s="112">
        <v>755</v>
      </c>
      <c r="F32" s="122"/>
      <c r="G32" s="109">
        <v>8</v>
      </c>
      <c r="H32" s="110" t="s">
        <v>158</v>
      </c>
      <c r="I32" s="111" t="s">
        <v>103</v>
      </c>
      <c r="J32" s="112">
        <v>368</v>
      </c>
      <c r="L32" s="134" t="s">
        <v>159</v>
      </c>
      <c r="M32" s="135" t="s">
        <v>17</v>
      </c>
      <c r="N32" s="136" t="s">
        <v>97</v>
      </c>
      <c r="O32" s="137">
        <f>SUM(O33:O42)</f>
        <v>7038</v>
      </c>
    </row>
    <row r="33" spans="2:15" ht="15" customHeight="1">
      <c r="B33" s="109">
        <v>5</v>
      </c>
      <c r="C33" s="110" t="s">
        <v>160</v>
      </c>
      <c r="D33" s="111" t="s">
        <v>94</v>
      </c>
      <c r="E33" s="112">
        <v>1844</v>
      </c>
      <c r="F33" s="133"/>
      <c r="G33" s="109"/>
      <c r="H33" s="110"/>
      <c r="I33" s="111"/>
      <c r="J33" s="112"/>
      <c r="L33" s="109">
        <v>1</v>
      </c>
      <c r="M33" s="110" t="s">
        <v>161</v>
      </c>
      <c r="N33" s="111" t="s">
        <v>103</v>
      </c>
      <c r="O33" s="112">
        <v>420</v>
      </c>
    </row>
    <row r="34" spans="2:15" ht="15" customHeight="1">
      <c r="B34" s="109"/>
      <c r="C34" s="110"/>
      <c r="D34" s="111"/>
      <c r="E34" s="112"/>
      <c r="F34" s="122"/>
      <c r="G34" s="134" t="s">
        <v>148</v>
      </c>
      <c r="H34" s="135" t="s">
        <v>12</v>
      </c>
      <c r="I34" s="136" t="s">
        <v>97</v>
      </c>
      <c r="J34" s="137">
        <f>SUM(J35:J40)</f>
        <v>2835</v>
      </c>
      <c r="L34" s="109">
        <v>2</v>
      </c>
      <c r="M34" s="110" t="s">
        <v>162</v>
      </c>
      <c r="N34" s="111" t="s">
        <v>94</v>
      </c>
      <c r="O34" s="112">
        <v>779</v>
      </c>
    </row>
    <row r="35" spans="2:15" ht="15" customHeight="1">
      <c r="B35" s="134" t="s">
        <v>163</v>
      </c>
      <c r="C35" s="135" t="s">
        <v>164</v>
      </c>
      <c r="D35" s="136" t="s">
        <v>97</v>
      </c>
      <c r="E35" s="137">
        <f>SUM(E36:E40)</f>
        <v>5042</v>
      </c>
      <c r="F35" s="122"/>
      <c r="G35" s="109">
        <v>1</v>
      </c>
      <c r="H35" s="110" t="s">
        <v>165</v>
      </c>
      <c r="I35" s="111" t="s">
        <v>103</v>
      </c>
      <c r="J35" s="112">
        <v>188</v>
      </c>
      <c r="L35" s="109">
        <v>3</v>
      </c>
      <c r="M35" s="110" t="s">
        <v>166</v>
      </c>
      <c r="N35" s="111" t="s">
        <v>103</v>
      </c>
      <c r="O35" s="112">
        <v>195</v>
      </c>
    </row>
    <row r="36" spans="2:15" ht="15" customHeight="1">
      <c r="B36" s="109">
        <v>1</v>
      </c>
      <c r="C36" s="110" t="s">
        <v>167</v>
      </c>
      <c r="D36" s="111" t="s">
        <v>94</v>
      </c>
      <c r="E36" s="112">
        <v>819</v>
      </c>
      <c r="F36" s="122"/>
      <c r="G36" s="109">
        <v>2</v>
      </c>
      <c r="H36" s="110" t="s">
        <v>168</v>
      </c>
      <c r="I36" s="111" t="s">
        <v>103</v>
      </c>
      <c r="J36" s="112">
        <v>279</v>
      </c>
      <c r="L36" s="109">
        <v>4</v>
      </c>
      <c r="M36" s="110" t="s">
        <v>169</v>
      </c>
      <c r="N36" s="111" t="s">
        <v>94</v>
      </c>
      <c r="O36" s="112">
        <v>1837</v>
      </c>
    </row>
    <row r="37" spans="2:15" ht="15" customHeight="1">
      <c r="B37" s="109">
        <v>2</v>
      </c>
      <c r="C37" s="110" t="s">
        <v>170</v>
      </c>
      <c r="D37" s="111" t="s">
        <v>94</v>
      </c>
      <c r="E37" s="112">
        <v>1686</v>
      </c>
      <c r="F37" s="122"/>
      <c r="G37" s="109">
        <v>3</v>
      </c>
      <c r="H37" s="110" t="s">
        <v>171</v>
      </c>
      <c r="I37" s="111" t="s">
        <v>103</v>
      </c>
      <c r="J37" s="112">
        <v>258</v>
      </c>
      <c r="L37" s="109">
        <v>5</v>
      </c>
      <c r="M37" s="110" t="s">
        <v>172</v>
      </c>
      <c r="N37" s="111" t="s">
        <v>111</v>
      </c>
      <c r="O37" s="112">
        <v>152</v>
      </c>
    </row>
    <row r="38" spans="2:15" ht="15" customHeight="1">
      <c r="B38" s="109">
        <v>3</v>
      </c>
      <c r="C38" s="110" t="s">
        <v>173</v>
      </c>
      <c r="D38" s="111" t="s">
        <v>103</v>
      </c>
      <c r="E38" s="112">
        <v>363</v>
      </c>
      <c r="F38" s="122"/>
      <c r="G38" s="109">
        <v>4</v>
      </c>
      <c r="H38" s="110" t="s">
        <v>174</v>
      </c>
      <c r="I38" s="111" t="s">
        <v>103</v>
      </c>
      <c r="J38" s="112">
        <v>223</v>
      </c>
      <c r="L38" s="109">
        <v>6</v>
      </c>
      <c r="M38" s="110" t="s">
        <v>175</v>
      </c>
      <c r="N38" s="111" t="s">
        <v>103</v>
      </c>
      <c r="O38" s="112">
        <v>233</v>
      </c>
    </row>
    <row r="39" spans="2:15" ht="15" customHeight="1">
      <c r="B39" s="109">
        <v>4</v>
      </c>
      <c r="C39" s="110" t="s">
        <v>176</v>
      </c>
      <c r="D39" s="111" t="s">
        <v>94</v>
      </c>
      <c r="E39" s="112">
        <v>1789</v>
      </c>
      <c r="F39" s="122"/>
      <c r="G39" s="109">
        <v>5</v>
      </c>
      <c r="H39" s="110" t="s">
        <v>177</v>
      </c>
      <c r="I39" s="111" t="s">
        <v>94</v>
      </c>
      <c r="J39" s="112">
        <v>1558</v>
      </c>
      <c r="L39" s="109">
        <v>7</v>
      </c>
      <c r="M39" s="110" t="s">
        <v>178</v>
      </c>
      <c r="N39" s="111" t="s">
        <v>103</v>
      </c>
      <c r="O39" s="112">
        <v>403</v>
      </c>
    </row>
    <row r="40" spans="2:15" ht="15" customHeight="1">
      <c r="B40" s="109">
        <v>5</v>
      </c>
      <c r="C40" s="110" t="s">
        <v>179</v>
      </c>
      <c r="D40" s="111" t="s">
        <v>103</v>
      </c>
      <c r="E40" s="112">
        <v>385</v>
      </c>
      <c r="F40" s="122"/>
      <c r="G40" s="109">
        <v>6</v>
      </c>
      <c r="H40" s="110" t="s">
        <v>180</v>
      </c>
      <c r="I40" s="111" t="s">
        <v>94</v>
      </c>
      <c r="J40" s="112">
        <v>329</v>
      </c>
      <c r="L40" s="109">
        <v>8</v>
      </c>
      <c r="M40" s="110" t="s">
        <v>181</v>
      </c>
      <c r="N40" s="111" t="s">
        <v>103</v>
      </c>
      <c r="O40" s="112">
        <v>352</v>
      </c>
    </row>
    <row r="41" spans="2:15" ht="15" customHeight="1">
      <c r="B41" s="109"/>
      <c r="C41" s="110"/>
      <c r="D41" s="111"/>
      <c r="E41" s="112"/>
      <c r="F41" s="122"/>
      <c r="G41" s="109"/>
      <c r="H41" s="110"/>
      <c r="I41" s="111"/>
      <c r="J41" s="112"/>
      <c r="L41" s="109">
        <v>9</v>
      </c>
      <c r="M41" s="110" t="s">
        <v>182</v>
      </c>
      <c r="N41" s="111" t="s">
        <v>103</v>
      </c>
      <c r="O41" s="112">
        <v>629</v>
      </c>
    </row>
    <row r="42" spans="2:15" ht="15" customHeight="1">
      <c r="B42" s="134" t="s">
        <v>95</v>
      </c>
      <c r="C42" s="135" t="s">
        <v>11</v>
      </c>
      <c r="D42" s="136" t="s">
        <v>97</v>
      </c>
      <c r="E42" s="137">
        <f>SUM(E43+E44+E45+J7+J8)</f>
        <v>2144</v>
      </c>
      <c r="F42" s="122"/>
      <c r="G42" s="106" t="s">
        <v>163</v>
      </c>
      <c r="H42" s="107" t="s">
        <v>13</v>
      </c>
      <c r="I42" s="123" t="s">
        <v>97</v>
      </c>
      <c r="J42" s="137">
        <f>SUM(J43:J45)</f>
        <v>2327</v>
      </c>
      <c r="L42" s="138">
        <v>10</v>
      </c>
      <c r="M42" s="127" t="s">
        <v>182</v>
      </c>
      <c r="N42" s="139" t="s">
        <v>111</v>
      </c>
      <c r="O42" s="128">
        <v>2038</v>
      </c>
    </row>
    <row r="43" spans="2:15" ht="15" customHeight="1" thickBot="1">
      <c r="B43" s="109">
        <v>1</v>
      </c>
      <c r="C43" s="110" t="s">
        <v>183</v>
      </c>
      <c r="D43" s="111" t="s">
        <v>103</v>
      </c>
      <c r="E43" s="112">
        <v>217</v>
      </c>
      <c r="F43" s="122"/>
      <c r="G43" s="109">
        <v>1</v>
      </c>
      <c r="H43" s="110" t="s">
        <v>184</v>
      </c>
      <c r="I43" s="111" t="s">
        <v>94</v>
      </c>
      <c r="J43" s="112">
        <v>612</v>
      </c>
      <c r="L43" s="140"/>
      <c r="M43" s="141"/>
      <c r="N43" s="142"/>
      <c r="O43" s="143"/>
    </row>
    <row r="44" spans="2:15" ht="15" customHeight="1" thickBot="1" thickTop="1">
      <c r="B44" s="109">
        <v>2</v>
      </c>
      <c r="C44" s="110" t="s">
        <v>185</v>
      </c>
      <c r="D44" s="111" t="s">
        <v>94</v>
      </c>
      <c r="E44" s="112">
        <v>253</v>
      </c>
      <c r="F44" s="122"/>
      <c r="G44" s="109">
        <v>2</v>
      </c>
      <c r="H44" s="110" t="s">
        <v>186</v>
      </c>
      <c r="I44" s="111" t="s">
        <v>94</v>
      </c>
      <c r="J44" s="112">
        <v>351</v>
      </c>
      <c r="L44" s="256" t="s">
        <v>187</v>
      </c>
      <c r="M44" s="257"/>
      <c r="N44" s="260" t="s">
        <v>188</v>
      </c>
      <c r="O44" s="262">
        <f>SUM(E9+E20+E28+E35+E42+J15+J24+J34+J42+O7+O21+O32)</f>
        <v>67453</v>
      </c>
    </row>
    <row r="45" spans="2:15" ht="15" customHeight="1" thickBot="1" thickTop="1">
      <c r="B45" s="114">
        <v>3</v>
      </c>
      <c r="C45" s="115" t="s">
        <v>189</v>
      </c>
      <c r="D45" s="116" t="s">
        <v>103</v>
      </c>
      <c r="E45" s="117">
        <v>222</v>
      </c>
      <c r="F45" s="122"/>
      <c r="G45" s="144">
        <v>3</v>
      </c>
      <c r="H45" s="145" t="s">
        <v>190</v>
      </c>
      <c r="I45" s="146" t="s">
        <v>94</v>
      </c>
      <c r="J45" s="147">
        <v>1364</v>
      </c>
      <c r="L45" s="258"/>
      <c r="M45" s="259"/>
      <c r="N45" s="261"/>
      <c r="O45" s="263"/>
    </row>
    <row r="46" spans="2:15" ht="15" customHeight="1">
      <c r="B46" s="122"/>
      <c r="C46" s="148"/>
      <c r="D46" s="149"/>
      <c r="E46" s="150"/>
      <c r="F46" s="151"/>
      <c r="G46" s="148"/>
      <c r="H46" s="151"/>
      <c r="I46" s="152"/>
      <c r="L46" s="153"/>
      <c r="M46" s="153"/>
      <c r="N46" s="153"/>
      <c r="O46" s="153"/>
    </row>
    <row r="47" spans="2:9" ht="15" customHeight="1">
      <c r="B47" s="122"/>
      <c r="C47" s="148" t="s">
        <v>191</v>
      </c>
      <c r="D47" s="149"/>
      <c r="E47" s="150"/>
      <c r="F47" s="151"/>
      <c r="G47" s="148"/>
      <c r="H47" s="151"/>
      <c r="I47" s="152"/>
    </row>
    <row r="48" ht="15" customHeight="1"/>
    <row r="49" ht="15" customHeight="1"/>
    <row r="50" ht="15" customHeight="1"/>
    <row r="51" spans="2:15" ht="15" customHeight="1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51"/>
      <c r="M51" s="154"/>
      <c r="N51" s="149"/>
      <c r="O51" s="149"/>
    </row>
    <row r="52" spans="2:15" ht="15" customHeigh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51"/>
      <c r="M52" s="154"/>
      <c r="N52" s="149"/>
      <c r="O52" s="14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8"/>
  <sheetViews>
    <sheetView zoomScale="82" zoomScaleNormal="82" zoomScalePageLayoutView="0" workbookViewId="0" topLeftCell="Q24">
      <selection activeCell="Z2" sqref="Z2:AC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155"/>
    </row>
    <row r="2" spans="14:29" ht="15"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4:30" ht="15"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4:30" ht="15"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4:30" ht="15"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4:30" ht="15"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4:30" ht="15"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4:30" ht="15"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4:30" ht="15"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4:30" ht="15"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4:30" ht="15"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4:30" ht="15"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</row>
    <row r="13" spans="14:30" ht="15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3:30" ht="15">
      <c r="C14" t="s">
        <v>192</v>
      </c>
      <c r="D14" t="s">
        <v>193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3:30" ht="15">
      <c r="C15" t="s">
        <v>194</v>
      </c>
      <c r="D15">
        <v>3499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3:30" ht="15">
      <c r="C16" t="s">
        <v>195</v>
      </c>
      <c r="D16">
        <v>4060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3:30" ht="15">
      <c r="C17" t="s">
        <v>196</v>
      </c>
      <c r="D17">
        <v>3834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3:30" ht="15">
      <c r="C18" t="s">
        <v>197</v>
      </c>
      <c r="D18">
        <v>4710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3:30" ht="15">
      <c r="C19" t="s">
        <v>198</v>
      </c>
      <c r="D19">
        <v>4469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3:30" ht="15">
      <c r="C20" t="s">
        <v>199</v>
      </c>
      <c r="D20">
        <v>3743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3:30" ht="15">
      <c r="C21" t="s">
        <v>200</v>
      </c>
      <c r="D21">
        <v>3759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3:30" ht="15">
      <c r="C22" t="s">
        <v>201</v>
      </c>
      <c r="D22">
        <v>4173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3:30" ht="15">
      <c r="C23" t="s">
        <v>202</v>
      </c>
      <c r="D23">
        <v>4163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3:30" ht="15">
      <c r="C24" t="s">
        <v>203</v>
      </c>
      <c r="D24">
        <v>3709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3:30" ht="15">
      <c r="C25" t="s">
        <v>204</v>
      </c>
      <c r="D25">
        <v>2726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3:30" ht="15">
      <c r="C26" t="s">
        <v>205</v>
      </c>
      <c r="D26">
        <v>2054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3:30" ht="15">
      <c r="C27" t="s">
        <v>206</v>
      </c>
      <c r="D27">
        <v>3566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3:30" ht="15"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3:30" ht="15">
      <c r="C29" t="s">
        <v>192</v>
      </c>
      <c r="D29" t="s">
        <v>207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3:30" ht="15">
      <c r="C30" t="s">
        <v>194</v>
      </c>
      <c r="D30">
        <v>53696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3:30" ht="15">
      <c r="C31" t="s">
        <v>195</v>
      </c>
      <c r="D31">
        <v>56338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3:30" ht="15">
      <c r="C32" t="s">
        <v>196</v>
      </c>
      <c r="D32">
        <v>57254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3:30" ht="15">
      <c r="C33" t="s">
        <v>197</v>
      </c>
      <c r="D33">
        <v>56225</v>
      </c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3:30" ht="15">
      <c r="C34" t="s">
        <v>198</v>
      </c>
      <c r="D34">
        <v>54741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3:30" ht="15">
      <c r="C35" t="s">
        <v>199</v>
      </c>
      <c r="D35">
        <v>54426</v>
      </c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3:30" ht="15">
      <c r="C36" t="s">
        <v>200</v>
      </c>
      <c r="D36">
        <v>55171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3:30" ht="15">
      <c r="C37" t="s">
        <v>201</v>
      </c>
      <c r="D37">
        <v>55559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3:30" ht="15">
      <c r="C38" t="s">
        <v>202</v>
      </c>
      <c r="D38">
        <v>55554</v>
      </c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3:30" ht="15">
      <c r="C39" t="s">
        <v>203</v>
      </c>
      <c r="D39">
        <v>56073</v>
      </c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3:30" ht="15">
      <c r="C40" t="s">
        <v>204</v>
      </c>
      <c r="D40">
        <v>58097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3:30" ht="15">
      <c r="C41" t="s">
        <v>205</v>
      </c>
      <c r="D41">
        <v>61062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3:30" ht="15">
      <c r="C42" t="s">
        <v>206</v>
      </c>
      <c r="D42">
        <v>67453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3:30" ht="15"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3:30" ht="15"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3:30" ht="15"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4:30" ht="15">
      <c r="D46" s="156"/>
      <c r="E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4:29" ht="15">
      <c r="D47" s="156"/>
      <c r="E47" s="157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</row>
    <row r="48" spans="4:29" ht="15">
      <c r="D48" s="156"/>
      <c r="E48" s="157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</row>
    <row r="49" spans="4:29" ht="15">
      <c r="D49" s="156"/>
      <c r="E49" s="157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4:29" ht="15">
      <c r="D50" s="158"/>
      <c r="E50" s="159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4:29" ht="15">
      <c r="D51" s="158"/>
      <c r="E51" s="157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</row>
    <row r="52" spans="4:29" ht="15">
      <c r="D52" s="158"/>
      <c r="E52" s="15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</row>
    <row r="53" spans="4:29" ht="15">
      <c r="D53" s="158"/>
      <c r="E53" s="15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</row>
    <row r="54" spans="4:29" ht="15">
      <c r="D54" s="158"/>
      <c r="E54" s="157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4:29" ht="15">
      <c r="D55" s="158"/>
      <c r="E55" s="157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</row>
    <row r="56" spans="13:29" ht="15"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</row>
    <row r="57" spans="13:29" ht="15"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</row>
    <row r="58" spans="13:29" ht="15"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Wojewódzki Urząd Pracy w Zielonej Górze</cp:lastModifiedBy>
  <dcterms:created xsi:type="dcterms:W3CDTF">2010-02-08T12:41:31Z</dcterms:created>
  <dcterms:modified xsi:type="dcterms:W3CDTF">2010-02-11T09:27:34Z</dcterms:modified>
  <cp:category/>
  <cp:version/>
  <cp:contentType/>
  <cp:contentStatus/>
</cp:coreProperties>
</file>