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rony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'strony 1-2'!$C$40:$S$72</definedName>
  </definedNames>
  <calcPr fullCalcOnLoad="1"/>
</workbook>
</file>

<file path=xl/sharedStrings.xml><?xml version="1.0" encoding="utf-8"?>
<sst xmlns="http://schemas.openxmlformats.org/spreadsheetml/2006/main" count="392" uniqueCount="225">
  <si>
    <t>Wojewódzki Urząd Pracy w Zielonej Górze</t>
  </si>
  <si>
    <t>oprac. Oddział Informacji i Analiz</t>
  </si>
  <si>
    <t>ul. Wyspiańskiego 15</t>
  </si>
  <si>
    <t>strona 1</t>
  </si>
  <si>
    <t xml:space="preserve">INFORMACJA  O  STANIE  BEZROBOCIA  W  WOJ.  LUBUSKIM  W LIPCU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</si>
  <si>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</si>
  <si>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</si>
  <si>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</si>
  <si>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</si>
  <si>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</si>
  <si>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</si>
  <si>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</si>
  <si>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</si>
  <si>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</si>
  <si>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</si>
  <si>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</si>
  <si>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</si>
  <si>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</si>
  <si>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</si>
  <si>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</si>
  <si>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</si>
  <si>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</si>
  <si>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</si>
  <si>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</si>
  <si>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</si>
  <si>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</si>
  <si>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</si>
  <si>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</si>
  <si>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</si>
  <si>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</si>
  <si>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</si>
  <si>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</si>
  <si>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</si>
  <si>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</si>
  <si>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</si>
  <si>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</si>
  <si>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</si>
  <si>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</si>
  <si>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</si>
  <si>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</si>
  <si>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</si>
  <si>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</si>
  <si>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</si>
  <si>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</si>
  <si>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</si>
  <si>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</si>
  <si>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</si>
  <si>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</si>
  <si>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</si>
  <si>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</si>
  <si>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</si>
  <si>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</si>
  <si>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</si>
  <si>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</si>
  <si>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</si>
  <si>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 xml:space="preserve"> Wojewódzki Urząd Pracy w Zielonej Górze</t>
  </si>
  <si>
    <t xml:space="preserve"> ul. Wyspiańskiego 15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</si>
  <si>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</si>
  <si>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</si>
  <si>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</si>
  <si>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</si>
  <si>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</si>
  <si>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</si>
  <si>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</si>
  <si>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</si>
  <si>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</si>
  <si>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</si>
  <si>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</si>
  <si>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</si>
  <si>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</si>
  <si>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</si>
  <si>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</si>
  <si>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</si>
  <si>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</si>
  <si>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</si>
  <si>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</si>
  <si>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</si>
  <si>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</si>
  <si>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</si>
  <si>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</si>
  <si>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</si>
  <si>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</si>
  <si>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</si>
  <si>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</si>
  <si>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</si>
  <si>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</si>
  <si>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</si>
  <si>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</si>
  <si>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</si>
  <si>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</si>
  <si>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</si>
  <si>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</si>
  <si>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</si>
  <si>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</si>
  <si>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</si>
  <si>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</si>
  <si>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w Nowej Soli zmniejszono ilosc pozyczek na utworzenie nowych miejsc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</si>
  <si>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</si>
  <si>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</si>
  <si>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</si>
  <si>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</si>
  <si>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</si>
  <si>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Lipca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</si>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</sst>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5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5"/>
      <name val="Arial CE"/>
      <family val="0"/>
    </font>
    <font>
      <sz val="15"/>
      <name val="Arial"/>
      <family val="2"/>
    </font>
    <font>
      <i/>
      <sz val="15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164" fontId="17" fillId="0" borderId="12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1" fontId="17" fillId="0" borderId="1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5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7" fillId="0" borderId="16" xfId="0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 wrapText="1"/>
    </xf>
    <xf numFmtId="164" fontId="18" fillId="0" borderId="21" xfId="0" applyNumberFormat="1" applyFont="1" applyBorder="1" applyAlignment="1">
      <alignment horizontal="center" vertical="center" wrapText="1"/>
    </xf>
    <xf numFmtId="164" fontId="18" fillId="0" borderId="32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29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36" xfId="0" applyBorder="1" applyAlignment="1">
      <alignment/>
    </xf>
    <xf numFmtId="0" fontId="29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9" fillId="0" borderId="41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0" fillId="0" borderId="34" xfId="0" applyFont="1" applyBorder="1" applyAlignment="1">
      <alignment horizontal="center"/>
    </xf>
    <xf numFmtId="0" fontId="30" fillId="0" borderId="14" xfId="0" applyFont="1" applyBorder="1" applyAlignment="1" applyProtection="1">
      <alignment horizontal="left"/>
      <protection/>
    </xf>
    <xf numFmtId="0" fontId="30" fillId="0" borderId="14" xfId="0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 horizontal="right"/>
      <protection/>
    </xf>
    <xf numFmtId="0" fontId="31" fillId="0" borderId="34" xfId="0" applyFont="1" applyBorder="1" applyAlignment="1">
      <alignment horizontal="center"/>
    </xf>
    <xf numFmtId="0" fontId="31" fillId="0" borderId="14" xfId="0" applyFont="1" applyBorder="1" applyAlignment="1" applyProtection="1">
      <alignment horizontal="left"/>
      <protection/>
    </xf>
    <xf numFmtId="167" fontId="31" fillId="0" borderId="14" xfId="0" applyNumberFormat="1" applyFont="1" applyBorder="1" applyAlignment="1" applyProtection="1">
      <alignment/>
      <protection/>
    </xf>
    <xf numFmtId="167" fontId="31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167" fontId="30" fillId="0" borderId="14" xfId="0" applyNumberFormat="1" applyFont="1" applyBorder="1" applyAlignment="1" applyProtection="1">
      <alignment/>
      <protection/>
    </xf>
    <xf numFmtId="167" fontId="30" fillId="0" borderId="42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2" xfId="0" applyFont="1" applyBorder="1" applyAlignment="1" applyProtection="1">
      <alignment horizontal="left"/>
      <protection/>
    </xf>
    <xf numFmtId="167" fontId="31" fillId="0" borderId="22" xfId="0" applyNumberFormat="1" applyFont="1" applyBorder="1" applyAlignment="1" applyProtection="1">
      <alignment/>
      <protection/>
    </xf>
    <xf numFmtId="167" fontId="31" fillId="0" borderId="43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31" fillId="0" borderId="18" xfId="0" applyNumberFormat="1" applyFont="1" applyBorder="1" applyAlignment="1" applyProtection="1">
      <alignment horizontal="center"/>
      <protection/>
    </xf>
    <xf numFmtId="167" fontId="31" fillId="0" borderId="40" xfId="0" applyNumberFormat="1" applyFont="1" applyBorder="1" applyAlignment="1" applyProtection="1">
      <alignment/>
      <protection/>
    </xf>
    <xf numFmtId="167" fontId="31" fillId="0" borderId="44" xfId="0" applyNumberFormat="1" applyFont="1" applyBorder="1" applyAlignment="1" applyProtection="1">
      <alignment/>
      <protection/>
    </xf>
    <xf numFmtId="167" fontId="31" fillId="0" borderId="45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167" fontId="31" fillId="0" borderId="0" xfId="0" applyNumberFormat="1" applyFont="1" applyBorder="1" applyAlignment="1" applyProtection="1">
      <alignment/>
      <protection/>
    </xf>
    <xf numFmtId="167" fontId="30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 horizontal="center"/>
    </xf>
    <xf numFmtId="167" fontId="28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167" fontId="28" fillId="0" borderId="17" xfId="0" applyNumberFormat="1" applyFont="1" applyBorder="1" applyAlignment="1" applyProtection="1">
      <alignment/>
      <protection/>
    </xf>
    <xf numFmtId="167" fontId="27" fillId="0" borderId="48" xfId="0" applyNumberFormat="1" applyFont="1" applyBorder="1" applyAlignment="1" applyProtection="1">
      <alignment/>
      <protection/>
    </xf>
    <xf numFmtId="0" fontId="33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3" fillId="0" borderId="49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5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51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9" fillId="0" borderId="49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19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8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3" fillId="0" borderId="54" xfId="0" applyFont="1" applyBorder="1" applyAlignment="1">
      <alignment vertical="center" wrapText="1"/>
    </xf>
    <xf numFmtId="0" fontId="13" fillId="0" borderId="55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56" xfId="0" applyFont="1" applyBorder="1" applyAlignment="1">
      <alignment vertical="center" wrapText="1"/>
    </xf>
    <xf numFmtId="0" fontId="13" fillId="0" borderId="57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675"/>
          <c:w val="0.98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4'!$C$6:$O$6</c:f>
              <c:strCache/>
            </c:strRef>
          </c:cat>
          <c:val>
            <c:numRef>
              <c:f>'strona 4'!$C$7:$O$7</c:f>
              <c:numCache/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7280553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"/>
          <c:y val="0.394"/>
          <c:w val="0.757"/>
          <c:h val="0.43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82%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4'!$S$6:$S$9</c:f>
              <c:strCache/>
            </c:strRef>
          </c:cat>
          <c:val>
            <c:numRef>
              <c:f>'strona 4'!$T$6:$T$9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/>
            </c:strRef>
          </c:cat>
          <c:val>
            <c:numRef>
              <c:f>'strona 4'!$C$16:$O$16</c:f>
              <c:numCache/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4'!$C$15:$O$15</c:f>
              <c:strCache/>
            </c:strRef>
          </c:cat>
          <c:val>
            <c:numRef>
              <c:f>'strona 4'!$C$17:$O$17</c:f>
              <c:numCache/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54752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lipca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33325"/>
          <c:w val="0.719"/>
          <c:h val="0.42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46%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28%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4'!$S$15:$S$19</c:f>
              <c:strCache/>
            </c:strRef>
          </c:cat>
          <c:val>
            <c:numRef>
              <c:f>'strona 4'!$T$15:$T$19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p%20public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5">
        <row r="33">
          <cell r="F33">
            <v>135</v>
          </cell>
          <cell r="G33">
            <v>33</v>
          </cell>
          <cell r="H33">
            <v>205</v>
          </cell>
          <cell r="I33">
            <v>113</v>
          </cell>
          <cell r="J33">
            <v>306</v>
          </cell>
          <cell r="K33">
            <v>106</v>
          </cell>
          <cell r="L33">
            <v>78</v>
          </cell>
          <cell r="M33">
            <v>105</v>
          </cell>
          <cell r="N33">
            <v>121</v>
          </cell>
          <cell r="O33">
            <v>103</v>
          </cell>
          <cell r="P33">
            <v>86</v>
          </cell>
          <cell r="Q33">
            <v>233</v>
          </cell>
          <cell r="R33">
            <v>425</v>
          </cell>
          <cell r="S33">
            <v>2049</v>
          </cell>
        </row>
        <row r="46">
          <cell r="F46">
            <v>19</v>
          </cell>
          <cell r="G46">
            <v>9</v>
          </cell>
          <cell r="H46">
            <v>50</v>
          </cell>
          <cell r="I46">
            <v>41</v>
          </cell>
          <cell r="J46">
            <v>38</v>
          </cell>
          <cell r="K46">
            <v>43</v>
          </cell>
          <cell r="L46">
            <v>72</v>
          </cell>
          <cell r="M46">
            <v>20</v>
          </cell>
          <cell r="N46">
            <v>12</v>
          </cell>
          <cell r="O46">
            <v>43</v>
          </cell>
          <cell r="P46">
            <v>73</v>
          </cell>
          <cell r="Q46">
            <v>62</v>
          </cell>
          <cell r="R46">
            <v>133</v>
          </cell>
        </row>
        <row r="48">
          <cell r="F48">
            <v>81</v>
          </cell>
          <cell r="G48">
            <v>78</v>
          </cell>
          <cell r="H48">
            <v>32</v>
          </cell>
          <cell r="I48">
            <v>91</v>
          </cell>
          <cell r="J48">
            <v>87</v>
          </cell>
          <cell r="K48">
            <v>55</v>
          </cell>
          <cell r="L48">
            <v>33</v>
          </cell>
          <cell r="M48">
            <v>102</v>
          </cell>
          <cell r="N48">
            <v>18</v>
          </cell>
          <cell r="O48">
            <v>25</v>
          </cell>
          <cell r="P48">
            <v>46</v>
          </cell>
          <cell r="Q48">
            <v>184</v>
          </cell>
          <cell r="R48">
            <v>51</v>
          </cell>
          <cell r="S48">
            <v>883</v>
          </cell>
        </row>
        <row r="50">
          <cell r="F50">
            <v>15</v>
          </cell>
          <cell r="G50">
            <v>5</v>
          </cell>
          <cell r="H50">
            <v>90</v>
          </cell>
          <cell r="I50">
            <v>52</v>
          </cell>
          <cell r="J50">
            <v>164</v>
          </cell>
          <cell r="K50">
            <v>26</v>
          </cell>
          <cell r="L50">
            <v>51</v>
          </cell>
          <cell r="M50">
            <v>25</v>
          </cell>
          <cell r="N50">
            <v>18</v>
          </cell>
          <cell r="O50">
            <v>20</v>
          </cell>
          <cell r="P50">
            <v>18</v>
          </cell>
          <cell r="Q50">
            <v>203</v>
          </cell>
          <cell r="R50">
            <v>109</v>
          </cell>
          <cell r="S50">
            <v>796</v>
          </cell>
        </row>
        <row r="52">
          <cell r="F52">
            <v>24</v>
          </cell>
          <cell r="G52">
            <v>13</v>
          </cell>
          <cell r="H52">
            <v>2</v>
          </cell>
          <cell r="I52">
            <v>4</v>
          </cell>
          <cell r="J52">
            <v>0</v>
          </cell>
          <cell r="K52">
            <v>3</v>
          </cell>
          <cell r="L52">
            <v>6</v>
          </cell>
          <cell r="M52">
            <v>3</v>
          </cell>
          <cell r="N52">
            <v>2</v>
          </cell>
          <cell r="O52">
            <v>7</v>
          </cell>
          <cell r="P52">
            <v>10</v>
          </cell>
          <cell r="Q52">
            <v>11</v>
          </cell>
          <cell r="R52">
            <v>10</v>
          </cell>
        </row>
        <row r="54">
          <cell r="F54">
            <v>41</v>
          </cell>
          <cell r="G54">
            <v>11</v>
          </cell>
          <cell r="H54">
            <v>23</v>
          </cell>
          <cell r="I54">
            <v>83</v>
          </cell>
          <cell r="J54">
            <v>3</v>
          </cell>
          <cell r="K54">
            <v>18</v>
          </cell>
          <cell r="L54">
            <v>38</v>
          </cell>
          <cell r="M54">
            <v>7</v>
          </cell>
          <cell r="N54">
            <v>16</v>
          </cell>
          <cell r="O54">
            <v>33</v>
          </cell>
          <cell r="P54">
            <v>30</v>
          </cell>
          <cell r="Q54">
            <v>33</v>
          </cell>
          <cell r="R54">
            <v>35</v>
          </cell>
        </row>
        <row r="56">
          <cell r="F56">
            <v>1</v>
          </cell>
          <cell r="G56">
            <v>1</v>
          </cell>
          <cell r="H56">
            <v>3</v>
          </cell>
          <cell r="I56">
            <v>6</v>
          </cell>
          <cell r="J56">
            <v>1</v>
          </cell>
          <cell r="K56">
            <v>0</v>
          </cell>
          <cell r="L56">
            <v>14</v>
          </cell>
          <cell r="M56">
            <v>2</v>
          </cell>
          <cell r="N56">
            <v>1</v>
          </cell>
          <cell r="O56">
            <v>2</v>
          </cell>
          <cell r="P56">
            <v>3</v>
          </cell>
          <cell r="Q56">
            <v>3</v>
          </cell>
          <cell r="R56">
            <v>12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2</v>
          </cell>
        </row>
        <row r="60">
          <cell r="F60">
            <v>9</v>
          </cell>
          <cell r="G60">
            <v>4</v>
          </cell>
          <cell r="H60">
            <v>0</v>
          </cell>
          <cell r="I60">
            <v>3</v>
          </cell>
          <cell r="J60">
            <v>5</v>
          </cell>
          <cell r="K60">
            <v>5</v>
          </cell>
          <cell r="L60">
            <v>5</v>
          </cell>
          <cell r="M60">
            <v>4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>
            <v>21</v>
          </cell>
        </row>
        <row r="62">
          <cell r="F62">
            <v>5</v>
          </cell>
          <cell r="G62">
            <v>2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7</v>
          </cell>
          <cell r="R62">
            <v>6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</v>
          </cell>
          <cell r="R64">
            <v>36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5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4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35" t="s">
        <v>0</v>
      </c>
      <c r="D2" s="135"/>
      <c r="E2" s="135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134" t="s">
        <v>1</v>
      </c>
      <c r="R2" s="134"/>
      <c r="S2" s="134"/>
    </row>
    <row r="3" spans="3:19" ht="15.75">
      <c r="C3" s="135" t="s">
        <v>2</v>
      </c>
      <c r="D3" s="135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3</v>
      </c>
    </row>
    <row r="4" spans="3:19" ht="32.25" customHeight="1" thickBot="1">
      <c r="C4" s="138" t="s">
        <v>4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3:19" ht="34.5" customHeight="1" thickBot="1">
      <c r="C5" s="5" t="s">
        <v>5</v>
      </c>
      <c r="D5" s="6" t="s">
        <v>6</v>
      </c>
      <c r="E5" s="7" t="s">
        <v>7</v>
      </c>
      <c r="F5" s="8" t="s">
        <v>97</v>
      </c>
      <c r="G5" s="9" t="s">
        <v>98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17</v>
      </c>
      <c r="R5" s="10" t="s">
        <v>18</v>
      </c>
      <c r="S5" s="11" t="s">
        <v>19</v>
      </c>
    </row>
    <row r="6" spans="3:19" ht="24" customHeight="1" thickBot="1">
      <c r="C6" s="140" t="s">
        <v>20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3:19" ht="24" customHeight="1" thickBot="1">
      <c r="C7" s="12" t="s">
        <v>21</v>
      </c>
      <c r="D7" s="162" t="s">
        <v>22</v>
      </c>
      <c r="E7" s="163"/>
      <c r="F7" s="13">
        <v>13.53</v>
      </c>
      <c r="G7" s="14">
        <v>21.89</v>
      </c>
      <c r="H7" s="15">
        <v>30.98</v>
      </c>
      <c r="I7" s="15">
        <v>23.34</v>
      </c>
      <c r="J7" s="15">
        <v>28.31</v>
      </c>
      <c r="K7" s="15">
        <v>22.79</v>
      </c>
      <c r="L7" s="15">
        <v>26.89</v>
      </c>
      <c r="M7" s="15">
        <v>25.02</v>
      </c>
      <c r="N7" s="15">
        <v>17.31</v>
      </c>
      <c r="O7" s="15">
        <v>11.34</v>
      </c>
      <c r="P7" s="15">
        <v>24.05</v>
      </c>
      <c r="Q7" s="15">
        <v>29.31</v>
      </c>
      <c r="R7" s="15">
        <v>26.38</v>
      </c>
      <c r="S7" s="16">
        <v>21.89</v>
      </c>
    </row>
    <row r="8" spans="3:21" ht="24" customHeight="1" thickBot="1" thickTop="1">
      <c r="C8" s="17"/>
      <c r="D8" s="164" t="s">
        <v>23</v>
      </c>
      <c r="E8" s="165"/>
      <c r="F8" s="18">
        <v>8431</v>
      </c>
      <c r="G8" s="19">
        <v>5408</v>
      </c>
      <c r="H8" s="19">
        <v>7374</v>
      </c>
      <c r="I8" s="19">
        <v>5716</v>
      </c>
      <c r="J8" s="19">
        <v>14523</v>
      </c>
      <c r="K8" s="19">
        <v>4786</v>
      </c>
      <c r="L8" s="19">
        <v>5836</v>
      </c>
      <c r="M8" s="19">
        <v>3853</v>
      </c>
      <c r="N8" s="19">
        <v>4207</v>
      </c>
      <c r="O8" s="19">
        <v>6768</v>
      </c>
      <c r="P8" s="19">
        <v>7938</v>
      </c>
      <c r="Q8" s="19">
        <v>9876</v>
      </c>
      <c r="R8" s="19">
        <v>11026</v>
      </c>
      <c r="S8" s="20">
        <f aca="true" t="shared" si="0" ref="S8:S13">SUM(F8:R8)</f>
        <v>95742</v>
      </c>
      <c r="T8" s="21"/>
      <c r="U8" s="21"/>
    </row>
    <row r="9" spans="3:19" ht="24" customHeight="1" thickBot="1" thickTop="1">
      <c r="C9" s="17"/>
      <c r="D9" s="166" t="s">
        <v>24</v>
      </c>
      <c r="E9" s="167"/>
      <c r="F9" s="22">
        <v>8361</v>
      </c>
      <c r="G9" s="22">
        <v>5284</v>
      </c>
      <c r="H9" s="22">
        <v>7353</v>
      </c>
      <c r="I9" s="22">
        <v>5669</v>
      </c>
      <c r="J9" s="22">
        <v>14409</v>
      </c>
      <c r="K9" s="22">
        <v>4744</v>
      </c>
      <c r="L9" s="22">
        <v>5764</v>
      </c>
      <c r="M9" s="22">
        <v>3819</v>
      </c>
      <c r="N9" s="22">
        <v>4132</v>
      </c>
      <c r="O9" s="22">
        <v>6662</v>
      </c>
      <c r="P9" s="22">
        <v>7759</v>
      </c>
      <c r="Q9" s="22">
        <v>9777</v>
      </c>
      <c r="R9" s="22">
        <v>10914</v>
      </c>
      <c r="S9" s="20">
        <f t="shared" si="0"/>
        <v>94647</v>
      </c>
    </row>
    <row r="10" spans="3:19" ht="24" customHeight="1" thickBot="1" thickTop="1">
      <c r="C10" s="17"/>
      <c r="D10" s="136" t="s">
        <v>25</v>
      </c>
      <c r="E10" s="137"/>
      <c r="F10" s="23">
        <f aca="true" t="shared" si="1" ref="F10:R10">F8-F9</f>
        <v>70</v>
      </c>
      <c r="G10" s="23">
        <f t="shared" si="1"/>
        <v>124</v>
      </c>
      <c r="H10" s="23">
        <f t="shared" si="1"/>
        <v>21</v>
      </c>
      <c r="I10" s="23">
        <f t="shared" si="1"/>
        <v>47</v>
      </c>
      <c r="J10" s="23">
        <f t="shared" si="1"/>
        <v>114</v>
      </c>
      <c r="K10" s="23">
        <f t="shared" si="1"/>
        <v>42</v>
      </c>
      <c r="L10" s="23">
        <f t="shared" si="1"/>
        <v>72</v>
      </c>
      <c r="M10" s="23">
        <f t="shared" si="1"/>
        <v>34</v>
      </c>
      <c r="N10" s="23">
        <f t="shared" si="1"/>
        <v>75</v>
      </c>
      <c r="O10" s="23">
        <f t="shared" si="1"/>
        <v>106</v>
      </c>
      <c r="P10" s="23">
        <f t="shared" si="1"/>
        <v>179</v>
      </c>
      <c r="Q10" s="23">
        <f t="shared" si="1"/>
        <v>99</v>
      </c>
      <c r="R10" s="23">
        <f t="shared" si="1"/>
        <v>112</v>
      </c>
      <c r="S10" s="20">
        <f t="shared" si="0"/>
        <v>1095</v>
      </c>
    </row>
    <row r="11" spans="3:19" ht="24" customHeight="1" thickBot="1" thickTop="1">
      <c r="C11" s="24"/>
      <c r="D11" s="136" t="s">
        <v>26</v>
      </c>
      <c r="E11" s="137"/>
      <c r="F11" s="25">
        <f aca="true" t="shared" si="2" ref="F11:S11">F8/F9*100</f>
        <v>100.83722042817844</v>
      </c>
      <c r="G11" s="25">
        <f t="shared" si="2"/>
        <v>102.34670704012112</v>
      </c>
      <c r="H11" s="25">
        <f t="shared" si="2"/>
        <v>100.28559771521827</v>
      </c>
      <c r="I11" s="25">
        <f t="shared" si="2"/>
        <v>100.82907038278357</v>
      </c>
      <c r="J11" s="25">
        <f t="shared" si="2"/>
        <v>100.79117218405162</v>
      </c>
      <c r="K11" s="25">
        <f t="shared" si="2"/>
        <v>100.88532883642496</v>
      </c>
      <c r="L11" s="25">
        <f t="shared" si="2"/>
        <v>101.24913254684247</v>
      </c>
      <c r="M11" s="25">
        <f t="shared" si="2"/>
        <v>100.8902854150301</v>
      </c>
      <c r="N11" s="25">
        <f t="shared" si="2"/>
        <v>101.81510164569217</v>
      </c>
      <c r="O11" s="25">
        <f t="shared" si="2"/>
        <v>101.59111377964575</v>
      </c>
      <c r="P11" s="25">
        <f>P8/P9*100</f>
        <v>102.30699832452636</v>
      </c>
      <c r="Q11" s="25">
        <f t="shared" si="2"/>
        <v>101.0125805461798</v>
      </c>
      <c r="R11" s="26">
        <f t="shared" si="2"/>
        <v>101.02620487447315</v>
      </c>
      <c r="S11" s="27">
        <f t="shared" si="2"/>
        <v>101.15693048908048</v>
      </c>
    </row>
    <row r="12" spans="3:19" ht="24" customHeight="1" thickBot="1" thickTop="1">
      <c r="C12" s="28" t="s">
        <v>27</v>
      </c>
      <c r="D12" s="136" t="s">
        <v>28</v>
      </c>
      <c r="E12" s="137"/>
      <c r="F12" s="23">
        <v>975</v>
      </c>
      <c r="G12" s="29">
        <v>559</v>
      </c>
      <c r="H12" s="30">
        <v>452</v>
      </c>
      <c r="I12" s="30">
        <v>515</v>
      </c>
      <c r="J12" s="30">
        <v>1105</v>
      </c>
      <c r="K12" s="30">
        <v>352</v>
      </c>
      <c r="L12" s="30">
        <v>509</v>
      </c>
      <c r="M12" s="30">
        <v>309</v>
      </c>
      <c r="N12" s="31">
        <v>403</v>
      </c>
      <c r="O12" s="31">
        <v>659</v>
      </c>
      <c r="P12" s="31">
        <v>741</v>
      </c>
      <c r="Q12" s="31">
        <v>701</v>
      </c>
      <c r="R12" s="31">
        <v>1018</v>
      </c>
      <c r="S12" s="20">
        <f t="shared" si="0"/>
        <v>8298</v>
      </c>
    </row>
    <row r="13" spans="3:19" ht="24" customHeight="1" thickBot="1" thickTop="1">
      <c r="C13" s="12"/>
      <c r="D13" s="136" t="s">
        <v>29</v>
      </c>
      <c r="E13" s="137"/>
      <c r="F13" s="23">
        <v>318</v>
      </c>
      <c r="G13" s="32">
        <v>150</v>
      </c>
      <c r="H13" s="30">
        <v>160</v>
      </c>
      <c r="I13" s="30">
        <v>129</v>
      </c>
      <c r="J13" s="30">
        <v>427</v>
      </c>
      <c r="K13" s="30">
        <v>136</v>
      </c>
      <c r="L13" s="30">
        <v>135</v>
      </c>
      <c r="M13" s="30">
        <v>97</v>
      </c>
      <c r="N13" s="31">
        <v>221</v>
      </c>
      <c r="O13" s="31">
        <v>235</v>
      </c>
      <c r="P13" s="31">
        <v>271</v>
      </c>
      <c r="Q13" s="31">
        <v>221</v>
      </c>
      <c r="R13" s="31">
        <v>306</v>
      </c>
      <c r="S13" s="20">
        <f t="shared" si="0"/>
        <v>2806</v>
      </c>
    </row>
    <row r="14" spans="3:19" ht="24" customHeight="1" thickBot="1" thickTop="1">
      <c r="C14" s="33"/>
      <c r="D14" s="136" t="s">
        <v>30</v>
      </c>
      <c r="E14" s="137"/>
      <c r="F14" s="34">
        <f>F13/F12*100</f>
        <v>32.61538461538461</v>
      </c>
      <c r="G14" s="34">
        <f aca="true" t="shared" si="3" ref="G14:S14">G13/G12*100</f>
        <v>26.833631484794275</v>
      </c>
      <c r="H14" s="34">
        <f t="shared" si="3"/>
        <v>35.39823008849557</v>
      </c>
      <c r="I14" s="34">
        <f t="shared" si="3"/>
        <v>25.04854368932039</v>
      </c>
      <c r="J14" s="34">
        <f t="shared" si="3"/>
        <v>38.64253393665159</v>
      </c>
      <c r="K14" s="34">
        <f t="shared" si="3"/>
        <v>38.63636363636363</v>
      </c>
      <c r="L14" s="34">
        <f t="shared" si="3"/>
        <v>26.522593320235753</v>
      </c>
      <c r="M14" s="34">
        <f t="shared" si="3"/>
        <v>31.3915857605178</v>
      </c>
      <c r="N14" s="34">
        <f t="shared" si="3"/>
        <v>54.83870967741935</v>
      </c>
      <c r="O14" s="34">
        <f t="shared" si="3"/>
        <v>35.66009104704097</v>
      </c>
      <c r="P14" s="34">
        <f t="shared" si="3"/>
        <v>36.57219973009447</v>
      </c>
      <c r="Q14" s="34">
        <f t="shared" si="3"/>
        <v>31.526390870185452</v>
      </c>
      <c r="R14" s="35">
        <f t="shared" si="3"/>
        <v>30.05893909626719</v>
      </c>
      <c r="S14" s="36">
        <f t="shared" si="3"/>
        <v>33.815377199325134</v>
      </c>
    </row>
    <row r="15" spans="3:19" ht="24" customHeight="1" thickBot="1" thickTop="1">
      <c r="C15" s="12" t="s">
        <v>31</v>
      </c>
      <c r="D15" s="144" t="s">
        <v>32</v>
      </c>
      <c r="E15" s="145"/>
      <c r="F15" s="23">
        <v>905</v>
      </c>
      <c r="G15" s="30">
        <v>435</v>
      </c>
      <c r="H15" s="30">
        <v>431</v>
      </c>
      <c r="I15" s="30">
        <v>468</v>
      </c>
      <c r="J15" s="30">
        <v>991</v>
      </c>
      <c r="K15" s="30">
        <v>310</v>
      </c>
      <c r="L15" s="30">
        <v>437</v>
      </c>
      <c r="M15" s="30">
        <v>275</v>
      </c>
      <c r="N15" s="31">
        <v>328</v>
      </c>
      <c r="O15" s="31">
        <v>553</v>
      </c>
      <c r="P15" s="31">
        <v>562</v>
      </c>
      <c r="Q15" s="31">
        <v>602</v>
      </c>
      <c r="R15" s="31">
        <v>906</v>
      </c>
      <c r="S15" s="20">
        <f>SUM(F15:R15)</f>
        <v>7203</v>
      </c>
    </row>
    <row r="16" spans="3:19" ht="24" customHeight="1" thickBot="1" thickTop="1">
      <c r="C16" s="12" t="s">
        <v>33</v>
      </c>
      <c r="D16" s="136" t="s">
        <v>34</v>
      </c>
      <c r="E16" s="137"/>
      <c r="F16" s="23">
        <v>300</v>
      </c>
      <c r="G16" s="30">
        <v>155</v>
      </c>
      <c r="H16" s="30">
        <v>201</v>
      </c>
      <c r="I16" s="30">
        <v>203</v>
      </c>
      <c r="J16" s="30">
        <v>530</v>
      </c>
      <c r="K16" s="30">
        <v>183</v>
      </c>
      <c r="L16" s="30">
        <v>224</v>
      </c>
      <c r="M16" s="30">
        <v>143</v>
      </c>
      <c r="N16" s="31">
        <v>169</v>
      </c>
      <c r="O16" s="31">
        <v>180</v>
      </c>
      <c r="P16" s="31">
        <v>275</v>
      </c>
      <c r="Q16" s="31">
        <v>331</v>
      </c>
      <c r="R16" s="31">
        <v>473</v>
      </c>
      <c r="S16" s="20">
        <f>SUM(F16:R16)</f>
        <v>3367</v>
      </c>
    </row>
    <row r="17" spans="3:19" ht="24" customHeight="1" thickBot="1" thickTop="1">
      <c r="C17" s="12" t="s">
        <v>33</v>
      </c>
      <c r="D17" s="136" t="s">
        <v>35</v>
      </c>
      <c r="E17" s="137"/>
      <c r="F17" s="23">
        <v>28</v>
      </c>
      <c r="G17" s="30">
        <v>22</v>
      </c>
      <c r="H17" s="30">
        <v>38</v>
      </c>
      <c r="I17" s="30">
        <v>23</v>
      </c>
      <c r="J17" s="30">
        <v>101</v>
      </c>
      <c r="K17" s="30">
        <v>37</v>
      </c>
      <c r="L17" s="30">
        <v>9</v>
      </c>
      <c r="M17" s="30">
        <v>10</v>
      </c>
      <c r="N17" s="31">
        <v>15</v>
      </c>
      <c r="O17" s="31">
        <v>23</v>
      </c>
      <c r="P17" s="31">
        <v>22</v>
      </c>
      <c r="Q17" s="31">
        <v>96</v>
      </c>
      <c r="R17" s="31">
        <v>178</v>
      </c>
      <c r="S17" s="20">
        <f>SUM(F17:R17)</f>
        <v>602</v>
      </c>
    </row>
    <row r="18" spans="3:19" ht="24" customHeight="1" thickBot="1" thickTop="1">
      <c r="C18" s="37" t="s">
        <v>33</v>
      </c>
      <c r="D18" s="142" t="s">
        <v>36</v>
      </c>
      <c r="E18" s="143"/>
      <c r="F18" s="38">
        <v>436</v>
      </c>
      <c r="G18" s="39">
        <v>200</v>
      </c>
      <c r="H18" s="39">
        <v>132</v>
      </c>
      <c r="I18" s="39">
        <v>114</v>
      </c>
      <c r="J18" s="39">
        <v>251</v>
      </c>
      <c r="K18" s="39">
        <v>48</v>
      </c>
      <c r="L18" s="39">
        <v>140</v>
      </c>
      <c r="M18" s="39">
        <v>69</v>
      </c>
      <c r="N18" s="40">
        <v>114</v>
      </c>
      <c r="O18" s="40">
        <v>309</v>
      </c>
      <c r="P18" s="40">
        <v>220</v>
      </c>
      <c r="Q18" s="40">
        <v>152</v>
      </c>
      <c r="R18" s="40">
        <v>287</v>
      </c>
      <c r="S18" s="20">
        <f>SUM(F18:R18)</f>
        <v>2472</v>
      </c>
    </row>
    <row r="19" spans="3:19" ht="24" customHeight="1" thickBot="1">
      <c r="C19" s="140" t="s">
        <v>37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56"/>
    </row>
    <row r="20" spans="3:19" ht="24" customHeight="1" thickBot="1" thickTop="1">
      <c r="C20" s="41" t="s">
        <v>21</v>
      </c>
      <c r="D20" s="147" t="s">
        <v>38</v>
      </c>
      <c r="E20" s="148"/>
      <c r="F20" s="42">
        <v>4488</v>
      </c>
      <c r="G20" s="43">
        <v>2859</v>
      </c>
      <c r="H20" s="43">
        <v>4041</v>
      </c>
      <c r="I20" s="43">
        <v>3126</v>
      </c>
      <c r="J20" s="43">
        <v>7575</v>
      </c>
      <c r="K20" s="43">
        <v>2429</v>
      </c>
      <c r="L20" s="43">
        <v>2999</v>
      </c>
      <c r="M20" s="43">
        <v>1857</v>
      </c>
      <c r="N20" s="44">
        <v>1997</v>
      </c>
      <c r="O20" s="44">
        <v>3719</v>
      </c>
      <c r="P20" s="44">
        <v>4581</v>
      </c>
      <c r="Q20" s="44">
        <v>5389</v>
      </c>
      <c r="R20" s="44">
        <v>5870</v>
      </c>
      <c r="S20" s="45">
        <f aca="true" t="shared" si="4" ref="S20:S30">SUM(F20:R20)</f>
        <v>50930</v>
      </c>
    </row>
    <row r="21" spans="3:19" ht="24" customHeight="1" thickBot="1" thickTop="1">
      <c r="C21" s="46"/>
      <c r="D21" s="146" t="s">
        <v>39</v>
      </c>
      <c r="E21" s="137"/>
      <c r="F21" s="34">
        <f aca="true" t="shared" si="5" ref="F21:S21">F20/F8*100</f>
        <v>53.23211955877121</v>
      </c>
      <c r="G21" s="34">
        <f t="shared" si="5"/>
        <v>52.86612426035503</v>
      </c>
      <c r="H21" s="34">
        <f t="shared" si="5"/>
        <v>54.8006509357201</v>
      </c>
      <c r="I21" s="34">
        <f t="shared" si="5"/>
        <v>54.68859342197341</v>
      </c>
      <c r="J21" s="34">
        <f t="shared" si="5"/>
        <v>52.158644908076845</v>
      </c>
      <c r="K21" s="34">
        <f t="shared" si="5"/>
        <v>50.75219389887171</v>
      </c>
      <c r="L21" s="34">
        <f t="shared" si="5"/>
        <v>51.387936943111725</v>
      </c>
      <c r="M21" s="34">
        <f t="shared" si="5"/>
        <v>48.19621074487412</v>
      </c>
      <c r="N21" s="34">
        <f t="shared" si="5"/>
        <v>47.468504872831</v>
      </c>
      <c r="O21" s="34">
        <f t="shared" si="5"/>
        <v>54.94976359338062</v>
      </c>
      <c r="P21" s="34">
        <f t="shared" si="5"/>
        <v>57.709750566893426</v>
      </c>
      <c r="Q21" s="34">
        <f t="shared" si="5"/>
        <v>54.56662616443905</v>
      </c>
      <c r="R21" s="35">
        <f t="shared" si="5"/>
        <v>53.23780155994922</v>
      </c>
      <c r="S21" s="36">
        <f t="shared" si="5"/>
        <v>53.195045016816024</v>
      </c>
    </row>
    <row r="22" spans="3:19" ht="24" customHeight="1" thickBot="1" thickTop="1">
      <c r="C22" s="47" t="s">
        <v>27</v>
      </c>
      <c r="D22" s="146" t="s">
        <v>40</v>
      </c>
      <c r="E22" s="137"/>
      <c r="F22" s="23">
        <v>375</v>
      </c>
      <c r="G22" s="30">
        <v>178</v>
      </c>
      <c r="H22" s="30">
        <v>138</v>
      </c>
      <c r="I22" s="30">
        <v>157</v>
      </c>
      <c r="J22" s="30">
        <v>329</v>
      </c>
      <c r="K22" s="30">
        <v>124</v>
      </c>
      <c r="L22" s="30">
        <v>161</v>
      </c>
      <c r="M22" s="30">
        <v>94</v>
      </c>
      <c r="N22" s="31">
        <v>149</v>
      </c>
      <c r="O22" s="31">
        <v>240</v>
      </c>
      <c r="P22" s="31">
        <v>221</v>
      </c>
      <c r="Q22" s="31">
        <v>166</v>
      </c>
      <c r="R22" s="31">
        <v>283</v>
      </c>
      <c r="S22" s="45">
        <f t="shared" si="4"/>
        <v>2615</v>
      </c>
    </row>
    <row r="23" spans="3:19" ht="24" customHeight="1" thickBot="1" thickTop="1">
      <c r="C23" s="48"/>
      <c r="D23" s="146" t="s">
        <v>39</v>
      </c>
      <c r="E23" s="137"/>
      <c r="F23" s="34">
        <f>F22/F8*100</f>
        <v>4.447870952437434</v>
      </c>
      <c r="G23" s="34">
        <f aca="true" t="shared" si="6" ref="G23:S23">G22/G8*100</f>
        <v>3.2914201183431953</v>
      </c>
      <c r="H23" s="34">
        <f t="shared" si="6"/>
        <v>1.8714401952807163</v>
      </c>
      <c r="I23" s="34">
        <f t="shared" si="6"/>
        <v>2.74667599720084</v>
      </c>
      <c r="J23" s="34">
        <f t="shared" si="6"/>
        <v>2.26537216828479</v>
      </c>
      <c r="K23" s="34">
        <f t="shared" si="6"/>
        <v>2.590890096113665</v>
      </c>
      <c r="L23" s="34">
        <f t="shared" si="6"/>
        <v>2.758738862234407</v>
      </c>
      <c r="M23" s="34">
        <f t="shared" si="6"/>
        <v>2.439657409810537</v>
      </c>
      <c r="N23" s="34">
        <f t="shared" si="6"/>
        <v>3.5417161873068697</v>
      </c>
      <c r="O23" s="34">
        <f t="shared" si="6"/>
        <v>3.546099290780142</v>
      </c>
      <c r="P23" s="34">
        <f t="shared" si="6"/>
        <v>2.7840765936004033</v>
      </c>
      <c r="Q23" s="34">
        <f t="shared" si="6"/>
        <v>1.6808424463345482</v>
      </c>
      <c r="R23" s="35">
        <f t="shared" si="6"/>
        <v>2.566660620351896</v>
      </c>
      <c r="S23" s="36">
        <f t="shared" si="6"/>
        <v>2.731298698585783</v>
      </c>
    </row>
    <row r="24" spans="3:19" ht="24" customHeight="1" thickBot="1" thickTop="1">
      <c r="C24" s="49" t="s">
        <v>31</v>
      </c>
      <c r="D24" s="169" t="s">
        <v>41</v>
      </c>
      <c r="E24" s="145"/>
      <c r="F24" s="23">
        <v>1330</v>
      </c>
      <c r="G24" s="30">
        <v>694</v>
      </c>
      <c r="H24" s="30">
        <v>259</v>
      </c>
      <c r="I24" s="30">
        <v>787</v>
      </c>
      <c r="J24" s="30">
        <v>645</v>
      </c>
      <c r="K24" s="30">
        <v>341</v>
      </c>
      <c r="L24" s="30">
        <v>281</v>
      </c>
      <c r="M24" s="30">
        <v>557</v>
      </c>
      <c r="N24" s="31">
        <v>138</v>
      </c>
      <c r="O24" s="31">
        <v>234</v>
      </c>
      <c r="P24" s="31">
        <v>135</v>
      </c>
      <c r="Q24" s="31">
        <v>948</v>
      </c>
      <c r="R24" s="31">
        <v>686</v>
      </c>
      <c r="S24" s="45">
        <f t="shared" si="4"/>
        <v>7035</v>
      </c>
    </row>
    <row r="25" spans="3:19" ht="24" customHeight="1" thickBot="1" thickTop="1">
      <c r="C25" s="49"/>
      <c r="D25" s="146" t="s">
        <v>39</v>
      </c>
      <c r="E25" s="137"/>
      <c r="F25" s="34">
        <f>F24/F8*100</f>
        <v>15.775115644644764</v>
      </c>
      <c r="G25" s="34">
        <f aca="true" t="shared" si="7" ref="G25:S25">G24/G8*100</f>
        <v>12.83284023668639</v>
      </c>
      <c r="H25" s="34">
        <f t="shared" si="7"/>
        <v>3.512340656360184</v>
      </c>
      <c r="I25" s="34">
        <f t="shared" si="7"/>
        <v>13.768369489153255</v>
      </c>
      <c r="J25" s="34">
        <f t="shared" si="7"/>
        <v>4.441231150588721</v>
      </c>
      <c r="K25" s="34">
        <f t="shared" si="7"/>
        <v>7.124947764312578</v>
      </c>
      <c r="L25" s="34">
        <f t="shared" si="7"/>
        <v>4.814941740918437</v>
      </c>
      <c r="M25" s="34">
        <f t="shared" si="7"/>
        <v>14.456267843239035</v>
      </c>
      <c r="N25" s="34">
        <f t="shared" si="7"/>
        <v>3.2802472070358926</v>
      </c>
      <c r="O25" s="34">
        <f t="shared" si="7"/>
        <v>3.4574468085106385</v>
      </c>
      <c r="P25" s="34">
        <f t="shared" si="7"/>
        <v>1.7006802721088436</v>
      </c>
      <c r="Q25" s="34">
        <f t="shared" si="7"/>
        <v>9.59902794653706</v>
      </c>
      <c r="R25" s="35">
        <f t="shared" si="7"/>
        <v>6.221657899510249</v>
      </c>
      <c r="S25" s="36">
        <f t="shared" si="7"/>
        <v>7.347872407094065</v>
      </c>
    </row>
    <row r="26" spans="3:19" ht="24" customHeight="1" thickBot="1" thickTop="1">
      <c r="C26" s="47" t="s">
        <v>42</v>
      </c>
      <c r="D26" s="146" t="s">
        <v>43</v>
      </c>
      <c r="E26" s="137"/>
      <c r="F26" s="23">
        <v>1686</v>
      </c>
      <c r="G26" s="30">
        <v>915</v>
      </c>
      <c r="H26" s="30">
        <v>1653</v>
      </c>
      <c r="I26" s="30">
        <v>1707</v>
      </c>
      <c r="J26" s="30">
        <v>3394</v>
      </c>
      <c r="K26" s="30">
        <v>1100</v>
      </c>
      <c r="L26" s="30">
        <v>1638</v>
      </c>
      <c r="M26" s="30">
        <v>1193</v>
      </c>
      <c r="N26" s="31">
        <v>682</v>
      </c>
      <c r="O26" s="31">
        <v>944</v>
      </c>
      <c r="P26" s="31">
        <v>1086</v>
      </c>
      <c r="Q26" s="31">
        <v>2332</v>
      </c>
      <c r="R26" s="31">
        <v>2633</v>
      </c>
      <c r="S26" s="45">
        <f t="shared" si="4"/>
        <v>20963</v>
      </c>
    </row>
    <row r="27" spans="3:19" ht="24" customHeight="1" thickBot="1" thickTop="1">
      <c r="C27" s="50"/>
      <c r="D27" s="146" t="s">
        <v>39</v>
      </c>
      <c r="E27" s="137"/>
      <c r="F27" s="34">
        <f>F26/F8*100</f>
        <v>19.9976278021587</v>
      </c>
      <c r="G27" s="34">
        <f aca="true" t="shared" si="8" ref="G27:S27">G26/G8*100</f>
        <v>16.91937869822485</v>
      </c>
      <c r="H27" s="34">
        <f t="shared" si="8"/>
        <v>22.416598860862493</v>
      </c>
      <c r="I27" s="34">
        <f t="shared" si="8"/>
        <v>29.863540937718685</v>
      </c>
      <c r="J27" s="34">
        <f t="shared" si="8"/>
        <v>23.36982717069476</v>
      </c>
      <c r="K27" s="34">
        <f t="shared" si="8"/>
        <v>22.98370246552445</v>
      </c>
      <c r="L27" s="34">
        <f t="shared" si="8"/>
        <v>28.067169294037015</v>
      </c>
      <c r="M27" s="34">
        <f t="shared" si="8"/>
        <v>30.962886062808202</v>
      </c>
      <c r="N27" s="34">
        <f t="shared" si="8"/>
        <v>16.21107677680057</v>
      </c>
      <c r="O27" s="34">
        <f t="shared" si="8"/>
        <v>13.947990543735225</v>
      </c>
      <c r="P27" s="34">
        <f t="shared" si="8"/>
        <v>13.681027966742251</v>
      </c>
      <c r="Q27" s="34">
        <f t="shared" si="8"/>
        <v>23.612798703928718</v>
      </c>
      <c r="R27" s="35">
        <f t="shared" si="8"/>
        <v>23.87992018864502</v>
      </c>
      <c r="S27" s="36">
        <f t="shared" si="8"/>
        <v>21.895301957343694</v>
      </c>
    </row>
    <row r="28" spans="3:19" ht="24" customHeight="1" thickBot="1" thickTop="1">
      <c r="C28" s="12" t="s">
        <v>44</v>
      </c>
      <c r="D28" s="146" t="s">
        <v>45</v>
      </c>
      <c r="E28" s="137"/>
      <c r="F28" s="51">
        <v>431</v>
      </c>
      <c r="G28" s="31">
        <v>117</v>
      </c>
      <c r="H28" s="31">
        <v>35</v>
      </c>
      <c r="I28" s="31">
        <v>36</v>
      </c>
      <c r="J28" s="31">
        <v>116</v>
      </c>
      <c r="K28" s="31">
        <v>42</v>
      </c>
      <c r="L28" s="31">
        <v>36</v>
      </c>
      <c r="M28" s="31">
        <v>20</v>
      </c>
      <c r="N28" s="31">
        <v>151</v>
      </c>
      <c r="O28" s="31">
        <v>77</v>
      </c>
      <c r="P28" s="31">
        <v>76</v>
      </c>
      <c r="Q28" s="31">
        <v>67</v>
      </c>
      <c r="R28" s="31">
        <v>166</v>
      </c>
      <c r="S28" s="45">
        <f t="shared" si="4"/>
        <v>1370</v>
      </c>
    </row>
    <row r="29" spans="3:19" ht="24" customHeight="1" thickBot="1" thickTop="1">
      <c r="C29" s="48"/>
      <c r="D29" s="146" t="s">
        <v>39</v>
      </c>
      <c r="E29" s="137"/>
      <c r="F29" s="52">
        <f>F28/F8*100</f>
        <v>5.112086348001423</v>
      </c>
      <c r="G29" s="52">
        <f aca="true" t="shared" si="9" ref="G29:S29">G28/G8*100</f>
        <v>2.1634615384615383</v>
      </c>
      <c r="H29" s="52">
        <f t="shared" si="9"/>
        <v>0.4746406292378627</v>
      </c>
      <c r="I29" s="52">
        <f t="shared" si="9"/>
        <v>0.6298110566829951</v>
      </c>
      <c r="J29" s="52">
        <f t="shared" si="9"/>
        <v>0.7987330441368863</v>
      </c>
      <c r="K29" s="52">
        <f t="shared" si="9"/>
        <v>0.8775595486836606</v>
      </c>
      <c r="L29" s="52">
        <f t="shared" si="9"/>
        <v>0.616860863605209</v>
      </c>
      <c r="M29" s="52">
        <f t="shared" si="9"/>
        <v>0.5190760446405399</v>
      </c>
      <c r="N29" s="52">
        <f t="shared" si="9"/>
        <v>3.5892560019015924</v>
      </c>
      <c r="O29" s="52">
        <f t="shared" si="9"/>
        <v>1.1377068557919623</v>
      </c>
      <c r="P29" s="52">
        <f t="shared" si="9"/>
        <v>0.9574200050390527</v>
      </c>
      <c r="Q29" s="52">
        <f t="shared" si="9"/>
        <v>0.6784123126771973</v>
      </c>
      <c r="R29" s="35">
        <f t="shared" si="9"/>
        <v>1.5055323780155994</v>
      </c>
      <c r="S29" s="36">
        <f t="shared" si="9"/>
        <v>1.430928954899626</v>
      </c>
    </row>
    <row r="30" spans="3:19" ht="24" customHeight="1" thickBot="1" thickTop="1">
      <c r="C30" s="47" t="s">
        <v>46</v>
      </c>
      <c r="D30" s="146" t="s">
        <v>47</v>
      </c>
      <c r="E30" s="137"/>
      <c r="F30" s="51">
        <v>0</v>
      </c>
      <c r="G30" s="31">
        <v>3394</v>
      </c>
      <c r="H30" s="31">
        <v>3676</v>
      </c>
      <c r="I30" s="31">
        <v>2890</v>
      </c>
      <c r="J30" s="31">
        <v>5380</v>
      </c>
      <c r="K30" s="31">
        <v>1919</v>
      </c>
      <c r="L30" s="31">
        <v>2948</v>
      </c>
      <c r="M30" s="31">
        <v>2316</v>
      </c>
      <c r="N30" s="31">
        <v>2607</v>
      </c>
      <c r="O30" s="31">
        <v>0</v>
      </c>
      <c r="P30" s="31">
        <v>4851</v>
      </c>
      <c r="Q30" s="31">
        <v>3785</v>
      </c>
      <c r="R30" s="31">
        <v>4523</v>
      </c>
      <c r="S30" s="45">
        <f t="shared" si="4"/>
        <v>38289</v>
      </c>
    </row>
    <row r="31" spans="3:19" ht="24" customHeight="1" thickBot="1" thickTop="1">
      <c r="C31" s="53"/>
      <c r="D31" s="168" t="s">
        <v>39</v>
      </c>
      <c r="E31" s="143"/>
      <c r="F31" s="54">
        <f>F30/F8*100</f>
        <v>0</v>
      </c>
      <c r="G31" s="55">
        <f>G30/G8*100</f>
        <v>62.75887573964497</v>
      </c>
      <c r="H31" s="55">
        <f aca="true" t="shared" si="10" ref="H31:S31">H30/H8*100</f>
        <v>49.85082723081096</v>
      </c>
      <c r="I31" s="55">
        <f t="shared" si="10"/>
        <v>50.55983205038489</v>
      </c>
      <c r="J31" s="55">
        <f t="shared" si="10"/>
        <v>37.04468773669352</v>
      </c>
      <c r="K31" s="55">
        <f t="shared" si="10"/>
        <v>40.09611366485583</v>
      </c>
      <c r="L31" s="55">
        <f t="shared" si="10"/>
        <v>50.51405071967101</v>
      </c>
      <c r="M31" s="55">
        <f t="shared" si="10"/>
        <v>60.10900596937452</v>
      </c>
      <c r="N31" s="55">
        <f t="shared" si="10"/>
        <v>61.96814832422154</v>
      </c>
      <c r="O31" s="54">
        <f t="shared" si="10"/>
        <v>0</v>
      </c>
      <c r="P31" s="55">
        <f t="shared" si="10"/>
        <v>61.111111111111114</v>
      </c>
      <c r="Q31" s="55">
        <f t="shared" si="10"/>
        <v>38.32523288780883</v>
      </c>
      <c r="R31" s="56">
        <f t="shared" si="10"/>
        <v>41.021222564846724</v>
      </c>
      <c r="S31" s="36">
        <f t="shared" si="10"/>
        <v>39.99185310522028</v>
      </c>
    </row>
    <row r="32" spans="3:19" ht="24" customHeight="1" thickBot="1">
      <c r="C32" s="140" t="s">
        <v>48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39"/>
    </row>
    <row r="33" spans="3:19" ht="24" customHeight="1" thickBot="1">
      <c r="C33" s="57" t="s">
        <v>21</v>
      </c>
      <c r="D33" s="147" t="s">
        <v>49</v>
      </c>
      <c r="E33" s="148"/>
      <c r="F33" s="42">
        <v>125</v>
      </c>
      <c r="G33" s="42">
        <v>79</v>
      </c>
      <c r="H33" s="42">
        <v>161</v>
      </c>
      <c r="I33" s="42">
        <v>90</v>
      </c>
      <c r="J33" s="42">
        <v>376</v>
      </c>
      <c r="K33" s="42">
        <v>149</v>
      </c>
      <c r="L33" s="42">
        <v>111</v>
      </c>
      <c r="M33" s="42">
        <v>49</v>
      </c>
      <c r="N33" s="42">
        <v>108</v>
      </c>
      <c r="O33" s="42">
        <v>149</v>
      </c>
      <c r="P33" s="42">
        <v>179</v>
      </c>
      <c r="Q33" s="42">
        <v>242</v>
      </c>
      <c r="R33" s="42">
        <v>419</v>
      </c>
      <c r="S33" s="58">
        <f>SUM(F33:R33)</f>
        <v>2237</v>
      </c>
    </row>
    <row r="34" spans="3:19" ht="24" customHeight="1" thickBot="1" thickTop="1">
      <c r="C34" s="59" t="s">
        <v>27</v>
      </c>
      <c r="D34" s="154" t="s">
        <v>50</v>
      </c>
      <c r="E34" s="155"/>
      <c r="F34" s="60">
        <v>66</v>
      </c>
      <c r="G34" s="30">
        <v>38</v>
      </c>
      <c r="H34" s="30">
        <v>74</v>
      </c>
      <c r="I34" s="30">
        <v>52</v>
      </c>
      <c r="J34" s="30">
        <v>193</v>
      </c>
      <c r="K34" s="30">
        <v>88</v>
      </c>
      <c r="L34" s="30">
        <v>17</v>
      </c>
      <c r="M34" s="30">
        <v>35</v>
      </c>
      <c r="N34" s="31">
        <v>21</v>
      </c>
      <c r="O34" s="31">
        <v>44</v>
      </c>
      <c r="P34" s="31">
        <v>28</v>
      </c>
      <c r="Q34" s="31">
        <v>128</v>
      </c>
      <c r="R34" s="31">
        <v>197</v>
      </c>
      <c r="S34" s="58">
        <f>SUM(F34:R34)</f>
        <v>981</v>
      </c>
    </row>
    <row r="35" spans="3:19" ht="24" customHeight="1" thickBot="1" thickTop="1">
      <c r="C35" s="61" t="s">
        <v>31</v>
      </c>
      <c r="D35" s="151" t="s">
        <v>51</v>
      </c>
      <c r="E35" s="152"/>
      <c r="F35" s="38">
        <f>F33-'[1]VI'!F33</f>
        <v>-10</v>
      </c>
      <c r="G35" s="38">
        <f>G33-'[1]VI'!G33</f>
        <v>46</v>
      </c>
      <c r="H35" s="38">
        <f>H33-'[1]VI'!H33</f>
        <v>-44</v>
      </c>
      <c r="I35" s="38">
        <f>I33-'[1]VI'!I33</f>
        <v>-23</v>
      </c>
      <c r="J35" s="38">
        <f>J33-'[1]VI'!J33</f>
        <v>70</v>
      </c>
      <c r="K35" s="38">
        <f>K33-'[1]VI'!K33</f>
        <v>43</v>
      </c>
      <c r="L35" s="38">
        <f>L33-'[1]VI'!L33</f>
        <v>33</v>
      </c>
      <c r="M35" s="38">
        <f>M33-'[1]VI'!M33</f>
        <v>-56</v>
      </c>
      <c r="N35" s="38">
        <f>N33-'[1]VI'!N33</f>
        <v>-13</v>
      </c>
      <c r="O35" s="38">
        <f>O33-'[1]VI'!O33</f>
        <v>46</v>
      </c>
      <c r="P35" s="38">
        <f>P33-'[1]VI'!P33</f>
        <v>93</v>
      </c>
      <c r="Q35" s="38">
        <f>Q33-'[1]VI'!Q33</f>
        <v>9</v>
      </c>
      <c r="R35" s="38">
        <f>R33-'[1]VI'!R33</f>
        <v>-6</v>
      </c>
      <c r="S35" s="62">
        <f>S33-'[1]VI'!S33</f>
        <v>188</v>
      </c>
    </row>
    <row r="36" spans="3:19" ht="24" customHeight="1" thickBot="1">
      <c r="C36" s="140" t="s">
        <v>52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39"/>
    </row>
    <row r="37" spans="3:19" ht="24" customHeight="1" thickBot="1">
      <c r="C37" s="63" t="s">
        <v>21</v>
      </c>
      <c r="D37" s="149" t="s">
        <v>53</v>
      </c>
      <c r="E37" s="150"/>
      <c r="F37" s="42">
        <v>4</v>
      </c>
      <c r="G37" s="43">
        <v>0</v>
      </c>
      <c r="H37" s="43">
        <v>0</v>
      </c>
      <c r="I37" s="43">
        <v>3</v>
      </c>
      <c r="J37" s="43">
        <v>2</v>
      </c>
      <c r="K37" s="43">
        <v>3</v>
      </c>
      <c r="L37" s="43">
        <v>0</v>
      </c>
      <c r="M37" s="43">
        <v>2</v>
      </c>
      <c r="N37" s="44">
        <v>0</v>
      </c>
      <c r="O37" s="44">
        <v>2</v>
      </c>
      <c r="P37" s="44">
        <v>0</v>
      </c>
      <c r="Q37" s="44">
        <v>1</v>
      </c>
      <c r="R37" s="44">
        <v>0</v>
      </c>
      <c r="S37" s="58">
        <f>SUM(F37:R37)</f>
        <v>17</v>
      </c>
    </row>
    <row r="38" spans="3:19" ht="24" customHeight="1" thickBot="1" thickTop="1">
      <c r="C38" s="64" t="s">
        <v>27</v>
      </c>
      <c r="D38" s="151" t="s">
        <v>54</v>
      </c>
      <c r="E38" s="152"/>
      <c r="F38" s="38">
        <v>70</v>
      </c>
      <c r="G38" s="39">
        <v>0</v>
      </c>
      <c r="H38" s="39">
        <v>0</v>
      </c>
      <c r="I38" s="39">
        <v>28</v>
      </c>
      <c r="J38" s="39">
        <v>71</v>
      </c>
      <c r="K38" s="39">
        <v>26</v>
      </c>
      <c r="L38" s="39">
        <v>0</v>
      </c>
      <c r="M38" s="39">
        <v>188</v>
      </c>
      <c r="N38" s="40">
        <v>0</v>
      </c>
      <c r="O38" s="40">
        <v>84</v>
      </c>
      <c r="P38" s="40">
        <v>0</v>
      </c>
      <c r="Q38" s="40">
        <v>170</v>
      </c>
      <c r="R38" s="40">
        <v>0</v>
      </c>
      <c r="S38" s="58">
        <f>SUM(F38:R38)</f>
        <v>637</v>
      </c>
    </row>
    <row r="39" spans="3:19" ht="12.75">
      <c r="C39" s="65"/>
      <c r="D39" s="66"/>
      <c r="E39" s="66"/>
      <c r="F39" s="66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7"/>
    </row>
    <row r="40" spans="2:19" ht="15.75">
      <c r="B40" t="s">
        <v>33</v>
      </c>
      <c r="C40" s="135" t="s">
        <v>55</v>
      </c>
      <c r="D40" s="135"/>
      <c r="E40" s="135"/>
      <c r="F40" s="6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19" ht="15.75">
      <c r="C41" s="135" t="s">
        <v>56</v>
      </c>
      <c r="D41" s="135"/>
      <c r="E41" s="135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 t="s">
        <v>57</v>
      </c>
    </row>
    <row r="42" spans="3:19" ht="26.25" thickBot="1">
      <c r="C42" s="138" t="s">
        <v>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3:19" ht="34.5" customHeight="1" thickBot="1">
      <c r="C43" s="5" t="s">
        <v>5</v>
      </c>
      <c r="D43" s="69" t="s">
        <v>6</v>
      </c>
      <c r="E43" s="70" t="s">
        <v>7</v>
      </c>
      <c r="F43" s="9" t="s">
        <v>99</v>
      </c>
      <c r="G43" s="8" t="s">
        <v>100</v>
      </c>
      <c r="H43" s="10" t="s">
        <v>8</v>
      </c>
      <c r="I43" s="10" t="s">
        <v>9</v>
      </c>
      <c r="J43" s="10" t="s">
        <v>10</v>
      </c>
      <c r="K43" s="10" t="s">
        <v>11</v>
      </c>
      <c r="L43" s="10" t="s">
        <v>12</v>
      </c>
      <c r="M43" s="10" t="s">
        <v>13</v>
      </c>
      <c r="N43" s="10" t="s">
        <v>14</v>
      </c>
      <c r="O43" s="10" t="s">
        <v>15</v>
      </c>
      <c r="P43" s="10" t="s">
        <v>16</v>
      </c>
      <c r="Q43" s="10" t="s">
        <v>17</v>
      </c>
      <c r="R43" s="10" t="s">
        <v>18</v>
      </c>
      <c r="S43" s="11" t="s">
        <v>19</v>
      </c>
    </row>
    <row r="44" spans="3:19" ht="23.25" thickBot="1">
      <c r="C44" s="140" t="s">
        <v>58</v>
      </c>
      <c r="D44" s="141"/>
      <c r="E44" s="141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41"/>
    </row>
    <row r="45" spans="3:19" ht="25.5" customHeight="1" thickBot="1">
      <c r="C45" s="41" t="s">
        <v>21</v>
      </c>
      <c r="D45" s="149" t="s">
        <v>59</v>
      </c>
      <c r="E45" s="153"/>
      <c r="F45" s="71">
        <v>24</v>
      </c>
      <c r="G45" s="72">
        <v>11</v>
      </c>
      <c r="H45" s="72">
        <v>2</v>
      </c>
      <c r="I45" s="72">
        <v>34</v>
      </c>
      <c r="J45" s="72">
        <v>3</v>
      </c>
      <c r="K45" s="72">
        <v>0</v>
      </c>
      <c r="L45" s="72">
        <v>16</v>
      </c>
      <c r="M45" s="72">
        <v>1</v>
      </c>
      <c r="N45" s="72">
        <v>13</v>
      </c>
      <c r="O45" s="72">
        <v>2</v>
      </c>
      <c r="P45" s="72">
        <v>0</v>
      </c>
      <c r="Q45" s="72">
        <v>0</v>
      </c>
      <c r="R45" s="72">
        <v>44</v>
      </c>
      <c r="S45" s="73">
        <f>SUM(F45:R45)</f>
        <v>150</v>
      </c>
    </row>
    <row r="46" spans="3:19" ht="25.5" customHeight="1" thickBot="1" thickTop="1">
      <c r="C46" s="48"/>
      <c r="D46" s="154" t="s">
        <v>60</v>
      </c>
      <c r="E46" s="155"/>
      <c r="F46" s="74">
        <f>F45+'[1]VI'!F46</f>
        <v>43</v>
      </c>
      <c r="G46" s="74">
        <f>G45+'[1]VI'!G46</f>
        <v>20</v>
      </c>
      <c r="H46" s="74">
        <f>H45+'[1]VI'!H46</f>
        <v>52</v>
      </c>
      <c r="I46" s="74">
        <f>I45+'[1]VI'!I46</f>
        <v>75</v>
      </c>
      <c r="J46" s="74">
        <f>J45+'[1]VI'!J46</f>
        <v>41</v>
      </c>
      <c r="K46" s="74">
        <f>K45+'[1]VI'!K46</f>
        <v>43</v>
      </c>
      <c r="L46" s="74">
        <f>L45+'[1]VI'!L46</f>
        <v>88</v>
      </c>
      <c r="M46" s="74">
        <f>M45+'[1]VI'!M46</f>
        <v>21</v>
      </c>
      <c r="N46" s="74">
        <f>N45+'[1]VI'!N46</f>
        <v>25</v>
      </c>
      <c r="O46" s="74">
        <f>O45+'[1]VI'!O46</f>
        <v>45</v>
      </c>
      <c r="P46" s="74">
        <f>P45+'[1]VI'!P46</f>
        <v>73</v>
      </c>
      <c r="Q46" s="74">
        <f>Q45+'[1]VI'!Q46</f>
        <v>62</v>
      </c>
      <c r="R46" s="74">
        <f>R45+'[1]VI'!R46</f>
        <v>177</v>
      </c>
      <c r="S46" s="73">
        <f aca="true" t="shared" si="11" ref="S46:S72">SUM(F46:R46)</f>
        <v>765</v>
      </c>
    </row>
    <row r="47" spans="3:19" ht="25.5" customHeight="1" thickBot="1" thickTop="1">
      <c r="C47" s="47" t="s">
        <v>27</v>
      </c>
      <c r="D47" s="154" t="s">
        <v>61</v>
      </c>
      <c r="E47" s="155"/>
      <c r="F47" s="74">
        <v>12</v>
      </c>
      <c r="G47" s="72">
        <v>12</v>
      </c>
      <c r="H47" s="72">
        <v>14</v>
      </c>
      <c r="I47" s="72">
        <v>18</v>
      </c>
      <c r="J47" s="72">
        <v>69</v>
      </c>
      <c r="K47" s="72">
        <v>17</v>
      </c>
      <c r="L47" s="72">
        <v>3</v>
      </c>
      <c r="M47" s="72">
        <v>4</v>
      </c>
      <c r="N47" s="72">
        <v>10</v>
      </c>
      <c r="O47" s="72">
        <v>4</v>
      </c>
      <c r="P47" s="72">
        <v>11</v>
      </c>
      <c r="Q47" s="72">
        <v>41</v>
      </c>
      <c r="R47" s="72">
        <v>20</v>
      </c>
      <c r="S47" s="73">
        <f t="shared" si="11"/>
        <v>235</v>
      </c>
    </row>
    <row r="48" spans="3:19" ht="25.5" customHeight="1" thickBot="1" thickTop="1">
      <c r="C48" s="48"/>
      <c r="D48" s="154" t="s">
        <v>62</v>
      </c>
      <c r="E48" s="155"/>
      <c r="F48" s="74">
        <f>F47+'[1]VI'!F48</f>
        <v>93</v>
      </c>
      <c r="G48" s="74">
        <f>G47+'[1]VI'!G48</f>
        <v>90</v>
      </c>
      <c r="H48" s="74">
        <f>H47+'[1]VI'!H48</f>
        <v>46</v>
      </c>
      <c r="I48" s="74">
        <f>I47+'[1]VI'!I48</f>
        <v>109</v>
      </c>
      <c r="J48" s="74">
        <f>J47+'[1]VI'!J48</f>
        <v>156</v>
      </c>
      <c r="K48" s="74">
        <f>K47+'[1]VI'!K48</f>
        <v>72</v>
      </c>
      <c r="L48" s="74">
        <f>L47+'[1]VI'!L48</f>
        <v>36</v>
      </c>
      <c r="M48" s="74">
        <f>M47+'[1]VI'!M48</f>
        <v>106</v>
      </c>
      <c r="N48" s="74">
        <f>N47+'[1]VI'!N48</f>
        <v>28</v>
      </c>
      <c r="O48" s="74">
        <f>O47+'[1]VI'!O48</f>
        <v>29</v>
      </c>
      <c r="P48" s="74">
        <f>P47+'[1]VI'!P48</f>
        <v>57</v>
      </c>
      <c r="Q48" s="74">
        <f>Q47+'[1]VI'!Q48</f>
        <v>225</v>
      </c>
      <c r="R48" s="74">
        <f>R47+'[1]VI'!R48</f>
        <v>71</v>
      </c>
      <c r="S48" s="75">
        <f>S47+'[1]VI'!S48</f>
        <v>1118</v>
      </c>
    </row>
    <row r="49" spans="3:19" ht="25.5" customHeight="1" thickBot="1">
      <c r="C49" s="47" t="s">
        <v>31</v>
      </c>
      <c r="D49" s="154" t="s">
        <v>63</v>
      </c>
      <c r="E49" s="155"/>
      <c r="F49" s="74">
        <v>10</v>
      </c>
      <c r="G49" s="72">
        <v>6</v>
      </c>
      <c r="H49" s="72">
        <v>20</v>
      </c>
      <c r="I49" s="72">
        <v>2</v>
      </c>
      <c r="J49" s="72">
        <v>19</v>
      </c>
      <c r="K49" s="72">
        <v>6</v>
      </c>
      <c r="L49" s="72">
        <v>4</v>
      </c>
      <c r="M49" s="72">
        <v>0</v>
      </c>
      <c r="N49" s="72">
        <v>4</v>
      </c>
      <c r="O49" s="72">
        <v>13</v>
      </c>
      <c r="P49" s="72">
        <v>10</v>
      </c>
      <c r="Q49" s="72">
        <v>41</v>
      </c>
      <c r="R49" s="72">
        <v>139</v>
      </c>
      <c r="S49" s="73">
        <f t="shared" si="11"/>
        <v>274</v>
      </c>
    </row>
    <row r="50" spans="3:19" ht="25.5" customHeight="1" thickBot="1" thickTop="1">
      <c r="C50" s="48"/>
      <c r="D50" s="154" t="s">
        <v>64</v>
      </c>
      <c r="E50" s="155"/>
      <c r="F50" s="74">
        <f>F49+'[1]VI'!F50</f>
        <v>25</v>
      </c>
      <c r="G50" s="74">
        <f>G49+'[1]VI'!G50</f>
        <v>11</v>
      </c>
      <c r="H50" s="74">
        <f>H49+'[1]VI'!H50</f>
        <v>110</v>
      </c>
      <c r="I50" s="74">
        <f>I49+'[1]VI'!I50</f>
        <v>54</v>
      </c>
      <c r="J50" s="74">
        <f>J49+'[1]VI'!J50</f>
        <v>183</v>
      </c>
      <c r="K50" s="74">
        <f>K49+'[1]VI'!K50</f>
        <v>32</v>
      </c>
      <c r="L50" s="74">
        <f>L49+'[1]VI'!L50</f>
        <v>55</v>
      </c>
      <c r="M50" s="74">
        <f>M49+'[1]VI'!M50</f>
        <v>25</v>
      </c>
      <c r="N50" s="74">
        <f>N49+'[1]VI'!N50</f>
        <v>22</v>
      </c>
      <c r="O50" s="74">
        <f>O49+'[1]VI'!O50</f>
        <v>33</v>
      </c>
      <c r="P50" s="74">
        <f>P49+'[1]VI'!P50</f>
        <v>28</v>
      </c>
      <c r="Q50" s="74">
        <f>Q49+'[1]VI'!Q50</f>
        <v>244</v>
      </c>
      <c r="R50" s="74">
        <f>R49+'[1]VI'!R50</f>
        <v>248</v>
      </c>
      <c r="S50" s="75">
        <f>S49+'[1]VI'!S50</f>
        <v>1070</v>
      </c>
    </row>
    <row r="51" spans="3:19" ht="25.5" customHeight="1" thickBot="1">
      <c r="C51" s="12" t="s">
        <v>42</v>
      </c>
      <c r="D51" s="154" t="s">
        <v>65</v>
      </c>
      <c r="E51" s="155"/>
      <c r="F51" s="74">
        <v>6</v>
      </c>
      <c r="G51" s="72">
        <v>2</v>
      </c>
      <c r="H51" s="72">
        <v>4</v>
      </c>
      <c r="I51" s="72">
        <v>1</v>
      </c>
      <c r="J51" s="72">
        <v>15</v>
      </c>
      <c r="K51" s="72">
        <v>1</v>
      </c>
      <c r="L51" s="72">
        <v>11</v>
      </c>
      <c r="M51" s="72">
        <v>4</v>
      </c>
      <c r="N51" s="72">
        <v>1</v>
      </c>
      <c r="O51" s="72">
        <v>4</v>
      </c>
      <c r="P51" s="72">
        <v>1</v>
      </c>
      <c r="Q51" s="72">
        <v>3</v>
      </c>
      <c r="R51" s="72">
        <v>10</v>
      </c>
      <c r="S51" s="73">
        <f t="shared" si="11"/>
        <v>63</v>
      </c>
    </row>
    <row r="52" spans="3:19" ht="25.5" customHeight="1" thickBot="1" thickTop="1">
      <c r="C52" s="48"/>
      <c r="D52" s="154" t="s">
        <v>66</v>
      </c>
      <c r="E52" s="155"/>
      <c r="F52" s="74">
        <f>F51+'[1]VI'!F52</f>
        <v>30</v>
      </c>
      <c r="G52" s="74">
        <f>G51+'[1]VI'!G52</f>
        <v>15</v>
      </c>
      <c r="H52" s="74">
        <f>H51+'[1]VI'!H52</f>
        <v>6</v>
      </c>
      <c r="I52" s="74">
        <f>I51+'[1]VI'!I52</f>
        <v>5</v>
      </c>
      <c r="J52" s="74">
        <f>J51+'[1]VI'!J52</f>
        <v>15</v>
      </c>
      <c r="K52" s="74">
        <f>K51+'[1]VI'!K52</f>
        <v>4</v>
      </c>
      <c r="L52" s="74">
        <f>L51+'[1]VI'!L52</f>
        <v>17</v>
      </c>
      <c r="M52" s="74">
        <f>M51+'[1]VI'!M52</f>
        <v>7</v>
      </c>
      <c r="N52" s="74">
        <f>N51+'[1]VI'!N52</f>
        <v>3</v>
      </c>
      <c r="O52" s="74">
        <f>O51+'[1]VI'!O52</f>
        <v>11</v>
      </c>
      <c r="P52" s="74">
        <f>P51+'[1]VI'!P52</f>
        <v>11</v>
      </c>
      <c r="Q52" s="74">
        <f>Q51+'[1]VI'!Q52</f>
        <v>14</v>
      </c>
      <c r="R52" s="74">
        <f>R51+'[1]VI'!R52</f>
        <v>20</v>
      </c>
      <c r="S52" s="73">
        <f t="shared" si="11"/>
        <v>158</v>
      </c>
    </row>
    <row r="53" spans="3:19" ht="25.5" customHeight="1" thickBot="1" thickTop="1">
      <c r="C53" s="47" t="s">
        <v>44</v>
      </c>
      <c r="D53" s="154" t="s">
        <v>67</v>
      </c>
      <c r="E53" s="155"/>
      <c r="F53" s="74">
        <v>15</v>
      </c>
      <c r="G53" s="72">
        <v>5</v>
      </c>
      <c r="H53" s="72">
        <v>36</v>
      </c>
      <c r="I53" s="72">
        <v>31</v>
      </c>
      <c r="J53" s="72">
        <v>90</v>
      </c>
      <c r="K53" s="72">
        <v>51</v>
      </c>
      <c r="L53" s="72">
        <v>4</v>
      </c>
      <c r="M53" s="72">
        <v>19</v>
      </c>
      <c r="N53" s="72">
        <v>6</v>
      </c>
      <c r="O53" s="72">
        <v>16</v>
      </c>
      <c r="P53" s="72">
        <v>26</v>
      </c>
      <c r="Q53" s="72">
        <v>32</v>
      </c>
      <c r="R53" s="72">
        <v>25</v>
      </c>
      <c r="S53" s="73">
        <f t="shared" si="11"/>
        <v>356</v>
      </c>
    </row>
    <row r="54" spans="3:19" ht="25.5" customHeight="1" thickBot="1" thickTop="1">
      <c r="C54" s="50"/>
      <c r="D54" s="154" t="s">
        <v>68</v>
      </c>
      <c r="E54" s="155"/>
      <c r="F54" s="74">
        <f>F53+'[1]VI'!F54</f>
        <v>56</v>
      </c>
      <c r="G54" s="74">
        <f>G53+'[1]VI'!G54</f>
        <v>16</v>
      </c>
      <c r="H54" s="74">
        <f>H53+'[1]VI'!H54</f>
        <v>59</v>
      </c>
      <c r="I54" s="74">
        <f>I53+'[1]VI'!I54</f>
        <v>114</v>
      </c>
      <c r="J54" s="74">
        <f>J53+'[1]VI'!J54</f>
        <v>93</v>
      </c>
      <c r="K54" s="74">
        <f>K53+'[1]VI'!K54</f>
        <v>69</v>
      </c>
      <c r="L54" s="74">
        <f>L53+'[1]VI'!L54</f>
        <v>42</v>
      </c>
      <c r="M54" s="74">
        <f>M53+'[1]VI'!M54</f>
        <v>26</v>
      </c>
      <c r="N54" s="74">
        <f>N53+'[1]VI'!N54</f>
        <v>22</v>
      </c>
      <c r="O54" s="74">
        <f>O53+'[1]VI'!O54</f>
        <v>49</v>
      </c>
      <c r="P54" s="74">
        <f>P53+'[1]VI'!P54</f>
        <v>56</v>
      </c>
      <c r="Q54" s="74">
        <f>Q53+'[1]VI'!Q54</f>
        <v>65</v>
      </c>
      <c r="R54" s="74">
        <f>R53+'[1]VI'!R54</f>
        <v>60</v>
      </c>
      <c r="S54" s="73">
        <f t="shared" si="11"/>
        <v>727</v>
      </c>
    </row>
    <row r="55" spans="3:19" ht="25.5" customHeight="1" thickBot="1" thickTop="1">
      <c r="C55" s="47" t="s">
        <v>46</v>
      </c>
      <c r="D55" s="154" t="s">
        <v>69</v>
      </c>
      <c r="E55" s="155"/>
      <c r="F55" s="74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1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3">
        <f t="shared" si="11"/>
        <v>1</v>
      </c>
    </row>
    <row r="56" spans="3:19" ht="25.5" customHeight="1" thickBot="1" thickTop="1">
      <c r="C56" s="50"/>
      <c r="D56" s="154" t="s">
        <v>70</v>
      </c>
      <c r="E56" s="155"/>
      <c r="F56" s="74">
        <f>F55+'[1]VI'!F56</f>
        <v>1</v>
      </c>
      <c r="G56" s="74">
        <f>G55+'[1]VI'!G56</f>
        <v>1</v>
      </c>
      <c r="H56" s="74">
        <f>H55+'[1]VI'!H56</f>
        <v>3</v>
      </c>
      <c r="I56" s="74">
        <f>I55+'[1]VI'!I56</f>
        <v>6</v>
      </c>
      <c r="J56" s="74">
        <f>J55+'[1]VI'!J56</f>
        <v>1</v>
      </c>
      <c r="K56" s="74">
        <f>K55+'[1]VI'!K56</f>
        <v>0</v>
      </c>
      <c r="L56" s="74">
        <f>L55+'[1]VI'!L56</f>
        <v>15</v>
      </c>
      <c r="M56" s="74">
        <f>M55+'[1]VI'!M56</f>
        <v>2</v>
      </c>
      <c r="N56" s="74">
        <f>N55+'[1]VI'!N56</f>
        <v>1</v>
      </c>
      <c r="O56" s="74">
        <f>O55+'[1]VI'!O56</f>
        <v>2</v>
      </c>
      <c r="P56" s="74">
        <f>P55+'[1]VI'!P56</f>
        <v>3</v>
      </c>
      <c r="Q56" s="74">
        <f>Q55+'[1]VI'!Q56</f>
        <v>3</v>
      </c>
      <c r="R56" s="74">
        <f>R55+'[1]VI'!R56</f>
        <v>12</v>
      </c>
      <c r="S56" s="73">
        <f t="shared" si="11"/>
        <v>50</v>
      </c>
    </row>
    <row r="57" spans="3:20" ht="25.5" customHeight="1" thickBot="1" thickTop="1">
      <c r="C57" s="12" t="s">
        <v>71</v>
      </c>
      <c r="D57" s="154" t="s">
        <v>72</v>
      </c>
      <c r="E57" s="155"/>
      <c r="F57" s="74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3">
        <f t="shared" si="11"/>
        <v>0</v>
      </c>
      <c r="T57" t="s">
        <v>73</v>
      </c>
    </row>
    <row r="58" spans="3:19" ht="25.5" customHeight="1" thickBot="1" thickTop="1">
      <c r="C58" s="48"/>
      <c r="D58" s="154" t="s">
        <v>74</v>
      </c>
      <c r="E58" s="155"/>
      <c r="F58" s="74">
        <f>F57+'[1]VI'!F58</f>
        <v>0</v>
      </c>
      <c r="G58" s="74">
        <f>G57+'[1]VI'!G58</f>
        <v>0</v>
      </c>
      <c r="H58" s="74">
        <f>H57+'[1]VI'!H58</f>
        <v>0</v>
      </c>
      <c r="I58" s="74">
        <f>I57+'[1]VI'!I58</f>
        <v>0</v>
      </c>
      <c r="J58" s="74">
        <f>J57+'[1]VI'!J58</f>
        <v>0</v>
      </c>
      <c r="K58" s="74">
        <f>K57+'[1]VI'!K58</f>
        <v>0</v>
      </c>
      <c r="L58" s="74">
        <f>L57+'[1]VI'!L58</f>
        <v>0</v>
      </c>
      <c r="M58" s="74">
        <f>M57+'[1]VI'!M58</f>
        <v>0</v>
      </c>
      <c r="N58" s="74">
        <f>N57+'[1]VI'!N58</f>
        <v>0</v>
      </c>
      <c r="O58" s="74">
        <f>O57+'[1]VI'!O58</f>
        <v>0</v>
      </c>
      <c r="P58" s="74">
        <f>P57+'[1]VI'!P58</f>
        <v>0</v>
      </c>
      <c r="Q58" s="74">
        <f>Q57+'[1]VI'!Q58</f>
        <v>0</v>
      </c>
      <c r="R58" s="74">
        <f>R57+'[1]VI'!R58</f>
        <v>2</v>
      </c>
      <c r="S58" s="73">
        <f t="shared" si="11"/>
        <v>2</v>
      </c>
    </row>
    <row r="59" spans="3:20" ht="25.5" customHeight="1" thickBot="1" thickTop="1">
      <c r="C59" s="47" t="s">
        <v>75</v>
      </c>
      <c r="D59" s="154" t="s">
        <v>76</v>
      </c>
      <c r="E59" s="155"/>
      <c r="F59" s="74">
        <v>0</v>
      </c>
      <c r="G59" s="72">
        <v>2</v>
      </c>
      <c r="H59" s="72">
        <v>0</v>
      </c>
      <c r="I59" s="72">
        <v>2</v>
      </c>
      <c r="J59" s="72">
        <v>0</v>
      </c>
      <c r="K59" s="72">
        <v>0</v>
      </c>
      <c r="L59" s="72">
        <v>2</v>
      </c>
      <c r="M59" s="72">
        <v>2</v>
      </c>
      <c r="N59" s="72">
        <v>0</v>
      </c>
      <c r="O59" s="72">
        <v>2</v>
      </c>
      <c r="P59" s="72">
        <v>0</v>
      </c>
      <c r="Q59" s="72">
        <v>0</v>
      </c>
      <c r="R59" s="72">
        <v>6</v>
      </c>
      <c r="S59" s="73">
        <f t="shared" si="11"/>
        <v>16</v>
      </c>
      <c r="T59" t="s">
        <v>73</v>
      </c>
    </row>
    <row r="60" spans="3:19" ht="25.5" customHeight="1" thickBot="1" thickTop="1">
      <c r="C60" s="50"/>
      <c r="D60" s="154" t="s">
        <v>77</v>
      </c>
      <c r="E60" s="155"/>
      <c r="F60" s="74">
        <f>F59+'[1]VI'!F60</f>
        <v>9</v>
      </c>
      <c r="G60" s="74">
        <f>G59+'[1]VI'!G60</f>
        <v>6</v>
      </c>
      <c r="H60" s="74">
        <f>H59+'[1]VI'!H60</f>
        <v>0</v>
      </c>
      <c r="I60" s="74">
        <f>I59+'[1]VI'!I60</f>
        <v>5</v>
      </c>
      <c r="J60" s="74">
        <f>J59+'[1]VI'!J60</f>
        <v>5</v>
      </c>
      <c r="K60" s="74">
        <f>K59+'[1]VI'!K60</f>
        <v>5</v>
      </c>
      <c r="L60" s="74">
        <f>L59+'[1]VI'!L60</f>
        <v>7</v>
      </c>
      <c r="M60" s="74">
        <f>M59+'[1]VI'!M60</f>
        <v>6</v>
      </c>
      <c r="N60" s="74">
        <f>N59+'[1]VI'!N60</f>
        <v>0</v>
      </c>
      <c r="O60" s="74">
        <f>O59+'[1]VI'!O60</f>
        <v>7</v>
      </c>
      <c r="P60" s="74">
        <f>P59+'[1]VI'!P60</f>
        <v>0</v>
      </c>
      <c r="Q60" s="74">
        <f>Q59+'[1]VI'!Q60</f>
        <v>5</v>
      </c>
      <c r="R60" s="74">
        <f>R59+'[1]VI'!R60</f>
        <v>27</v>
      </c>
      <c r="S60" s="73">
        <f t="shared" si="11"/>
        <v>82</v>
      </c>
    </row>
    <row r="61" spans="3:20" ht="25.5" customHeight="1" thickBot="1" thickTop="1">
      <c r="C61" s="47" t="s">
        <v>78</v>
      </c>
      <c r="D61" s="154" t="s">
        <v>79</v>
      </c>
      <c r="E61" s="155"/>
      <c r="F61" s="74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9</v>
      </c>
      <c r="R61" s="72">
        <v>3</v>
      </c>
      <c r="S61" s="73">
        <f t="shared" si="11"/>
        <v>12</v>
      </c>
      <c r="T61" t="s">
        <v>73</v>
      </c>
    </row>
    <row r="62" spans="3:19" ht="25.5" customHeight="1" thickBot="1" thickTop="1">
      <c r="C62" s="50"/>
      <c r="D62" s="154" t="s">
        <v>80</v>
      </c>
      <c r="E62" s="155"/>
      <c r="F62" s="74">
        <f>F61+'[1]VI'!F62</f>
        <v>5</v>
      </c>
      <c r="G62" s="74">
        <f>G61+'[1]VI'!G62</f>
        <v>2</v>
      </c>
      <c r="H62" s="74">
        <f>H61+'[1]VI'!H62</f>
        <v>0</v>
      </c>
      <c r="I62" s="74">
        <f>I61+'[1]VI'!I62</f>
        <v>0</v>
      </c>
      <c r="J62" s="74">
        <f>J61+'[1]VI'!J62</f>
        <v>0</v>
      </c>
      <c r="K62" s="74">
        <f>K61+'[1]VI'!K62</f>
        <v>0</v>
      </c>
      <c r="L62" s="74">
        <f>L61+'[1]VI'!L62</f>
        <v>0</v>
      </c>
      <c r="M62" s="74">
        <f>M61+'[1]VI'!M62</f>
        <v>0</v>
      </c>
      <c r="N62" s="74">
        <f>N61+'[1]VI'!N62</f>
        <v>0</v>
      </c>
      <c r="O62" s="74">
        <f>O61+'[1]VI'!O62</f>
        <v>0</v>
      </c>
      <c r="P62" s="74">
        <f>P61+'[1]VI'!P62</f>
        <v>0</v>
      </c>
      <c r="Q62" s="74">
        <f>Q61+'[1]VI'!Q62</f>
        <v>16</v>
      </c>
      <c r="R62" s="74">
        <f>R61+'[1]VI'!R62</f>
        <v>9</v>
      </c>
      <c r="S62" s="73">
        <f t="shared" si="11"/>
        <v>32</v>
      </c>
    </row>
    <row r="63" spans="3:19" s="80" customFormat="1" ht="25.5" customHeight="1" thickBot="1" thickTop="1">
      <c r="C63" s="76" t="s">
        <v>81</v>
      </c>
      <c r="D63" s="157" t="s">
        <v>82</v>
      </c>
      <c r="E63" s="159"/>
      <c r="F63" s="77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1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2</v>
      </c>
      <c r="S63" s="79">
        <f t="shared" si="11"/>
        <v>3</v>
      </c>
    </row>
    <row r="64" spans="3:19" ht="25.5" customHeight="1" thickBot="1" thickTop="1">
      <c r="C64" s="48"/>
      <c r="D64" s="154" t="s">
        <v>83</v>
      </c>
      <c r="E64" s="155"/>
      <c r="F64" s="74">
        <f>F63+'[1]VI'!F64</f>
        <v>2</v>
      </c>
      <c r="G64" s="74">
        <f>G63+'[1]VI'!G64</f>
        <v>5</v>
      </c>
      <c r="H64" s="74">
        <f>H63+'[1]VI'!H64</f>
        <v>0</v>
      </c>
      <c r="I64" s="74">
        <f>I63+'[1]VI'!I64</f>
        <v>0</v>
      </c>
      <c r="J64" s="74">
        <f>J63+'[1]VI'!J64</f>
        <v>0</v>
      </c>
      <c r="K64" s="74">
        <f>K63+'[1]VI'!K64</f>
        <v>0</v>
      </c>
      <c r="L64" s="74">
        <f>L63+'[1]VI'!L64</f>
        <v>2</v>
      </c>
      <c r="M64" s="74">
        <f>M63+'[1]VI'!M64</f>
        <v>0</v>
      </c>
      <c r="N64" s="74">
        <f>N63+'[1]VI'!N64</f>
        <v>0</v>
      </c>
      <c r="O64" s="74">
        <f>O63+'[1]VI'!O64</f>
        <v>0</v>
      </c>
      <c r="P64" s="74">
        <f>P63+'[1]VI'!P64</f>
        <v>0</v>
      </c>
      <c r="Q64" s="74">
        <f>Q63+'[1]VI'!Q64</f>
        <v>8</v>
      </c>
      <c r="R64" s="74">
        <f>R63+'[1]VI'!R64</f>
        <v>38</v>
      </c>
      <c r="S64" s="73">
        <f t="shared" si="11"/>
        <v>55</v>
      </c>
    </row>
    <row r="65" spans="3:19" s="80" customFormat="1" ht="25.5" customHeight="1" thickBot="1" thickTop="1">
      <c r="C65" s="81" t="s">
        <v>84</v>
      </c>
      <c r="D65" s="157" t="s">
        <v>85</v>
      </c>
      <c r="E65" s="158"/>
      <c r="F65" s="82">
        <v>0</v>
      </c>
      <c r="G65" s="78">
        <v>0</v>
      </c>
      <c r="H65" s="78">
        <v>0</v>
      </c>
      <c r="I65" s="78">
        <v>0</v>
      </c>
      <c r="J65" s="78">
        <v>0</v>
      </c>
      <c r="K65" s="78">
        <v>13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9">
        <f t="shared" si="11"/>
        <v>13</v>
      </c>
    </row>
    <row r="66" spans="3:19" ht="25.5" customHeight="1" thickBot="1" thickTop="1">
      <c r="C66" s="50"/>
      <c r="D66" s="154" t="s">
        <v>86</v>
      </c>
      <c r="E66" s="155"/>
      <c r="F66" s="74">
        <f>F65+'[1]VI'!F66</f>
        <v>0</v>
      </c>
      <c r="G66" s="74">
        <f>G65+'[1]VI'!G66</f>
        <v>0</v>
      </c>
      <c r="H66" s="74">
        <f>H65+'[1]VI'!H66</f>
        <v>0</v>
      </c>
      <c r="I66" s="74">
        <f>I65+'[1]VI'!I66</f>
        <v>0</v>
      </c>
      <c r="J66" s="74">
        <f>J65+'[1]VI'!J66</f>
        <v>0</v>
      </c>
      <c r="K66" s="74">
        <f>K65+'[1]VI'!K66</f>
        <v>13</v>
      </c>
      <c r="L66" s="74">
        <f>L65+'[1]VI'!L66</f>
        <v>14</v>
      </c>
      <c r="M66" s="74">
        <f>M65+'[1]VI'!M66</f>
        <v>0</v>
      </c>
      <c r="N66" s="74">
        <f>N65+'[1]VI'!N66</f>
        <v>0</v>
      </c>
      <c r="O66" s="74">
        <f>O65+'[1]VI'!O66</f>
        <v>0</v>
      </c>
      <c r="P66" s="74">
        <f>P65+'[1]VI'!P66</f>
        <v>0</v>
      </c>
      <c r="Q66" s="74">
        <f>Q65+'[1]VI'!Q66</f>
        <v>0</v>
      </c>
      <c r="R66" s="74">
        <f>R65+'[1]VI'!R66</f>
        <v>0</v>
      </c>
      <c r="S66" s="73">
        <f t="shared" si="11"/>
        <v>27</v>
      </c>
    </row>
    <row r="67" spans="3:19" s="80" customFormat="1" ht="25.5" customHeight="1" thickBot="1" thickTop="1">
      <c r="C67" s="81" t="s">
        <v>87</v>
      </c>
      <c r="D67" s="157" t="s">
        <v>88</v>
      </c>
      <c r="E67" s="158"/>
      <c r="F67" s="82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3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9">
        <f t="shared" si="11"/>
        <v>3</v>
      </c>
    </row>
    <row r="68" spans="3:19" ht="25.5" customHeight="1" thickBot="1" thickTop="1">
      <c r="C68" s="50"/>
      <c r="D68" s="154" t="s">
        <v>89</v>
      </c>
      <c r="E68" s="155"/>
      <c r="F68" s="74">
        <f>F67+'[1]VI'!F68</f>
        <v>0</v>
      </c>
      <c r="G68" s="74">
        <f>G67+'[1]VI'!G68</f>
        <v>0</v>
      </c>
      <c r="H68" s="74">
        <f>H67+'[1]VI'!H68</f>
        <v>0</v>
      </c>
      <c r="I68" s="74">
        <f>I67+'[1]VI'!I68</f>
        <v>0</v>
      </c>
      <c r="J68" s="74">
        <f>J67+'[1]VI'!J68</f>
        <v>0</v>
      </c>
      <c r="K68" s="74">
        <f>K67+'[1]VI'!K68</f>
        <v>0</v>
      </c>
      <c r="L68" s="74">
        <f>L67+'[1]VI'!L68</f>
        <v>3</v>
      </c>
      <c r="M68" s="74">
        <f>M67+'[1]VI'!M68</f>
        <v>0</v>
      </c>
      <c r="N68" s="74">
        <f>N67+'[1]VI'!N68</f>
        <v>0</v>
      </c>
      <c r="O68" s="74">
        <f>O67+'[1]VI'!O68</f>
        <v>0</v>
      </c>
      <c r="P68" s="74">
        <f>P67+'[1]VI'!P68</f>
        <v>0</v>
      </c>
      <c r="Q68" s="74">
        <f>Q67+'[1]VI'!Q68</f>
        <v>0</v>
      </c>
      <c r="R68" s="74">
        <f>R67+'[1]VI'!R68</f>
        <v>2</v>
      </c>
      <c r="S68" s="73">
        <f t="shared" si="11"/>
        <v>5</v>
      </c>
    </row>
    <row r="69" spans="3:19" s="80" customFormat="1" ht="25.5" customHeight="1" thickBot="1" thickTop="1">
      <c r="C69" s="81" t="s">
        <v>90</v>
      </c>
      <c r="D69" s="157" t="s">
        <v>91</v>
      </c>
      <c r="E69" s="158"/>
      <c r="F69" s="82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1</v>
      </c>
      <c r="R69" s="78">
        <v>0</v>
      </c>
      <c r="S69" s="79">
        <f t="shared" si="11"/>
        <v>1</v>
      </c>
    </row>
    <row r="70" spans="3:19" ht="25.5" customHeight="1" thickBot="1" thickTop="1">
      <c r="C70" s="83"/>
      <c r="D70" s="151" t="s">
        <v>92</v>
      </c>
      <c r="E70" s="152"/>
      <c r="F70" s="84">
        <f>F69+'[1]VI'!F70</f>
        <v>0</v>
      </c>
      <c r="G70" s="84">
        <f>G69+'[1]VI'!G70</f>
        <v>0</v>
      </c>
      <c r="H70" s="84">
        <f>H69+'[1]VI'!H70</f>
        <v>3</v>
      </c>
      <c r="I70" s="84">
        <f>I69+'[1]VI'!I70</f>
        <v>0</v>
      </c>
      <c r="J70" s="84">
        <f>J69+'[1]VI'!J70</f>
        <v>0</v>
      </c>
      <c r="K70" s="84">
        <f>K69+'[1]VI'!K70</f>
        <v>0</v>
      </c>
      <c r="L70" s="84">
        <f>L69+'[1]VI'!L70</f>
        <v>0</v>
      </c>
      <c r="M70" s="84">
        <f>M69+'[1]VI'!M70</f>
        <v>0</v>
      </c>
      <c r="N70" s="84">
        <f>N69+'[1]VI'!N70</f>
        <v>0</v>
      </c>
      <c r="O70" s="84">
        <f>O69+'[1]VI'!O70</f>
        <v>0</v>
      </c>
      <c r="P70" s="84">
        <f>P69+'[1]VI'!P70</f>
        <v>0</v>
      </c>
      <c r="Q70" s="84">
        <f>Q69+'[1]VI'!Q70</f>
        <v>6</v>
      </c>
      <c r="R70" s="84">
        <f>R69+'[1]VI'!R70</f>
        <v>0</v>
      </c>
      <c r="S70" s="73">
        <f t="shared" si="11"/>
        <v>9</v>
      </c>
    </row>
    <row r="71" spans="3:19" ht="27.75" customHeight="1" thickBot="1" thickTop="1">
      <c r="C71" s="41" t="s">
        <v>93</v>
      </c>
      <c r="D71" s="160" t="s">
        <v>94</v>
      </c>
      <c r="E71" s="161"/>
      <c r="F71" s="85">
        <f aca="true" t="shared" si="12" ref="F71:R71">F69+F67+F65+F63+F61+F59+F57+F53+F51+F49+F47+F45</f>
        <v>67</v>
      </c>
      <c r="G71" s="85">
        <f t="shared" si="12"/>
        <v>38</v>
      </c>
      <c r="H71" s="85">
        <f t="shared" si="12"/>
        <v>76</v>
      </c>
      <c r="I71" s="85">
        <f t="shared" si="12"/>
        <v>88</v>
      </c>
      <c r="J71" s="85">
        <f t="shared" si="12"/>
        <v>196</v>
      </c>
      <c r="K71" s="85">
        <f t="shared" si="12"/>
        <v>88</v>
      </c>
      <c r="L71" s="85">
        <f t="shared" si="12"/>
        <v>44</v>
      </c>
      <c r="M71" s="85">
        <f t="shared" si="12"/>
        <v>30</v>
      </c>
      <c r="N71" s="85">
        <f t="shared" si="12"/>
        <v>34</v>
      </c>
      <c r="O71" s="85">
        <f t="shared" si="12"/>
        <v>41</v>
      </c>
      <c r="P71" s="85">
        <f t="shared" si="12"/>
        <v>48</v>
      </c>
      <c r="Q71" s="85">
        <f t="shared" si="12"/>
        <v>127</v>
      </c>
      <c r="R71" s="86">
        <f t="shared" si="12"/>
        <v>249</v>
      </c>
      <c r="S71" s="87">
        <f t="shared" si="11"/>
        <v>1126</v>
      </c>
    </row>
    <row r="72" spans="3:19" ht="27.75" customHeight="1" thickBot="1">
      <c r="C72" s="83"/>
      <c r="D72" s="160" t="s">
        <v>95</v>
      </c>
      <c r="E72" s="161"/>
      <c r="F72" s="85">
        <f aca="true" t="shared" si="13" ref="F72:R72">F70+F68+F66+F64+F62+F60+F58+F54+F52+F50+F48+F46</f>
        <v>263</v>
      </c>
      <c r="G72" s="85">
        <f t="shared" si="13"/>
        <v>165</v>
      </c>
      <c r="H72" s="85">
        <f t="shared" si="13"/>
        <v>276</v>
      </c>
      <c r="I72" s="85">
        <f t="shared" si="13"/>
        <v>362</v>
      </c>
      <c r="J72" s="85">
        <f t="shared" si="13"/>
        <v>493</v>
      </c>
      <c r="K72" s="85">
        <f t="shared" si="13"/>
        <v>238</v>
      </c>
      <c r="L72" s="85">
        <f t="shared" si="13"/>
        <v>264</v>
      </c>
      <c r="M72" s="85">
        <f t="shared" si="13"/>
        <v>191</v>
      </c>
      <c r="N72" s="85">
        <f t="shared" si="13"/>
        <v>100</v>
      </c>
      <c r="O72" s="85">
        <f t="shared" si="13"/>
        <v>174</v>
      </c>
      <c r="P72" s="85">
        <f t="shared" si="13"/>
        <v>225</v>
      </c>
      <c r="Q72" s="85">
        <f t="shared" si="13"/>
        <v>645</v>
      </c>
      <c r="R72" s="85">
        <f t="shared" si="13"/>
        <v>654</v>
      </c>
      <c r="S72" s="88">
        <f t="shared" si="11"/>
        <v>4050</v>
      </c>
    </row>
    <row r="74" ht="12.75">
      <c r="D74" t="s">
        <v>96</v>
      </c>
    </row>
  </sheetData>
  <sheetProtection password="88EF" sheet="1" objects="1" scenarios="1"/>
  <mergeCells count="69">
    <mergeCell ref="C40:E40"/>
    <mergeCell ref="C41:E41"/>
    <mergeCell ref="C19:S19"/>
    <mergeCell ref="C32:S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S42"/>
    <mergeCell ref="C44:S44"/>
    <mergeCell ref="D37:E37"/>
    <mergeCell ref="D38:E38"/>
    <mergeCell ref="C36:S36"/>
    <mergeCell ref="D33:E33"/>
    <mergeCell ref="D35:E35"/>
    <mergeCell ref="D26:E26"/>
    <mergeCell ref="D27:E27"/>
    <mergeCell ref="D20:E20"/>
    <mergeCell ref="D21:E21"/>
    <mergeCell ref="D22:E22"/>
    <mergeCell ref="D23:E23"/>
    <mergeCell ref="D17:E17"/>
    <mergeCell ref="D18:E18"/>
    <mergeCell ref="D12:E12"/>
    <mergeCell ref="D13:E13"/>
    <mergeCell ref="D14:E14"/>
    <mergeCell ref="D15:E15"/>
    <mergeCell ref="Q2:S2"/>
    <mergeCell ref="C2:E2"/>
    <mergeCell ref="C3:D3"/>
    <mergeCell ref="D16:E16"/>
    <mergeCell ref="C4:S4"/>
    <mergeCell ref="C6:S6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F5" sqref="F5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89" t="s">
        <v>101</v>
      </c>
      <c r="C1" s="89"/>
      <c r="D1" s="89"/>
      <c r="E1" s="89"/>
      <c r="F1" s="89"/>
      <c r="G1" s="89"/>
      <c r="H1" s="90"/>
      <c r="I1" s="90"/>
      <c r="J1" s="90"/>
      <c r="K1" s="90"/>
      <c r="L1" s="90"/>
    </row>
    <row r="2" spans="2:12" ht="18.75" thickBot="1">
      <c r="B2" s="89" t="s">
        <v>102</v>
      </c>
      <c r="C2" s="89"/>
      <c r="D2" s="89"/>
      <c r="E2" s="89"/>
      <c r="F2" s="89"/>
      <c r="G2" s="90"/>
      <c r="H2" s="90"/>
      <c r="I2" s="90"/>
      <c r="J2" s="90"/>
      <c r="K2" s="90"/>
      <c r="L2" s="90"/>
    </row>
    <row r="3" spans="1:14" ht="25.5">
      <c r="A3" s="91"/>
      <c r="B3" s="92" t="s">
        <v>103</v>
      </c>
      <c r="C3" s="93"/>
      <c r="D3" s="94" t="s">
        <v>104</v>
      </c>
      <c r="F3" s="91"/>
      <c r="G3" s="92" t="s">
        <v>105</v>
      </c>
      <c r="H3" s="95"/>
      <c r="I3" s="94" t="s">
        <v>104</v>
      </c>
      <c r="K3" s="91"/>
      <c r="L3" s="92" t="s">
        <v>103</v>
      </c>
      <c r="M3" s="93"/>
      <c r="N3" s="94" t="s">
        <v>104</v>
      </c>
    </row>
    <row r="4" spans="1:14" ht="15.75">
      <c r="A4" s="96" t="s">
        <v>106</v>
      </c>
      <c r="B4" s="97" t="s">
        <v>107</v>
      </c>
      <c r="C4" s="98" t="s">
        <v>108</v>
      </c>
      <c r="D4" s="99">
        <f>SUM(D5:D12)</f>
        <v>13839</v>
      </c>
      <c r="F4" s="100">
        <v>7</v>
      </c>
      <c r="G4" s="101" t="s">
        <v>109</v>
      </c>
      <c r="H4" s="102" t="s">
        <v>110</v>
      </c>
      <c r="I4" s="103">
        <v>787</v>
      </c>
      <c r="K4" s="96" t="s">
        <v>111</v>
      </c>
      <c r="L4" s="97" t="s">
        <v>112</v>
      </c>
      <c r="M4" s="97" t="s">
        <v>108</v>
      </c>
      <c r="N4" s="99">
        <f>SUM(N5:N15)</f>
        <v>14706</v>
      </c>
    </row>
    <row r="5" spans="1:14" ht="15">
      <c r="A5" s="100">
        <v>1</v>
      </c>
      <c r="B5" s="101" t="s">
        <v>113</v>
      </c>
      <c r="C5" s="102" t="s">
        <v>110</v>
      </c>
      <c r="D5" s="103">
        <v>503</v>
      </c>
      <c r="F5" s="100">
        <v>8</v>
      </c>
      <c r="G5" s="101" t="s">
        <v>114</v>
      </c>
      <c r="H5" s="102" t="s">
        <v>110</v>
      </c>
      <c r="I5" s="103">
        <v>557</v>
      </c>
      <c r="K5" s="100">
        <v>1</v>
      </c>
      <c r="L5" s="101" t="s">
        <v>115</v>
      </c>
      <c r="M5" s="102" t="s">
        <v>116</v>
      </c>
      <c r="N5" s="103">
        <v>338</v>
      </c>
    </row>
    <row r="6" spans="1:14" ht="15">
      <c r="A6" s="100">
        <v>2</v>
      </c>
      <c r="B6" s="101" t="s">
        <v>117</v>
      </c>
      <c r="C6" s="102" t="s">
        <v>110</v>
      </c>
      <c r="D6" s="103">
        <v>596</v>
      </c>
      <c r="F6" s="100">
        <v>9</v>
      </c>
      <c r="G6" s="101" t="s">
        <v>118</v>
      </c>
      <c r="H6" s="102" t="s">
        <v>116</v>
      </c>
      <c r="I6" s="103">
        <v>914</v>
      </c>
      <c r="K6" s="100">
        <v>2</v>
      </c>
      <c r="L6" s="101" t="s">
        <v>119</v>
      </c>
      <c r="M6" s="102" t="s">
        <v>110</v>
      </c>
      <c r="N6" s="103">
        <v>383</v>
      </c>
    </row>
    <row r="7" spans="1:14" ht="15">
      <c r="A7" s="100">
        <v>3</v>
      </c>
      <c r="B7" s="101" t="s">
        <v>120</v>
      </c>
      <c r="C7" s="102" t="s">
        <v>121</v>
      </c>
      <c r="D7" s="103">
        <v>8431</v>
      </c>
      <c r="F7" s="100">
        <v>10</v>
      </c>
      <c r="G7" s="101" t="s">
        <v>122</v>
      </c>
      <c r="H7" s="102" t="s">
        <v>116</v>
      </c>
      <c r="I7" s="103">
        <v>496</v>
      </c>
      <c r="K7" s="100">
        <v>3</v>
      </c>
      <c r="L7" s="101" t="s">
        <v>123</v>
      </c>
      <c r="M7" s="102" t="s">
        <v>116</v>
      </c>
      <c r="N7" s="103">
        <v>900</v>
      </c>
    </row>
    <row r="8" spans="1:14" ht="15">
      <c r="A8" s="100">
        <v>4</v>
      </c>
      <c r="B8" s="101" t="s">
        <v>124</v>
      </c>
      <c r="C8" s="102" t="s">
        <v>110</v>
      </c>
      <c r="D8" s="103">
        <v>437</v>
      </c>
      <c r="F8" s="100">
        <v>11</v>
      </c>
      <c r="G8" s="101" t="s">
        <v>125</v>
      </c>
      <c r="H8" s="102" t="s">
        <v>116</v>
      </c>
      <c r="I8" s="103">
        <v>2098</v>
      </c>
      <c r="K8" s="100">
        <v>4</v>
      </c>
      <c r="L8" s="101" t="s">
        <v>126</v>
      </c>
      <c r="M8" s="102" t="s">
        <v>116</v>
      </c>
      <c r="N8" s="103">
        <v>488</v>
      </c>
    </row>
    <row r="9" spans="1:14" ht="15">
      <c r="A9" s="100">
        <v>5</v>
      </c>
      <c r="B9" s="101" t="s">
        <v>127</v>
      </c>
      <c r="C9" s="102" t="s">
        <v>121</v>
      </c>
      <c r="D9" s="103">
        <v>1186</v>
      </c>
      <c r="E9" s="104"/>
      <c r="F9" s="100"/>
      <c r="G9" s="101"/>
      <c r="H9" s="102"/>
      <c r="I9" s="103"/>
      <c r="K9" s="100">
        <v>5</v>
      </c>
      <c r="L9" s="101" t="s">
        <v>128</v>
      </c>
      <c r="M9" s="102" t="s">
        <v>116</v>
      </c>
      <c r="N9" s="103">
        <v>885</v>
      </c>
    </row>
    <row r="10" spans="1:14" ht="15.75">
      <c r="A10" s="100" t="s">
        <v>46</v>
      </c>
      <c r="B10" s="101" t="s">
        <v>129</v>
      </c>
      <c r="C10" s="102" t="s">
        <v>110</v>
      </c>
      <c r="D10" s="103">
        <v>601</v>
      </c>
      <c r="E10" s="105"/>
      <c r="F10" s="96" t="s">
        <v>130</v>
      </c>
      <c r="G10" s="97" t="s">
        <v>11</v>
      </c>
      <c r="H10" s="106" t="s">
        <v>108</v>
      </c>
      <c r="I10" s="107">
        <f>SUM(I11:I15)</f>
        <v>4786</v>
      </c>
      <c r="K10" s="100" t="s">
        <v>46</v>
      </c>
      <c r="L10" s="101" t="s">
        <v>131</v>
      </c>
      <c r="M10" s="102" t="s">
        <v>116</v>
      </c>
      <c r="N10" s="103">
        <v>2588</v>
      </c>
    </row>
    <row r="11" spans="1:14" ht="15">
      <c r="A11" s="100">
        <v>7</v>
      </c>
      <c r="B11" s="101" t="s">
        <v>132</v>
      </c>
      <c r="C11" s="102" t="s">
        <v>110</v>
      </c>
      <c r="D11" s="103">
        <v>628</v>
      </c>
      <c r="E11" s="108"/>
      <c r="F11" s="100">
        <v>1</v>
      </c>
      <c r="G11" s="101" t="s">
        <v>133</v>
      </c>
      <c r="H11" s="102" t="s">
        <v>116</v>
      </c>
      <c r="I11" s="103">
        <v>737</v>
      </c>
      <c r="K11" s="100">
        <v>7</v>
      </c>
      <c r="L11" s="101" t="s">
        <v>134</v>
      </c>
      <c r="M11" s="102" t="s">
        <v>110</v>
      </c>
      <c r="N11" s="103">
        <v>472</v>
      </c>
    </row>
    <row r="12" spans="1:14" ht="15">
      <c r="A12" s="100">
        <v>8</v>
      </c>
      <c r="B12" s="101" t="s">
        <v>135</v>
      </c>
      <c r="C12" s="102" t="s">
        <v>116</v>
      </c>
      <c r="D12" s="103">
        <v>1457</v>
      </c>
      <c r="E12" s="108"/>
      <c r="F12" s="100">
        <v>2</v>
      </c>
      <c r="G12" s="101" t="s">
        <v>136</v>
      </c>
      <c r="H12" s="102" t="s">
        <v>110</v>
      </c>
      <c r="I12" s="103">
        <v>484</v>
      </c>
      <c r="K12" s="100">
        <v>8</v>
      </c>
      <c r="L12" s="101" t="s">
        <v>137</v>
      </c>
      <c r="M12" s="102" t="s">
        <v>110</v>
      </c>
      <c r="N12" s="103">
        <v>350</v>
      </c>
    </row>
    <row r="13" spans="1:14" ht="15">
      <c r="A13" s="100"/>
      <c r="B13" s="101"/>
      <c r="C13" s="102"/>
      <c r="D13" s="103"/>
      <c r="E13" s="108"/>
      <c r="F13" s="100">
        <v>3</v>
      </c>
      <c r="G13" s="101" t="s">
        <v>138</v>
      </c>
      <c r="H13" s="102" t="s">
        <v>116</v>
      </c>
      <c r="I13" s="103">
        <v>766</v>
      </c>
      <c r="K13" s="100">
        <v>9</v>
      </c>
      <c r="L13" s="101" t="s">
        <v>139</v>
      </c>
      <c r="M13" s="102" t="s">
        <v>110</v>
      </c>
      <c r="N13" s="103">
        <v>284</v>
      </c>
    </row>
    <row r="14" spans="1:14" ht="15.75">
      <c r="A14" s="96" t="s">
        <v>140</v>
      </c>
      <c r="B14" s="97" t="s">
        <v>141</v>
      </c>
      <c r="C14" s="106" t="s">
        <v>108</v>
      </c>
      <c r="D14" s="107">
        <f>SUM(D15:D21)</f>
        <v>7374</v>
      </c>
      <c r="E14" s="109"/>
      <c r="F14" s="100">
        <v>4</v>
      </c>
      <c r="G14" s="101" t="s">
        <v>142</v>
      </c>
      <c r="H14" s="102" t="s">
        <v>116</v>
      </c>
      <c r="I14" s="103">
        <v>802</v>
      </c>
      <c r="K14" s="100">
        <v>10</v>
      </c>
      <c r="L14" s="101" t="s">
        <v>143</v>
      </c>
      <c r="M14" s="102" t="s">
        <v>110</v>
      </c>
      <c r="N14" s="103">
        <v>1250</v>
      </c>
    </row>
    <row r="15" spans="1:14" ht="15">
      <c r="A15" s="100">
        <v>1</v>
      </c>
      <c r="B15" s="101" t="s">
        <v>144</v>
      </c>
      <c r="C15" s="102" t="s">
        <v>110</v>
      </c>
      <c r="D15" s="103">
        <v>422</v>
      </c>
      <c r="E15" s="108"/>
      <c r="F15" s="100">
        <v>5</v>
      </c>
      <c r="G15" s="101" t="s">
        <v>145</v>
      </c>
      <c r="H15" s="102" t="s">
        <v>116</v>
      </c>
      <c r="I15" s="103">
        <v>1997</v>
      </c>
      <c r="K15" s="100">
        <v>11</v>
      </c>
      <c r="L15" s="101" t="s">
        <v>143</v>
      </c>
      <c r="M15" s="102" t="s">
        <v>121</v>
      </c>
      <c r="N15" s="103">
        <v>6768</v>
      </c>
    </row>
    <row r="16" spans="1:14" ht="15.75">
      <c r="A16" s="100">
        <v>2</v>
      </c>
      <c r="B16" s="101" t="s">
        <v>146</v>
      </c>
      <c r="C16" s="102" t="s">
        <v>110</v>
      </c>
      <c r="D16" s="103">
        <v>298</v>
      </c>
      <c r="E16" s="108"/>
      <c r="F16" s="100"/>
      <c r="G16" s="101"/>
      <c r="H16" s="102"/>
      <c r="I16" s="103"/>
      <c r="K16" s="100"/>
      <c r="L16" s="101"/>
      <c r="M16" s="102"/>
      <c r="N16" s="107"/>
    </row>
    <row r="17" spans="1:14" ht="15.75">
      <c r="A17" s="100">
        <v>3</v>
      </c>
      <c r="B17" s="101" t="s">
        <v>147</v>
      </c>
      <c r="C17" s="102" t="s">
        <v>110</v>
      </c>
      <c r="D17" s="103">
        <v>653</v>
      </c>
      <c r="E17" s="108"/>
      <c r="F17" s="96" t="s">
        <v>148</v>
      </c>
      <c r="G17" s="97" t="s">
        <v>149</v>
      </c>
      <c r="H17" s="106" t="s">
        <v>108</v>
      </c>
      <c r="I17" s="107">
        <f>SUM(I18:I22)</f>
        <v>5836</v>
      </c>
      <c r="K17" s="96" t="s">
        <v>150</v>
      </c>
      <c r="L17" s="97" t="s">
        <v>17</v>
      </c>
      <c r="M17" s="106" t="s">
        <v>108</v>
      </c>
      <c r="N17" s="107">
        <f>SUM(N18:N26)</f>
        <v>9876</v>
      </c>
    </row>
    <row r="18" spans="1:14" ht="15">
      <c r="A18" s="100">
        <v>4</v>
      </c>
      <c r="B18" s="101" t="s">
        <v>151</v>
      </c>
      <c r="C18" s="102" t="s">
        <v>110</v>
      </c>
      <c r="D18" s="103">
        <v>1086</v>
      </c>
      <c r="E18" s="108"/>
      <c r="F18" s="100">
        <v>1</v>
      </c>
      <c r="G18" s="101" t="s">
        <v>152</v>
      </c>
      <c r="H18" s="102" t="s">
        <v>116</v>
      </c>
      <c r="I18" s="103">
        <v>972</v>
      </c>
      <c r="K18" s="100">
        <v>1</v>
      </c>
      <c r="L18" s="101" t="s">
        <v>153</v>
      </c>
      <c r="M18" s="102" t="s">
        <v>110</v>
      </c>
      <c r="N18" s="103">
        <v>435</v>
      </c>
    </row>
    <row r="19" spans="1:14" ht="15">
      <c r="A19" s="100">
        <v>5</v>
      </c>
      <c r="B19" s="101" t="s">
        <v>151</v>
      </c>
      <c r="C19" s="102" t="s">
        <v>121</v>
      </c>
      <c r="D19" s="103">
        <v>2417</v>
      </c>
      <c r="E19" s="108"/>
      <c r="F19" s="100">
        <v>2</v>
      </c>
      <c r="G19" s="101" t="s">
        <v>154</v>
      </c>
      <c r="H19" s="102" t="s">
        <v>116</v>
      </c>
      <c r="I19" s="103">
        <v>1941</v>
      </c>
      <c r="K19" s="100">
        <v>2</v>
      </c>
      <c r="L19" s="101" t="s">
        <v>155</v>
      </c>
      <c r="M19" s="102" t="s">
        <v>121</v>
      </c>
      <c r="N19" s="103">
        <v>462</v>
      </c>
    </row>
    <row r="20" spans="1:14" ht="15">
      <c r="A20" s="100">
        <v>6</v>
      </c>
      <c r="B20" s="101" t="s">
        <v>156</v>
      </c>
      <c r="C20" s="102" t="s">
        <v>116</v>
      </c>
      <c r="D20" s="103">
        <v>2110</v>
      </c>
      <c r="E20" s="108"/>
      <c r="F20" s="100">
        <v>3</v>
      </c>
      <c r="G20" s="101" t="s">
        <v>157</v>
      </c>
      <c r="H20" s="102" t="s">
        <v>110</v>
      </c>
      <c r="I20" s="103">
        <v>412</v>
      </c>
      <c r="K20" s="100">
        <v>3</v>
      </c>
      <c r="L20" s="101" t="s">
        <v>158</v>
      </c>
      <c r="M20" s="102" t="s">
        <v>116</v>
      </c>
      <c r="N20" s="103">
        <v>879</v>
      </c>
    </row>
    <row r="21" spans="1:14" ht="15">
      <c r="A21" s="100">
        <v>7</v>
      </c>
      <c r="B21" s="101" t="s">
        <v>159</v>
      </c>
      <c r="C21" s="102" t="s">
        <v>110</v>
      </c>
      <c r="D21" s="103">
        <v>388</v>
      </c>
      <c r="E21" s="108"/>
      <c r="F21" s="100">
        <v>4</v>
      </c>
      <c r="G21" s="101" t="s">
        <v>160</v>
      </c>
      <c r="H21" s="102" t="s">
        <v>116</v>
      </c>
      <c r="I21" s="103">
        <v>2017</v>
      </c>
      <c r="K21" s="100">
        <v>4</v>
      </c>
      <c r="L21" s="101" t="s">
        <v>161</v>
      </c>
      <c r="M21" s="102" t="s">
        <v>116</v>
      </c>
      <c r="N21" s="103">
        <v>835</v>
      </c>
    </row>
    <row r="22" spans="1:14" ht="15.75">
      <c r="A22" s="96"/>
      <c r="B22" s="97"/>
      <c r="C22" s="102"/>
      <c r="D22" s="107"/>
      <c r="E22" s="109"/>
      <c r="F22" s="100">
        <v>5</v>
      </c>
      <c r="G22" s="101" t="s">
        <v>162</v>
      </c>
      <c r="H22" s="102" t="s">
        <v>110</v>
      </c>
      <c r="I22" s="103">
        <v>494</v>
      </c>
      <c r="K22" s="100">
        <v>5</v>
      </c>
      <c r="L22" s="101" t="s">
        <v>163</v>
      </c>
      <c r="M22" s="102" t="s">
        <v>110</v>
      </c>
      <c r="N22" s="103">
        <v>639</v>
      </c>
    </row>
    <row r="23" spans="1:14" ht="15.75">
      <c r="A23" s="96" t="s">
        <v>164</v>
      </c>
      <c r="B23" s="97" t="s">
        <v>9</v>
      </c>
      <c r="C23" s="106" t="s">
        <v>108</v>
      </c>
      <c r="D23" s="107">
        <f>SUM(D24:D29)</f>
        <v>5716</v>
      </c>
      <c r="E23" s="108"/>
      <c r="F23" s="100"/>
      <c r="G23" s="101"/>
      <c r="H23" s="102"/>
      <c r="I23" s="103"/>
      <c r="K23" s="100">
        <v>6</v>
      </c>
      <c r="L23" s="101" t="s">
        <v>165</v>
      </c>
      <c r="M23" s="102" t="s">
        <v>116</v>
      </c>
      <c r="N23" s="103">
        <v>2722</v>
      </c>
    </row>
    <row r="24" spans="1:14" ht="15.75">
      <c r="A24" s="100">
        <v>1</v>
      </c>
      <c r="B24" s="101" t="s">
        <v>166</v>
      </c>
      <c r="C24" s="102" t="s">
        <v>110</v>
      </c>
      <c r="D24" s="103">
        <v>611</v>
      </c>
      <c r="E24" s="108"/>
      <c r="F24" s="96" t="s">
        <v>167</v>
      </c>
      <c r="G24" s="97" t="s">
        <v>13</v>
      </c>
      <c r="H24" s="106" t="s">
        <v>108</v>
      </c>
      <c r="I24" s="107">
        <f>SUM(I25:I29)</f>
        <v>3853</v>
      </c>
      <c r="K24" s="100">
        <v>7</v>
      </c>
      <c r="L24" s="101" t="s">
        <v>168</v>
      </c>
      <c r="M24" s="102" t="s">
        <v>110</v>
      </c>
      <c r="N24" s="103">
        <v>273</v>
      </c>
    </row>
    <row r="25" spans="1:14" ht="15">
      <c r="A25" s="100">
        <v>2</v>
      </c>
      <c r="B25" s="101" t="s">
        <v>169</v>
      </c>
      <c r="C25" s="102" t="s">
        <v>116</v>
      </c>
      <c r="D25" s="103">
        <v>2315</v>
      </c>
      <c r="E25" s="108"/>
      <c r="F25" s="100">
        <v>1</v>
      </c>
      <c r="G25" s="101" t="s">
        <v>170</v>
      </c>
      <c r="H25" s="102" t="s">
        <v>110</v>
      </c>
      <c r="I25" s="103">
        <v>410</v>
      </c>
      <c r="K25" s="100">
        <v>8</v>
      </c>
      <c r="L25" s="101" t="s">
        <v>171</v>
      </c>
      <c r="M25" s="102" t="s">
        <v>110</v>
      </c>
      <c r="N25" s="103">
        <v>816</v>
      </c>
    </row>
    <row r="26" spans="1:14" ht="15">
      <c r="A26" s="100">
        <v>3</v>
      </c>
      <c r="B26" s="101" t="s">
        <v>172</v>
      </c>
      <c r="C26" s="102" t="s">
        <v>110</v>
      </c>
      <c r="D26" s="103">
        <v>579</v>
      </c>
      <c r="E26" s="108"/>
      <c r="F26" s="100">
        <v>2</v>
      </c>
      <c r="G26" s="101" t="s">
        <v>173</v>
      </c>
      <c r="H26" s="102" t="s">
        <v>116</v>
      </c>
      <c r="I26" s="103">
        <v>422</v>
      </c>
      <c r="K26" s="100">
        <v>9</v>
      </c>
      <c r="L26" s="101" t="s">
        <v>171</v>
      </c>
      <c r="M26" s="102" t="s">
        <v>121</v>
      </c>
      <c r="N26" s="103">
        <v>2815</v>
      </c>
    </row>
    <row r="27" spans="1:14" ht="15">
      <c r="A27" s="100">
        <v>4</v>
      </c>
      <c r="B27" s="101" t="s">
        <v>174</v>
      </c>
      <c r="C27" s="102" t="s">
        <v>110</v>
      </c>
      <c r="D27" s="103">
        <v>356</v>
      </c>
      <c r="E27" s="108"/>
      <c r="F27" s="100">
        <v>3</v>
      </c>
      <c r="G27" s="101" t="s">
        <v>175</v>
      </c>
      <c r="H27" s="102" t="s">
        <v>110</v>
      </c>
      <c r="I27" s="103">
        <v>543</v>
      </c>
      <c r="K27" s="100"/>
      <c r="L27" s="101"/>
      <c r="M27" s="102"/>
      <c r="N27" s="103"/>
    </row>
    <row r="28" spans="1:14" ht="15.75">
      <c r="A28" s="100">
        <v>5</v>
      </c>
      <c r="B28" s="101" t="s">
        <v>176</v>
      </c>
      <c r="C28" s="102" t="s">
        <v>116</v>
      </c>
      <c r="D28" s="103">
        <v>1232</v>
      </c>
      <c r="E28" s="109"/>
      <c r="F28" s="100">
        <v>4</v>
      </c>
      <c r="G28" s="101" t="s">
        <v>177</v>
      </c>
      <c r="H28" s="102" t="s">
        <v>116</v>
      </c>
      <c r="I28" s="103">
        <v>1834</v>
      </c>
      <c r="K28" s="96" t="s">
        <v>178</v>
      </c>
      <c r="L28" s="97" t="s">
        <v>18</v>
      </c>
      <c r="M28" s="106" t="s">
        <v>108</v>
      </c>
      <c r="N28" s="107">
        <f>SUM(N29:N38)</f>
        <v>11026</v>
      </c>
    </row>
    <row r="29" spans="1:14" ht="15">
      <c r="A29" s="100">
        <v>6</v>
      </c>
      <c r="B29" s="101" t="s">
        <v>179</v>
      </c>
      <c r="C29" s="102" t="s">
        <v>116</v>
      </c>
      <c r="D29" s="103">
        <v>623</v>
      </c>
      <c r="E29" s="108"/>
      <c r="F29" s="100">
        <v>5</v>
      </c>
      <c r="G29" s="101" t="s">
        <v>180</v>
      </c>
      <c r="H29" s="102" t="s">
        <v>116</v>
      </c>
      <c r="I29" s="103">
        <v>644</v>
      </c>
      <c r="K29" s="100">
        <v>1</v>
      </c>
      <c r="L29" s="101" t="s">
        <v>181</v>
      </c>
      <c r="M29" s="102" t="s">
        <v>110</v>
      </c>
      <c r="N29" s="103">
        <v>563</v>
      </c>
    </row>
    <row r="30" spans="1:14" ht="15">
      <c r="A30" s="100"/>
      <c r="B30" s="101"/>
      <c r="C30" s="102"/>
      <c r="D30" s="103"/>
      <c r="E30" s="108"/>
      <c r="F30" s="100"/>
      <c r="G30" s="101"/>
      <c r="H30" s="102"/>
      <c r="I30" s="103"/>
      <c r="K30" s="100">
        <v>2</v>
      </c>
      <c r="L30" s="101" t="s">
        <v>182</v>
      </c>
      <c r="M30" s="102" t="s">
        <v>116</v>
      </c>
      <c r="N30" s="103">
        <v>1067</v>
      </c>
    </row>
    <row r="31" spans="1:14" ht="15.75">
      <c r="A31" s="96" t="s">
        <v>183</v>
      </c>
      <c r="B31" s="97" t="s">
        <v>184</v>
      </c>
      <c r="C31" s="106" t="s">
        <v>108</v>
      </c>
      <c r="D31" s="107">
        <v>14523</v>
      </c>
      <c r="E31" s="108"/>
      <c r="F31" s="96" t="s">
        <v>185</v>
      </c>
      <c r="G31" s="97" t="s">
        <v>14</v>
      </c>
      <c r="H31" s="106" t="s">
        <v>108</v>
      </c>
      <c r="I31" s="107">
        <f>SUM(I32:I37)</f>
        <v>4207</v>
      </c>
      <c r="K31" s="100">
        <v>3</v>
      </c>
      <c r="L31" s="101" t="s">
        <v>186</v>
      </c>
      <c r="M31" s="102" t="s">
        <v>110</v>
      </c>
      <c r="N31" s="103">
        <v>283</v>
      </c>
    </row>
    <row r="32" spans="1:14" ht="15">
      <c r="A32" s="100">
        <v>1</v>
      </c>
      <c r="B32" s="101" t="s">
        <v>187</v>
      </c>
      <c r="C32" s="102" t="s">
        <v>116</v>
      </c>
      <c r="D32" s="103">
        <v>670</v>
      </c>
      <c r="E32" s="108"/>
      <c r="F32" s="100">
        <v>1</v>
      </c>
      <c r="G32" s="101" t="s">
        <v>188</v>
      </c>
      <c r="H32" s="102" t="s">
        <v>110</v>
      </c>
      <c r="I32" s="103">
        <v>316</v>
      </c>
      <c r="K32" s="100">
        <v>4</v>
      </c>
      <c r="L32" s="101" t="s">
        <v>189</v>
      </c>
      <c r="M32" s="102" t="s">
        <v>116</v>
      </c>
      <c r="N32" s="103">
        <v>2780</v>
      </c>
    </row>
    <row r="33" spans="1:14" ht="15">
      <c r="A33" s="100">
        <v>2</v>
      </c>
      <c r="B33" s="101" t="s">
        <v>190</v>
      </c>
      <c r="C33" s="102" t="s">
        <v>110</v>
      </c>
      <c r="D33" s="103">
        <v>385</v>
      </c>
      <c r="E33" s="108"/>
      <c r="F33" s="100">
        <v>2</v>
      </c>
      <c r="G33" s="101" t="s">
        <v>191</v>
      </c>
      <c r="H33" s="102" t="s">
        <v>110</v>
      </c>
      <c r="I33" s="103">
        <v>498</v>
      </c>
      <c r="K33" s="100">
        <v>5</v>
      </c>
      <c r="L33" s="101" t="s">
        <v>192</v>
      </c>
      <c r="M33" s="102" t="s">
        <v>121</v>
      </c>
      <c r="N33" s="103">
        <v>293</v>
      </c>
    </row>
    <row r="34" spans="1:14" ht="15">
      <c r="A34" s="100" t="s">
        <v>31</v>
      </c>
      <c r="B34" s="101" t="s">
        <v>193</v>
      </c>
      <c r="C34" s="102" t="s">
        <v>116</v>
      </c>
      <c r="D34" s="103">
        <v>2120</v>
      </c>
      <c r="E34" s="108"/>
      <c r="F34" s="100">
        <v>3</v>
      </c>
      <c r="G34" s="101" t="s">
        <v>194</v>
      </c>
      <c r="H34" s="102" t="s">
        <v>110</v>
      </c>
      <c r="I34" s="103">
        <v>341</v>
      </c>
      <c r="K34" s="100">
        <v>6</v>
      </c>
      <c r="L34" s="101" t="s">
        <v>195</v>
      </c>
      <c r="M34" s="102" t="s">
        <v>110</v>
      </c>
      <c r="N34" s="103">
        <v>369</v>
      </c>
    </row>
    <row r="35" spans="1:14" ht="15">
      <c r="A35" s="100">
        <v>4</v>
      </c>
      <c r="B35" s="101" t="s">
        <v>196</v>
      </c>
      <c r="C35" s="102" t="s">
        <v>110</v>
      </c>
      <c r="D35" s="103">
        <v>821</v>
      </c>
      <c r="E35" s="108"/>
      <c r="F35" s="100">
        <v>4</v>
      </c>
      <c r="G35" s="101" t="s">
        <v>197</v>
      </c>
      <c r="H35" s="102" t="s">
        <v>110</v>
      </c>
      <c r="I35" s="103">
        <v>383</v>
      </c>
      <c r="K35" s="100">
        <v>7</v>
      </c>
      <c r="L35" s="101" t="s">
        <v>198</v>
      </c>
      <c r="M35" s="102" t="s">
        <v>110</v>
      </c>
      <c r="N35" s="103">
        <v>689</v>
      </c>
    </row>
    <row r="36" spans="1:14" ht="15">
      <c r="A36" s="100">
        <v>5</v>
      </c>
      <c r="B36" s="101" t="s">
        <v>196</v>
      </c>
      <c r="C36" s="102" t="s">
        <v>121</v>
      </c>
      <c r="D36" s="103">
        <v>4971</v>
      </c>
      <c r="E36" s="108"/>
      <c r="F36" s="100">
        <v>5</v>
      </c>
      <c r="G36" s="101" t="s">
        <v>199</v>
      </c>
      <c r="H36" s="102" t="s">
        <v>116</v>
      </c>
      <c r="I36" s="103">
        <v>2193</v>
      </c>
      <c r="K36" s="100">
        <v>8</v>
      </c>
      <c r="L36" s="101" t="s">
        <v>200</v>
      </c>
      <c r="M36" s="102" t="s">
        <v>110</v>
      </c>
      <c r="N36" s="103">
        <v>431</v>
      </c>
    </row>
    <row r="37" spans="1:14" ht="15.75" thickBot="1">
      <c r="A37" s="110">
        <v>6</v>
      </c>
      <c r="B37" s="111" t="s">
        <v>201</v>
      </c>
      <c r="C37" s="112" t="s">
        <v>116</v>
      </c>
      <c r="D37" s="113">
        <v>704</v>
      </c>
      <c r="E37" s="108"/>
      <c r="F37" s="110">
        <v>6</v>
      </c>
      <c r="G37" s="111" t="s">
        <v>202</v>
      </c>
      <c r="H37" s="112" t="s">
        <v>116</v>
      </c>
      <c r="I37" s="113">
        <v>476</v>
      </c>
      <c r="K37" s="100">
        <v>9</v>
      </c>
      <c r="L37" s="101" t="s">
        <v>203</v>
      </c>
      <c r="M37" s="102" t="s">
        <v>110</v>
      </c>
      <c r="N37" s="103">
        <v>1103</v>
      </c>
    </row>
    <row r="38" spans="1:14" ht="15.75" thickBot="1">
      <c r="A38" s="109"/>
      <c r="B38" s="114"/>
      <c r="C38" s="115"/>
      <c r="D38" s="116"/>
      <c r="E38" s="108"/>
      <c r="F38" s="117"/>
      <c r="G38" s="108"/>
      <c r="H38" s="115"/>
      <c r="K38" s="118">
        <v>10</v>
      </c>
      <c r="L38" s="119" t="s">
        <v>203</v>
      </c>
      <c r="M38" s="120" t="s">
        <v>121</v>
      </c>
      <c r="N38" s="121">
        <v>3448</v>
      </c>
    </row>
    <row r="39" spans="1:14" ht="19.5" thickBot="1" thickTop="1">
      <c r="A39" s="108"/>
      <c r="B39" s="122" t="s">
        <v>204</v>
      </c>
      <c r="C39" s="123"/>
      <c r="D39" s="124"/>
      <c r="E39" s="125"/>
      <c r="F39" s="122"/>
      <c r="G39" s="125"/>
      <c r="H39" s="115"/>
      <c r="K39" s="126"/>
      <c r="L39" s="127" t="s">
        <v>205</v>
      </c>
      <c r="M39" s="128" t="s">
        <v>206</v>
      </c>
      <c r="N39" s="129">
        <v>95742</v>
      </c>
    </row>
    <row r="40" spans="1:8" ht="13.5" thickTop="1">
      <c r="A40" s="108"/>
      <c r="B40" s="117"/>
      <c r="C40" s="115"/>
      <c r="D40" s="115"/>
      <c r="E40" s="108"/>
      <c r="F40" s="117"/>
      <c r="G40" s="108"/>
      <c r="H40" s="115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A1">
      <selection activeCell="F7" sqref="F7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0" t="s">
        <v>207</v>
      </c>
      <c r="D6" s="130" t="s">
        <v>208</v>
      </c>
      <c r="E6" s="130" t="s">
        <v>209</v>
      </c>
      <c r="F6" s="130" t="s">
        <v>169</v>
      </c>
      <c r="G6" s="130" t="s">
        <v>196</v>
      </c>
      <c r="H6" s="130" t="s">
        <v>145</v>
      </c>
      <c r="I6" s="130" t="s">
        <v>210</v>
      </c>
      <c r="J6" s="130" t="s">
        <v>177</v>
      </c>
      <c r="K6" s="130" t="s">
        <v>199</v>
      </c>
      <c r="L6" s="130" t="s">
        <v>211</v>
      </c>
      <c r="M6" s="130" t="s">
        <v>212</v>
      </c>
      <c r="N6" s="130" t="s">
        <v>171</v>
      </c>
      <c r="O6" s="130" t="s">
        <v>203</v>
      </c>
      <c r="S6" t="s">
        <v>213</v>
      </c>
      <c r="T6" s="131">
        <v>0.821</v>
      </c>
    </row>
    <row r="7" spans="3:20" ht="12.75">
      <c r="C7">
        <v>8431</v>
      </c>
      <c r="D7">
        <v>5408</v>
      </c>
      <c r="E7">
        <v>7374</v>
      </c>
      <c r="F7">
        <v>5716</v>
      </c>
      <c r="G7">
        <v>14523</v>
      </c>
      <c r="H7">
        <v>4786</v>
      </c>
      <c r="I7">
        <v>5836</v>
      </c>
      <c r="J7">
        <v>3853</v>
      </c>
      <c r="K7">
        <v>4207</v>
      </c>
      <c r="L7">
        <v>6768</v>
      </c>
      <c r="M7">
        <v>7938</v>
      </c>
      <c r="N7">
        <v>9876</v>
      </c>
      <c r="O7">
        <v>11026</v>
      </c>
      <c r="S7" t="s">
        <v>214</v>
      </c>
      <c r="T7" s="131">
        <v>0.069</v>
      </c>
    </row>
    <row r="8" spans="19:20" ht="12.75">
      <c r="S8" t="s">
        <v>215</v>
      </c>
      <c r="T8" s="131">
        <v>0.081</v>
      </c>
    </row>
    <row r="9" spans="19:20" ht="12.75">
      <c r="S9" t="s">
        <v>216</v>
      </c>
      <c r="T9" s="131">
        <v>0.028</v>
      </c>
    </row>
    <row r="13" ht="12.75">
      <c r="S13" t="s">
        <v>217</v>
      </c>
    </row>
    <row r="15" spans="3:20" ht="12.75" customHeight="1">
      <c r="C15" s="130" t="s">
        <v>207</v>
      </c>
      <c r="D15" s="130" t="s">
        <v>208</v>
      </c>
      <c r="E15" s="130" t="s">
        <v>209</v>
      </c>
      <c r="F15" s="130" t="s">
        <v>169</v>
      </c>
      <c r="G15" s="130" t="s">
        <v>196</v>
      </c>
      <c r="H15" s="130" t="s">
        <v>145</v>
      </c>
      <c r="I15" s="130" t="s">
        <v>210</v>
      </c>
      <c r="J15" s="130" t="s">
        <v>177</v>
      </c>
      <c r="K15" s="130" t="s">
        <v>199</v>
      </c>
      <c r="L15" s="130" t="s">
        <v>211</v>
      </c>
      <c r="M15" s="130" t="s">
        <v>212</v>
      </c>
      <c r="N15" s="130" t="s">
        <v>171</v>
      </c>
      <c r="O15" s="130" t="s">
        <v>203</v>
      </c>
      <c r="S15" t="s">
        <v>218</v>
      </c>
      <c r="T15" s="132">
        <v>0.143</v>
      </c>
    </row>
    <row r="16" spans="2:20" ht="12.75">
      <c r="B16" t="s">
        <v>219</v>
      </c>
      <c r="C16">
        <v>975</v>
      </c>
      <c r="D16">
        <v>559</v>
      </c>
      <c r="E16">
        <v>452</v>
      </c>
      <c r="F16">
        <v>515</v>
      </c>
      <c r="G16">
        <v>1105</v>
      </c>
      <c r="H16">
        <v>352</v>
      </c>
      <c r="I16">
        <v>509</v>
      </c>
      <c r="J16">
        <v>309</v>
      </c>
      <c r="K16">
        <v>403</v>
      </c>
      <c r="L16">
        <v>659</v>
      </c>
      <c r="M16">
        <v>741</v>
      </c>
      <c r="N16">
        <v>701</v>
      </c>
      <c r="O16">
        <v>1018</v>
      </c>
      <c r="S16" t="s">
        <v>220</v>
      </c>
      <c r="T16" s="131">
        <v>0.463</v>
      </c>
    </row>
    <row r="17" spans="2:20" ht="12.75">
      <c r="B17" t="s">
        <v>221</v>
      </c>
      <c r="C17">
        <v>905</v>
      </c>
      <c r="D17">
        <v>435</v>
      </c>
      <c r="E17">
        <v>431</v>
      </c>
      <c r="F17">
        <v>468</v>
      </c>
      <c r="G17">
        <v>991</v>
      </c>
      <c r="H17">
        <v>310</v>
      </c>
      <c r="I17">
        <v>437</v>
      </c>
      <c r="J17">
        <v>275</v>
      </c>
      <c r="K17">
        <v>328</v>
      </c>
      <c r="L17">
        <v>553</v>
      </c>
      <c r="M17">
        <v>562</v>
      </c>
      <c r="N17">
        <v>602</v>
      </c>
      <c r="O17">
        <v>906</v>
      </c>
      <c r="S17" t="s">
        <v>222</v>
      </c>
      <c r="T17" s="131">
        <v>0.105</v>
      </c>
    </row>
    <row r="18" spans="19:20" ht="12.75">
      <c r="S18" t="s">
        <v>223</v>
      </c>
      <c r="T18" s="131">
        <v>0.277</v>
      </c>
    </row>
    <row r="19" spans="19:20" ht="12.75">
      <c r="S19" t="s">
        <v>224</v>
      </c>
      <c r="T19" s="133">
        <v>0.01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2001-08-22T11:23:06Z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