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6285" activeTab="2"/>
  </bookViews>
  <sheets>
    <sheet name="Dane statystyczne" sheetId="1" r:id="rId1"/>
    <sheet name="Gminy" sheetId="2" r:id="rId2"/>
    <sheet name="Wykresy" sheetId="3" r:id="rId3"/>
  </sheets>
  <externalReferences>
    <externalReference r:id="rId6"/>
    <externalReference r:id="rId7"/>
  </externalReferences>
  <definedNames>
    <definedName name="_xlnm.Print_Area" localSheetId="0">'Dane statystyczne'!$C$2:$S$36</definedName>
    <definedName name="_xlnm.Print_Area" localSheetId="1">'Gminy'!$A$1:$N$39</definedName>
  </definedNames>
  <calcPr fullCalcOnLoad="1"/>
</workbook>
</file>

<file path=xl/sharedStrings.xml><?xml version="1.0" encoding="utf-8"?>
<sst xmlns="http://schemas.openxmlformats.org/spreadsheetml/2006/main" count="347" uniqueCount="202">
  <si>
    <t>Liczba  bezrobotnych w układzie Powiatowych Urzędów Pracy i gmin woj. lubuskiego zarejestrowanych</t>
  </si>
  <si>
    <t>na koniec MAJA 2001 r.</t>
  </si>
  <si>
    <t xml:space="preserve"> NAZWA</t>
  </si>
  <si>
    <t>Ilość bezrobotnych</t>
  </si>
  <si>
    <t>NAZWA</t>
  </si>
  <si>
    <t>I</t>
  </si>
  <si>
    <t>GORZÓW WLKP.</t>
  </si>
  <si>
    <t>PUP</t>
  </si>
  <si>
    <t>Otyń</t>
  </si>
  <si>
    <t>g.</t>
  </si>
  <si>
    <t>IX.</t>
  </si>
  <si>
    <t>ZIELONA GÓRA</t>
  </si>
  <si>
    <t>Bogdaniec</t>
  </si>
  <si>
    <t>Siedlisko</t>
  </si>
  <si>
    <t>Babimost</t>
  </si>
  <si>
    <t>gm.</t>
  </si>
  <si>
    <t>Deszczno</t>
  </si>
  <si>
    <t>Sława</t>
  </si>
  <si>
    <t>Bojadła</t>
  </si>
  <si>
    <t>Gorzów Wlkp.</t>
  </si>
  <si>
    <t>m.</t>
  </si>
  <si>
    <t>Szlichtyngowa</t>
  </si>
  <si>
    <t>Czerwieńsk</t>
  </si>
  <si>
    <t>Kłodawa</t>
  </si>
  <si>
    <t>Wschowa</t>
  </si>
  <si>
    <t>Kargowa</t>
  </si>
  <si>
    <t>Kostrzyn</t>
  </si>
  <si>
    <t>Nowogród Bobrzański</t>
  </si>
  <si>
    <t>6.</t>
  </si>
  <si>
    <t>Lubiszyn</t>
  </si>
  <si>
    <t>V.</t>
  </si>
  <si>
    <t>SŁUBICE</t>
  </si>
  <si>
    <t>Sulechów</t>
  </si>
  <si>
    <t>Santok</t>
  </si>
  <si>
    <t>Cybinka</t>
  </si>
  <si>
    <t>Świdnica</t>
  </si>
  <si>
    <t>Witnica</t>
  </si>
  <si>
    <t>Górzyca</t>
  </si>
  <si>
    <t>Trzebiechów</t>
  </si>
  <si>
    <t>Ośno Lubuskie</t>
  </si>
  <si>
    <t>Zabór</t>
  </si>
  <si>
    <t>II</t>
  </si>
  <si>
    <t>KROSNO ODRZ.</t>
  </si>
  <si>
    <t>Rzepin</t>
  </si>
  <si>
    <t>Zielona Góra</t>
  </si>
  <si>
    <t>Bobrowice</t>
  </si>
  <si>
    <t>Słubice</t>
  </si>
  <si>
    <t>Bytnica</t>
  </si>
  <si>
    <t>Dąbie</t>
  </si>
  <si>
    <t>VI.</t>
  </si>
  <si>
    <t>STRZELCE KRAJ.</t>
  </si>
  <si>
    <t>X.</t>
  </si>
  <si>
    <t>ŻAGAŃ</t>
  </si>
  <si>
    <t>Gubin</t>
  </si>
  <si>
    <t>Dobiegniew</t>
  </si>
  <si>
    <t>Brzeźnica</t>
  </si>
  <si>
    <t>Drezdenko</t>
  </si>
  <si>
    <t>Gozdnica</t>
  </si>
  <si>
    <t>Krosno Odrz.</t>
  </si>
  <si>
    <t>Stare Kurowo</t>
  </si>
  <si>
    <t>Iłowa</t>
  </si>
  <si>
    <t>Maszewo</t>
  </si>
  <si>
    <t>Strzelce Krajeńskie</t>
  </si>
  <si>
    <t>Małomice</t>
  </si>
  <si>
    <t>Zwierzyn</t>
  </si>
  <si>
    <t>Niegosławice</t>
  </si>
  <si>
    <t>III</t>
  </si>
  <si>
    <t>MIĘDZYRZECZ</t>
  </si>
  <si>
    <t>Szprotawa</t>
  </si>
  <si>
    <t>Bledzew</t>
  </si>
  <si>
    <t>VII.</t>
  </si>
  <si>
    <t>SULĘCIN</t>
  </si>
  <si>
    <t>Wymiarki</t>
  </si>
  <si>
    <t>Międzyrzecz</t>
  </si>
  <si>
    <t>Krzeszyce</t>
  </si>
  <si>
    <t>Żagań</t>
  </si>
  <si>
    <t>Przytoczna</t>
  </si>
  <si>
    <t>Lubniewice</t>
  </si>
  <si>
    <t>Pszczew</t>
  </si>
  <si>
    <t>Słońsk</t>
  </si>
  <si>
    <t>Skwierzyna</t>
  </si>
  <si>
    <t>Sulęcin</t>
  </si>
  <si>
    <t>XI.</t>
  </si>
  <si>
    <t>ŻARY</t>
  </si>
  <si>
    <t>Trzciel</t>
  </si>
  <si>
    <t>Torzym</t>
  </si>
  <si>
    <t>Brody</t>
  </si>
  <si>
    <t>Jasień</t>
  </si>
  <si>
    <t>IV</t>
  </si>
  <si>
    <t>NOWA SÓL</t>
  </si>
  <si>
    <t>VIII.</t>
  </si>
  <si>
    <t>ŚWIEBODZIN</t>
  </si>
  <si>
    <t>Lipinki Łużyckie</t>
  </si>
  <si>
    <t>Bytom Odrzański</t>
  </si>
  <si>
    <t>Lubrza</t>
  </si>
  <si>
    <t>Lubsko</t>
  </si>
  <si>
    <t>Kolsko</t>
  </si>
  <si>
    <t>Łagów</t>
  </si>
  <si>
    <t>Łęknica</t>
  </si>
  <si>
    <t>3.</t>
  </si>
  <si>
    <t>Kożuchów</t>
  </si>
  <si>
    <t>Skąpe</t>
  </si>
  <si>
    <t>Przewóz</t>
  </si>
  <si>
    <t>Nowa Sól</t>
  </si>
  <si>
    <t>Szczaniec</t>
  </si>
  <si>
    <t>Trzebiel</t>
  </si>
  <si>
    <t>Świebodzin</t>
  </si>
  <si>
    <t>Tuplice</t>
  </si>
  <si>
    <t>Nowe Miasteczko</t>
  </si>
  <si>
    <t>Zbąszynek</t>
  </si>
  <si>
    <t>Żary</t>
  </si>
  <si>
    <t>g. - gmina wiejska, gm. - gmina wiejsko-miejska, m. - miasto</t>
  </si>
  <si>
    <t>OGÓŁEM:</t>
  </si>
  <si>
    <t>woj.</t>
  </si>
  <si>
    <t>Wojewódzki Urząd Pracy w Zielonej Górze</t>
  </si>
  <si>
    <t>strona 1</t>
  </si>
  <si>
    <t>ul. Wyspiańskiego 15</t>
  </si>
  <si>
    <t>oprac. Oddział Informacji i Analiz</t>
  </si>
  <si>
    <t xml:space="preserve">INFORMACJA  O  STANIE  BEZROBOCIA  W  WOJ.  LUBUSKIM  W MAJU 2001 r.   </t>
  </si>
  <si>
    <t>Lp.</t>
  </si>
  <si>
    <t>Wyszczególnienie</t>
  </si>
  <si>
    <t>Powiatowy Urząd  Pracy</t>
  </si>
  <si>
    <t>KROSNO ODRZAŃSKIE</t>
  </si>
  <si>
    <t>NOWA  SÓL</t>
  </si>
  <si>
    <t>STRZELCE KRAJEŃSKIE</t>
  </si>
  <si>
    <t>ZIELONA  GÓRA (grodzki)</t>
  </si>
  <si>
    <t>ZIELONA  GÓRA (ziemski)</t>
  </si>
  <si>
    <t xml:space="preserve">RAZEM </t>
  </si>
  <si>
    <t>I. Bilans bezrobotnych</t>
  </si>
  <si>
    <t>1.</t>
  </si>
  <si>
    <t xml:space="preserve">Szacunkowa stopa bezrobocia 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</si>
  <si>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</si>
  <si>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</si>
  <si>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</si>
  <si>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</si>
  <si>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</si>
  <si>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</si>
  <si>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</si>
  <si>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</si>
  <si>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Wyrejestrowania w miesiącu sprawozdawczym (odpływ):</t>
  </si>
  <si>
    <t xml:space="preserve"> </t>
  </si>
  <si>
    <t>w tym: z tytułu podjęcia pracy</t>
  </si>
  <si>
    <t xml:space="preserve">                       - z tego: podjęcia pracy niesubsydiowanej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</si>
  <si>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</si>
  <si>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</si>
  <si>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</si>
  <si>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</si>
  <si>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</si>
  <si>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 prawem do zasiłku [liczba]</t>
  </si>
  <si>
    <t>4.</t>
  </si>
  <si>
    <t>Niepełnosprawni [liczba]</t>
  </si>
  <si>
    <t>5.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</si>
  <si>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</si>
  <si>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</si>
  <si>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</si>
  <si>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</si>
  <si>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</si>
  <si>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IV.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</si>
  <si>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</si>
  <si>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</si>
  <si>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strona 2</t>
  </si>
  <si>
    <t>V. Aktywne formy przeciwdziałania bezrobociu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</si>
  <si>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</si>
  <si>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</si>
  <si>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</si>
  <si>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</si>
  <si>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</si>
  <si>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</si>
  <si>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</si>
  <si>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</si>
  <si>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</si>
  <si>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</si>
  <si>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</si>
  <si>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</si>
  <si>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</si>
  <si>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</si>
  <si>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</si>
  <si>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</si>
  <si>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</si>
  <si>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</si>
  <si>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</si>
  <si>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Pożyczki udzielone w miesiącu sprawozdawczym pracodawcom na stworzenie nowych miejsc pracy (liczba miejsc pracy)</t>
  </si>
  <si>
    <t>Pożyczki udzielone pracodawcom na stworzenie nowych miejsc pracy (liczba miejsc pracy) – narastająco od początku roku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</si>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</sst>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0.0"/>
    <numFmt numFmtId="166" formatCode="0.000"/>
    <numFmt numFmtId="167" formatCode="0.0000"/>
    <numFmt numFmtId="168" formatCode="0.0%"/>
  </numFmts>
  <fonts count="43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Times New Roman CE"/>
      <family val="1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Narrow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5"/>
      <name val="Arial CE"/>
      <family val="0"/>
    </font>
    <font>
      <sz val="15"/>
      <name val="Arial"/>
      <family val="2"/>
    </font>
    <font>
      <sz val="13"/>
      <name val="Arial Narrow"/>
      <family val="2"/>
    </font>
    <font>
      <sz val="10"/>
      <name val="Arial Narrow"/>
      <family val="2"/>
    </font>
    <font>
      <b/>
      <sz val="10"/>
      <name val="Times New Roman CE"/>
      <family val="1"/>
    </font>
    <font>
      <sz val="16"/>
      <name val="Times New Roman"/>
      <family val="1"/>
    </font>
    <font>
      <sz val="16"/>
      <name val="Arial"/>
      <family val="2"/>
    </font>
    <font>
      <b/>
      <sz val="17"/>
      <name val="Arial"/>
      <family val="2"/>
    </font>
    <font>
      <b/>
      <sz val="10"/>
      <name val="Arial Narrow"/>
      <family val="2"/>
    </font>
    <font>
      <b/>
      <sz val="18"/>
      <name val="Arial"/>
      <family val="2"/>
    </font>
    <font>
      <b/>
      <sz val="11.75"/>
      <name val="Arial CE"/>
      <family val="2"/>
    </font>
    <font>
      <sz val="17.25"/>
      <name val="Arial CE"/>
      <family val="0"/>
    </font>
    <font>
      <sz val="8"/>
      <name val="Arial CE"/>
      <family val="2"/>
    </font>
    <font>
      <b/>
      <sz val="6"/>
      <name val="Arial CE"/>
      <family val="2"/>
    </font>
    <font>
      <b/>
      <sz val="11.5"/>
      <name val="Arial CE"/>
      <family val="2"/>
    </font>
    <font>
      <sz val="17"/>
      <name val="Arial CE"/>
      <family val="0"/>
    </font>
    <font>
      <sz val="4.75"/>
      <name val="Arial CE"/>
      <family val="2"/>
    </font>
    <font>
      <b/>
      <sz val="5.25"/>
      <name val="Arial CE"/>
      <family val="2"/>
    </font>
    <font>
      <b/>
      <sz val="5.75"/>
      <name val="Arial CE"/>
      <family val="2"/>
    </font>
    <font>
      <sz val="5.75"/>
      <name val="Arial CE"/>
      <family val="2"/>
    </font>
    <font>
      <sz val="29.75"/>
      <name val="Times New Roman CE"/>
      <family val="0"/>
    </font>
    <font>
      <sz val="18.75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double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 applyProtection="1">
      <alignment horizontal="left"/>
      <protection/>
    </xf>
    <xf numFmtId="0" fontId="4" fillId="0" borderId="5" xfId="0" applyFont="1" applyBorder="1" applyAlignment="1" applyProtection="1">
      <alignment horizontal="center"/>
      <protection/>
    </xf>
    <xf numFmtId="164" fontId="4" fillId="0" borderId="6" xfId="0" applyNumberFormat="1" applyFont="1" applyBorder="1" applyAlignment="1" applyProtection="1">
      <alignment horizontal="right"/>
      <protection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 applyProtection="1">
      <alignment horizontal="left"/>
      <protection/>
    </xf>
    <xf numFmtId="164" fontId="5" fillId="0" borderId="5" xfId="0" applyNumberFormat="1" applyFont="1" applyBorder="1" applyAlignment="1" applyProtection="1">
      <alignment/>
      <protection/>
    </xf>
    <xf numFmtId="164" fontId="5" fillId="0" borderId="6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164" fontId="4" fillId="0" borderId="5" xfId="0" applyNumberFormat="1" applyFont="1" applyBorder="1" applyAlignment="1" applyProtection="1">
      <alignment/>
      <protection/>
    </xf>
    <xf numFmtId="164" fontId="4" fillId="0" borderId="6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 applyProtection="1">
      <alignment horizontal="left"/>
      <protection/>
    </xf>
    <xf numFmtId="164" fontId="5" fillId="0" borderId="8" xfId="0" applyNumberFormat="1" applyFont="1" applyBorder="1" applyAlignment="1" applyProtection="1">
      <alignment/>
      <protection/>
    </xf>
    <xf numFmtId="164" fontId="5" fillId="0" borderId="9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4" fontId="0" fillId="0" borderId="0" xfId="0" applyNumberForma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64" fontId="5" fillId="0" borderId="10" xfId="0" applyNumberFormat="1" applyFont="1" applyBorder="1" applyAlignment="1" applyProtection="1">
      <alignment horizontal="center"/>
      <protection/>
    </xf>
    <xf numFmtId="164" fontId="5" fillId="0" borderId="11" xfId="0" applyNumberFormat="1" applyFont="1" applyBorder="1" applyAlignment="1" applyProtection="1">
      <alignment/>
      <protection/>
    </xf>
    <xf numFmtId="164" fontId="5" fillId="0" borderId="12" xfId="0" applyNumberFormat="1" applyFont="1" applyBorder="1" applyAlignment="1" applyProtection="1">
      <alignment/>
      <protection/>
    </xf>
    <xf numFmtId="164" fontId="5" fillId="0" borderId="13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164" fontId="5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164" fontId="2" fillId="0" borderId="14" xfId="0" applyNumberFormat="1" applyFont="1" applyBorder="1" applyAlignment="1" applyProtection="1">
      <alignment/>
      <protection/>
    </xf>
    <xf numFmtId="164" fontId="1" fillId="0" borderId="15" xfId="0" applyNumberFormat="1" applyFont="1" applyBorder="1" applyAlignment="1" applyProtection="1">
      <alignment/>
      <protection/>
    </xf>
    <xf numFmtId="164" fontId="2" fillId="0" borderId="16" xfId="0" applyNumberFormat="1" applyFont="1" applyBorder="1" applyAlignment="1" applyProtection="1">
      <alignment/>
      <protection/>
    </xf>
    <xf numFmtId="164" fontId="1" fillId="0" borderId="17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 horizontal="right" vertical="top" wrapText="1"/>
    </xf>
    <xf numFmtId="0" fontId="14" fillId="0" borderId="2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 vertical="center" wrapText="1"/>
    </xf>
    <xf numFmtId="2" fontId="20" fillId="0" borderId="25" xfId="0" applyNumberFormat="1" applyFont="1" applyFill="1" applyBorder="1" applyAlignment="1">
      <alignment horizontal="center" vertical="center"/>
    </xf>
    <xf numFmtId="2" fontId="20" fillId="0" borderId="26" xfId="0" applyNumberFormat="1" applyFont="1" applyFill="1" applyBorder="1" applyAlignment="1">
      <alignment horizontal="center" vertical="center"/>
    </xf>
    <xf numFmtId="2" fontId="20" fillId="2" borderId="27" xfId="0" applyNumberFormat="1" applyFont="1" applyFill="1" applyBorder="1" applyAlignment="1">
      <alignment horizontal="center" vertical="center"/>
    </xf>
    <xf numFmtId="0" fontId="17" fillId="0" borderId="23" xfId="0" applyFont="1" applyBorder="1" applyAlignment="1">
      <alignment/>
    </xf>
    <xf numFmtId="0" fontId="19" fillId="0" borderId="28" xfId="0" applyFont="1" applyBorder="1" applyAlignment="1">
      <alignment horizontal="center" vertical="center" wrapText="1"/>
    </xf>
    <xf numFmtId="1" fontId="19" fillId="0" borderId="29" xfId="0" applyNumberFormat="1" applyFont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/>
    </xf>
    <xf numFmtId="0" fontId="22" fillId="0" borderId="29" xfId="0" applyFont="1" applyBorder="1" applyAlignment="1">
      <alignment horizontal="center" vertical="center" wrapText="1"/>
    </xf>
    <xf numFmtId="0" fontId="17" fillId="0" borderId="31" xfId="0" applyFont="1" applyBorder="1" applyAlignment="1">
      <alignment/>
    </xf>
    <xf numFmtId="165" fontId="22" fillId="0" borderId="29" xfId="0" applyNumberFormat="1" applyFont="1" applyBorder="1" applyAlignment="1">
      <alignment horizontal="center" vertical="center" wrapText="1"/>
    </xf>
    <xf numFmtId="165" fontId="22" fillId="0" borderId="32" xfId="0" applyNumberFormat="1" applyFont="1" applyBorder="1" applyAlignment="1">
      <alignment horizontal="center" vertical="center" wrapText="1"/>
    </xf>
    <xf numFmtId="165" fontId="19" fillId="0" borderId="16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1" fontId="22" fillId="0" borderId="29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1" fontId="22" fillId="0" borderId="5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/>
    </xf>
    <xf numFmtId="0" fontId="22" fillId="0" borderId="38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7" fillId="0" borderId="40" xfId="0" applyFont="1" applyBorder="1" applyAlignment="1">
      <alignment/>
    </xf>
    <xf numFmtId="0" fontId="17" fillId="0" borderId="41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22" fillId="0" borderId="32" xfId="0" applyFont="1" applyBorder="1" applyAlignment="1">
      <alignment horizontal="center" vertical="center" wrapText="1"/>
    </xf>
    <xf numFmtId="165" fontId="22" fillId="0" borderId="5" xfId="0" applyNumberFormat="1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/>
    </xf>
    <xf numFmtId="165" fontId="22" fillId="0" borderId="35" xfId="0" applyNumberFormat="1" applyFont="1" applyBorder="1" applyAlignment="1">
      <alignment horizontal="center" vertical="center" wrapText="1"/>
    </xf>
    <xf numFmtId="165" fontId="22" fillId="0" borderId="44" xfId="0" applyNumberFormat="1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25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12" fillId="0" borderId="46" xfId="0" applyFont="1" applyBorder="1" applyAlignment="1">
      <alignment/>
    </xf>
    <xf numFmtId="0" fontId="12" fillId="0" borderId="47" xfId="0" applyFont="1" applyBorder="1" applyAlignment="1">
      <alignment horizontal="right" vertical="top" wrapText="1"/>
    </xf>
    <xf numFmtId="0" fontId="26" fillId="0" borderId="38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41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6" fillId="0" borderId="29" xfId="0" applyFont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/>
    </xf>
    <xf numFmtId="0" fontId="26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/>
    </xf>
    <xf numFmtId="0" fontId="26" fillId="0" borderId="32" xfId="0" applyFont="1" applyBorder="1" applyAlignment="1">
      <alignment horizontal="center" vertical="center"/>
    </xf>
    <xf numFmtId="0" fontId="17" fillId="0" borderId="43" xfId="0" applyFont="1" applyBorder="1" applyAlignment="1">
      <alignment/>
    </xf>
    <xf numFmtId="0" fontId="26" fillId="0" borderId="11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18" fillId="0" borderId="33" xfId="0" applyFont="1" applyBorder="1" applyAlignment="1">
      <alignment vertical="center" wrapText="1"/>
    </xf>
    <xf numFmtId="0" fontId="18" fillId="0" borderId="29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8" fillId="0" borderId="35" xfId="0" applyFont="1" applyBorder="1" applyAlignment="1">
      <alignment vertical="center" wrapText="1"/>
    </xf>
    <xf numFmtId="0" fontId="18" fillId="0" borderId="39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29" fillId="0" borderId="19" xfId="0" applyFont="1" applyBorder="1" applyAlignment="1">
      <alignment vertical="center" wrapText="1"/>
    </xf>
    <xf numFmtId="0" fontId="18" fillId="0" borderId="53" xfId="0" applyFont="1" applyBorder="1" applyAlignment="1">
      <alignment vertical="center" wrapText="1"/>
    </xf>
    <xf numFmtId="0" fontId="18" fillId="0" borderId="54" xfId="0" applyFont="1" applyBorder="1" applyAlignment="1">
      <alignment vertical="center" wrapText="1"/>
    </xf>
    <xf numFmtId="0" fontId="18" fillId="0" borderId="55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56" xfId="0" applyFont="1" applyBorder="1" applyAlignment="1">
      <alignment vertical="center" wrapText="1"/>
    </xf>
    <xf numFmtId="0" fontId="18" fillId="0" borderId="57" xfId="0" applyFont="1" applyBorder="1" applyAlignment="1">
      <alignment vertical="center" wrapText="1"/>
    </xf>
    <xf numFmtId="0" fontId="18" fillId="0" borderId="58" xfId="0" applyFont="1" applyBorder="1" applyAlignment="1">
      <alignment vertical="center" wrapText="1"/>
    </xf>
    <xf numFmtId="0" fontId="24" fillId="0" borderId="33" xfId="0" applyFont="1" applyBorder="1" applyAlignment="1">
      <alignment vertical="center" wrapText="1"/>
    </xf>
    <xf numFmtId="0" fontId="24" fillId="0" borderId="29" xfId="0" applyFont="1" applyBorder="1" applyAlignment="1">
      <alignment vertical="center" wrapText="1"/>
    </xf>
    <xf numFmtId="0" fontId="24" fillId="0" borderId="36" xfId="0" applyFont="1" applyBorder="1" applyAlignment="1">
      <alignment vertical="center" wrapText="1"/>
    </xf>
    <xf numFmtId="0" fontId="24" fillId="0" borderId="35" xfId="0" applyFont="1" applyBorder="1" applyAlignment="1">
      <alignment vertical="center" wrapText="1"/>
    </xf>
    <xf numFmtId="0" fontId="24" fillId="0" borderId="29" xfId="0" applyFont="1" applyBorder="1" applyAlignment="1">
      <alignment vertical="center"/>
    </xf>
    <xf numFmtId="0" fontId="24" fillId="0" borderId="33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vertical="center" wrapText="1"/>
    </xf>
    <xf numFmtId="0" fontId="24" fillId="0" borderId="39" xfId="0" applyFont="1" applyBorder="1" applyAlignment="1">
      <alignment vertical="center" wrapText="1"/>
    </xf>
    <xf numFmtId="0" fontId="24" fillId="0" borderId="38" xfId="0" applyFont="1" applyBorder="1" applyAlignment="1">
      <alignment vertical="center"/>
    </xf>
    <xf numFmtId="0" fontId="24" fillId="0" borderId="38" xfId="0" applyFont="1" applyBorder="1" applyAlignment="1">
      <alignment vertical="center" wrapText="1"/>
    </xf>
    <xf numFmtId="0" fontId="10" fillId="0" borderId="52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8" fillId="0" borderId="59" xfId="0" applyFont="1" applyBorder="1" applyAlignment="1">
      <alignment vertical="center" wrapText="1"/>
    </xf>
    <xf numFmtId="0" fontId="23" fillId="0" borderId="5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7825"/>
          <c:w val="0.9875"/>
          <c:h val="0.921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'[1]luty 2001'!$C$6:$O$6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'[1]luty 2001'!$C$7:$O$7</c:f>
              <c:numCache>
                <c:ptCount val="13"/>
                <c:pt idx="0">
                  <c:v>8356</c:v>
                </c:pt>
                <c:pt idx="1">
                  <c:v>5278</c:v>
                </c:pt>
                <c:pt idx="2">
                  <c:v>7334</c:v>
                </c:pt>
                <c:pt idx="3">
                  <c:v>5435</c:v>
                </c:pt>
                <c:pt idx="4">
                  <c:v>14316</c:v>
                </c:pt>
                <c:pt idx="5">
                  <c:v>4645</c:v>
                </c:pt>
                <c:pt idx="6">
                  <c:v>5655</c:v>
                </c:pt>
                <c:pt idx="7">
                  <c:v>3756</c:v>
                </c:pt>
                <c:pt idx="8">
                  <c:v>3930</c:v>
                </c:pt>
                <c:pt idx="9">
                  <c:v>6611</c:v>
                </c:pt>
                <c:pt idx="10">
                  <c:v>7617</c:v>
                </c:pt>
                <c:pt idx="11">
                  <c:v>9811</c:v>
                </c:pt>
                <c:pt idx="12">
                  <c:v>10775</c:v>
                </c:pt>
              </c:numCache>
            </c:numRef>
          </c:val>
        </c:ser>
        <c:axId val="2528831"/>
        <c:axId val="22759480"/>
      </c:barChart>
      <c:catAx>
        <c:axId val="2528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2759480"/>
        <c:crosses val="autoZero"/>
        <c:auto val="1"/>
        <c:lblOffset val="100"/>
        <c:noMultiLvlLbl val="0"/>
      </c:catAx>
      <c:valAx>
        <c:axId val="2275948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528831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025"/>
          <c:y val="0.397"/>
          <c:w val="0.75675"/>
          <c:h val="0.4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3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praca niesubsydiowana
83%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inna praca
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'[1]luty 2001'!$S$6:$S$9</c:f>
              <c:strCache>
                <c:ptCount val="4"/>
                <c:pt idx="0">
                  <c:v>praca niesubsydiowana</c:v>
                </c:pt>
                <c:pt idx="1">
                  <c:v>prace interwencyjne</c:v>
                </c:pt>
                <c:pt idx="2">
                  <c:v>roboty publiczne</c:v>
                </c:pt>
                <c:pt idx="3">
                  <c:v>inna praca</c:v>
                </c:pt>
              </c:strCache>
            </c:strRef>
          </c:cat>
          <c:val>
            <c:numRef>
              <c:f>'[1]luty 2001'!$T$6:$T$9</c:f>
              <c:numCache>
                <c:ptCount val="4"/>
                <c:pt idx="0">
                  <c:v>0.83</c:v>
                </c:pt>
                <c:pt idx="1">
                  <c:v>0.09</c:v>
                </c:pt>
                <c:pt idx="2">
                  <c:v>0.05</c:v>
                </c:pt>
                <c:pt idx="3">
                  <c:v>0.03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0.98775"/>
          <c:h val="0.9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'[1]luty 2001'!$B$16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'[1]luty 2001'!$C$15:$O$15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'[1]luty 2001'!$C$16:$O$16</c:f>
              <c:numCache>
                <c:ptCount val="13"/>
                <c:pt idx="0">
                  <c:v>732</c:v>
                </c:pt>
                <c:pt idx="1">
                  <c:v>435</c:v>
                </c:pt>
                <c:pt idx="2">
                  <c:v>431</c:v>
                </c:pt>
                <c:pt idx="3">
                  <c:v>428</c:v>
                </c:pt>
                <c:pt idx="4">
                  <c:v>886</c:v>
                </c:pt>
                <c:pt idx="5">
                  <c:v>259</c:v>
                </c:pt>
                <c:pt idx="6">
                  <c:v>464</c:v>
                </c:pt>
                <c:pt idx="7">
                  <c:v>262</c:v>
                </c:pt>
                <c:pt idx="8">
                  <c:v>299</c:v>
                </c:pt>
                <c:pt idx="9">
                  <c:v>530</c:v>
                </c:pt>
                <c:pt idx="10">
                  <c:v>515</c:v>
                </c:pt>
                <c:pt idx="11">
                  <c:v>527</c:v>
                </c:pt>
                <c:pt idx="12">
                  <c:v>896</c:v>
                </c:pt>
              </c:numCache>
            </c:numRef>
          </c:val>
        </c:ser>
        <c:ser>
          <c:idx val="1"/>
          <c:order val="1"/>
          <c:tx>
            <c:strRef>
              <c:f>'[1]luty 2001'!$B$17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'[1]luty 2001'!$C$15:$O$15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'[1]luty 2001'!$C$17:$O$17</c:f>
              <c:numCache>
                <c:ptCount val="13"/>
                <c:pt idx="0">
                  <c:v>804</c:v>
                </c:pt>
                <c:pt idx="1">
                  <c:v>484</c:v>
                </c:pt>
                <c:pt idx="2">
                  <c:v>458</c:v>
                </c:pt>
                <c:pt idx="3">
                  <c:v>705</c:v>
                </c:pt>
                <c:pt idx="4">
                  <c:v>1049</c:v>
                </c:pt>
                <c:pt idx="5">
                  <c:v>378</c:v>
                </c:pt>
                <c:pt idx="6">
                  <c:v>383</c:v>
                </c:pt>
                <c:pt idx="7">
                  <c:v>241</c:v>
                </c:pt>
                <c:pt idx="8">
                  <c:v>369</c:v>
                </c:pt>
                <c:pt idx="9">
                  <c:v>601</c:v>
                </c:pt>
                <c:pt idx="10">
                  <c:v>578</c:v>
                </c:pt>
                <c:pt idx="11">
                  <c:v>671</c:v>
                </c:pt>
                <c:pt idx="12">
                  <c:v>815</c:v>
                </c:pt>
              </c:numCache>
            </c:numRef>
          </c:val>
        </c:ser>
        <c:axId val="3508729"/>
        <c:axId val="31578562"/>
      </c:barChart>
      <c:catAx>
        <c:axId val="3508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31578562"/>
        <c:crosses val="autoZero"/>
        <c:auto val="1"/>
        <c:lblOffset val="100"/>
        <c:noMultiLvlLbl val="0"/>
      </c:catAx>
      <c:valAx>
        <c:axId val="3157856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3508729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205"/>
          <c:y val="0.9535"/>
          <c:w val="0.351"/>
          <c:h val="0.046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maja 2001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"/>
          <c:y val="0.33325"/>
          <c:w val="0.719"/>
          <c:h val="0.42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"/>
            <c:explosion val="6"/>
            <c:spPr>
              <a:pattFill prst="dkDnDiag">
                <a:fgClr>
                  <a:srgbClr val="C0C0C0"/>
                </a:fgClr>
                <a:bgClr>
                  <a:srgbClr val="969696"/>
                </a:bgClr>
              </a:pattFill>
              <a:ln w="12700">
                <a:solidFill>
                  <a:srgbClr val="969696"/>
                </a:solidFill>
              </a:ln>
            </c:spPr>
          </c:dPt>
          <c:dPt>
            <c:idx val="2"/>
            <c:explosion val="14"/>
            <c:spPr>
              <a:solidFill>
                <a:srgbClr val="FFFFFF"/>
              </a:solidFill>
            </c:spPr>
          </c:dPt>
          <c:dPt>
            <c:idx val="3"/>
            <c:explosion val="7"/>
            <c:spPr>
              <a:pattFill prst="narVert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gradFill rotWithShape="1">
                <a:gsLst>
                  <a:gs pos="0">
                    <a:srgbClr val="333333"/>
                  </a:gs>
                  <a:gs pos="100000">
                    <a:srgbClr val="171717"/>
                  </a:gs>
                </a:gsLst>
                <a:lin ang="540000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32%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48%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'[1]luty 2001'!$S$15:$S$19</c:f>
              <c:strCache>
                <c:ptCount val="5"/>
                <c:pt idx="0">
                  <c:v>wyższe</c:v>
                </c:pt>
                <c:pt idx="1">
                  <c:v>policealne i średnie zawodowe</c:v>
                </c:pt>
                <c:pt idx="2">
                  <c:v>średnie ogólne</c:v>
                </c:pt>
                <c:pt idx="3">
                  <c:v>zasadnicze zawodowe</c:v>
                </c:pt>
                <c:pt idx="4">
                  <c:v>pozostałe</c:v>
                </c:pt>
              </c:strCache>
            </c:strRef>
          </c:cat>
          <c:val>
            <c:numRef>
              <c:f>'[1]luty 2001'!$T$15:$T$19</c:f>
              <c:numCache>
                <c:ptCount val="5"/>
                <c:pt idx="0">
                  <c:v>0.08</c:v>
                </c:pt>
                <c:pt idx="1">
                  <c:v>0.32</c:v>
                </c:pt>
                <c:pt idx="2">
                  <c:v>0.1</c:v>
                </c:pt>
                <c:pt idx="3">
                  <c:v>0.48</c:v>
                </c:pt>
                <c:pt idx="4">
                  <c:v>0.02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</xdr:row>
      <xdr:rowOff>9525</xdr:rowOff>
    </xdr:from>
    <xdr:to>
      <xdr:col>9</xdr:col>
      <xdr:colOff>9525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771525" y="333375"/>
        <a:ext cx="54102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2</xdr:row>
      <xdr:rowOff>28575</xdr:rowOff>
    </xdr:from>
    <xdr:to>
      <xdr:col>17</xdr:col>
      <xdr:colOff>609600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6886575" y="352425"/>
        <a:ext cx="53816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24</xdr:row>
      <xdr:rowOff>28575</xdr:rowOff>
    </xdr:from>
    <xdr:to>
      <xdr:col>17</xdr:col>
      <xdr:colOff>581025</xdr:colOff>
      <xdr:row>44</xdr:row>
      <xdr:rowOff>152400</xdr:rowOff>
    </xdr:to>
    <xdr:graphicFrame>
      <xdr:nvGraphicFramePr>
        <xdr:cNvPr id="3" name="Chart 3"/>
        <xdr:cNvGraphicFramePr/>
      </xdr:nvGraphicFramePr>
      <xdr:xfrm>
        <a:off x="6858000" y="3914775"/>
        <a:ext cx="5381625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85725</xdr:colOff>
      <xdr:row>24</xdr:row>
      <xdr:rowOff>38100</xdr:rowOff>
    </xdr:from>
    <xdr:to>
      <xdr:col>8</xdr:col>
      <xdr:colOff>676275</xdr:colOff>
      <xdr:row>45</xdr:row>
      <xdr:rowOff>0</xdr:rowOff>
    </xdr:to>
    <xdr:graphicFrame>
      <xdr:nvGraphicFramePr>
        <xdr:cNvPr id="4" name="Chart 4"/>
        <xdr:cNvGraphicFramePr/>
      </xdr:nvGraphicFramePr>
      <xdr:xfrm>
        <a:off x="771525" y="3924300"/>
        <a:ext cx="5391150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%20miesi&#281;czne\wykresy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%20miesi&#281;czne\informacje%20miesi&#281;czne%202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yczen 2001"/>
      <sheetName val="luty 2001"/>
      <sheetName val="Arkusz1"/>
      <sheetName val="Arkusz2"/>
      <sheetName val="Arkusz3"/>
    </sheetNames>
    <sheetDataSet>
      <sheetData sheetId="1">
        <row r="6">
          <cell r="C6" t="str">
            <v>Gorzów Wlkp.(powiat grodzki)</v>
          </cell>
          <cell r="D6" t="str">
            <v>Gorzów Wlkp.(powiat ziemski)</v>
          </cell>
          <cell r="E6" t="str">
            <v>Krosno O.</v>
          </cell>
          <cell r="F6" t="str">
            <v>Międzyrzecz</v>
          </cell>
          <cell r="G6" t="str">
            <v>Nowa Sól</v>
          </cell>
          <cell r="H6" t="str">
            <v>Słubice</v>
          </cell>
          <cell r="I6" t="str">
            <v>Strzelce Kraj.</v>
          </cell>
          <cell r="J6" t="str">
            <v>Sulęcin</v>
          </cell>
          <cell r="K6" t="str">
            <v>Świebodzin</v>
          </cell>
          <cell r="L6" t="str">
            <v>Zielona Góra (powiat grodzki)</v>
          </cell>
          <cell r="M6" t="str">
            <v>Zielona Góra (powiat ziemski</v>
          </cell>
          <cell r="N6" t="str">
            <v>Żagań</v>
          </cell>
          <cell r="O6" t="str">
            <v>Żary</v>
          </cell>
          <cell r="S6" t="str">
            <v>praca niesubsydiowana</v>
          </cell>
          <cell r="T6">
            <v>0.83</v>
          </cell>
        </row>
        <row r="7">
          <cell r="C7">
            <v>8356</v>
          </cell>
          <cell r="D7">
            <v>5278</v>
          </cell>
          <cell r="E7">
            <v>7334</v>
          </cell>
          <cell r="F7">
            <v>5435</v>
          </cell>
          <cell r="G7">
            <v>14316</v>
          </cell>
          <cell r="H7">
            <v>4645</v>
          </cell>
          <cell r="I7">
            <v>5655</v>
          </cell>
          <cell r="J7">
            <v>3756</v>
          </cell>
          <cell r="K7">
            <v>3930</v>
          </cell>
          <cell r="L7">
            <v>6611</v>
          </cell>
          <cell r="M7">
            <v>7617</v>
          </cell>
          <cell r="N7">
            <v>9811</v>
          </cell>
          <cell r="O7">
            <v>10775</v>
          </cell>
          <cell r="S7" t="str">
            <v>prace interwencyjne</v>
          </cell>
          <cell r="T7">
            <v>0.09</v>
          </cell>
        </row>
        <row r="8">
          <cell r="S8" t="str">
            <v>roboty publiczne</v>
          </cell>
          <cell r="T8">
            <v>0.05</v>
          </cell>
        </row>
        <row r="9">
          <cell r="S9" t="str">
            <v>inna praca</v>
          </cell>
          <cell r="T9">
            <v>0.03</v>
          </cell>
        </row>
        <row r="15">
          <cell r="C15" t="str">
            <v>Gorzów Wlkp.(powiat grodzki)</v>
          </cell>
          <cell r="D15" t="str">
            <v>Gorzów Wlkp.(powiat ziemski)</v>
          </cell>
          <cell r="E15" t="str">
            <v>Krosno O.</v>
          </cell>
          <cell r="F15" t="str">
            <v>Międzyrzecz</v>
          </cell>
          <cell r="G15" t="str">
            <v>Nowa Sól</v>
          </cell>
          <cell r="H15" t="str">
            <v>Słubice</v>
          </cell>
          <cell r="I15" t="str">
            <v>Strzelce Kraj.</v>
          </cell>
          <cell r="J15" t="str">
            <v>Sulęcin</v>
          </cell>
          <cell r="K15" t="str">
            <v>Świebodzin</v>
          </cell>
          <cell r="L15" t="str">
            <v>Zielona Góra (powiat grodzki)</v>
          </cell>
          <cell r="M15" t="str">
            <v>Zielona Góra (powiat ziemski</v>
          </cell>
          <cell r="N15" t="str">
            <v>Żagań</v>
          </cell>
          <cell r="O15" t="str">
            <v>Żary</v>
          </cell>
          <cell r="S15" t="str">
            <v>wyższe</v>
          </cell>
          <cell r="T15">
            <v>0.08</v>
          </cell>
        </row>
        <row r="16">
          <cell r="B16" t="str">
            <v>napływ</v>
          </cell>
          <cell r="C16">
            <v>732</v>
          </cell>
          <cell r="D16">
            <v>435</v>
          </cell>
          <cell r="E16">
            <v>431</v>
          </cell>
          <cell r="F16">
            <v>428</v>
          </cell>
          <cell r="G16">
            <v>886</v>
          </cell>
          <cell r="H16">
            <v>259</v>
          </cell>
          <cell r="I16">
            <v>464</v>
          </cell>
          <cell r="J16">
            <v>262</v>
          </cell>
          <cell r="K16">
            <v>299</v>
          </cell>
          <cell r="L16">
            <v>530</v>
          </cell>
          <cell r="M16">
            <v>515</v>
          </cell>
          <cell r="N16">
            <v>527</v>
          </cell>
          <cell r="O16">
            <v>896</v>
          </cell>
          <cell r="S16" t="str">
            <v>policealne i średnie zawodowe</v>
          </cell>
          <cell r="T16">
            <v>0.32</v>
          </cell>
        </row>
        <row r="17">
          <cell r="B17" t="str">
            <v>odpływ</v>
          </cell>
          <cell r="C17">
            <v>804</v>
          </cell>
          <cell r="D17">
            <v>484</v>
          </cell>
          <cell r="E17">
            <v>458</v>
          </cell>
          <cell r="F17">
            <v>705</v>
          </cell>
          <cell r="G17">
            <v>1049</v>
          </cell>
          <cell r="H17">
            <v>378</v>
          </cell>
          <cell r="I17">
            <v>383</v>
          </cell>
          <cell r="J17">
            <v>241</v>
          </cell>
          <cell r="K17">
            <v>369</v>
          </cell>
          <cell r="L17">
            <v>601</v>
          </cell>
          <cell r="M17">
            <v>578</v>
          </cell>
          <cell r="N17">
            <v>671</v>
          </cell>
          <cell r="O17">
            <v>815</v>
          </cell>
          <cell r="S17" t="str">
            <v>średnie ogólne</v>
          </cell>
          <cell r="T17">
            <v>0.1</v>
          </cell>
        </row>
        <row r="18">
          <cell r="S18" t="str">
            <v>zasadnicze zawodowe</v>
          </cell>
          <cell r="T18">
            <v>0.48</v>
          </cell>
        </row>
        <row r="19">
          <cell r="S19" t="str">
            <v>pozostałe</v>
          </cell>
          <cell r="T19">
            <v>0.02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R 2000"/>
      <sheetName val="IV (2)"/>
      <sheetName val="III (2)"/>
      <sheetName val="V (2)"/>
    </sheetNames>
    <sheetDataSet>
      <sheetData sheetId="3">
        <row r="31">
          <cell r="F31">
            <v>125</v>
          </cell>
          <cell r="G31">
            <v>41</v>
          </cell>
          <cell r="H31">
            <v>153</v>
          </cell>
          <cell r="I31">
            <v>240</v>
          </cell>
          <cell r="J31">
            <v>169</v>
          </cell>
          <cell r="K31">
            <v>80</v>
          </cell>
          <cell r="L31">
            <v>99</v>
          </cell>
          <cell r="M31">
            <v>84</v>
          </cell>
          <cell r="N31">
            <v>114</v>
          </cell>
          <cell r="O31">
            <v>142</v>
          </cell>
          <cell r="P31">
            <v>81</v>
          </cell>
          <cell r="Q31">
            <v>239</v>
          </cell>
          <cell r="R31">
            <v>552</v>
          </cell>
        </row>
        <row r="44">
          <cell r="F44">
            <v>1</v>
          </cell>
          <cell r="G44">
            <v>0</v>
          </cell>
          <cell r="H44">
            <v>16</v>
          </cell>
          <cell r="I44">
            <v>19</v>
          </cell>
          <cell r="J44">
            <v>23</v>
          </cell>
          <cell r="K44">
            <v>0</v>
          </cell>
          <cell r="L44">
            <v>44</v>
          </cell>
          <cell r="M44">
            <v>8</v>
          </cell>
          <cell r="N44">
            <v>6</v>
          </cell>
          <cell r="O44">
            <v>10</v>
          </cell>
          <cell r="P44">
            <v>22</v>
          </cell>
          <cell r="Q44">
            <v>16</v>
          </cell>
          <cell r="R44">
            <v>92</v>
          </cell>
        </row>
        <row r="46">
          <cell r="F46">
            <v>25</v>
          </cell>
          <cell r="G46">
            <v>6</v>
          </cell>
          <cell r="H46">
            <v>0</v>
          </cell>
          <cell r="I46">
            <v>24</v>
          </cell>
          <cell r="J46">
            <v>0</v>
          </cell>
          <cell r="K46">
            <v>9</v>
          </cell>
          <cell r="L46">
            <v>30</v>
          </cell>
          <cell r="M46">
            <v>55</v>
          </cell>
          <cell r="N46">
            <v>1</v>
          </cell>
          <cell r="O46">
            <v>5</v>
          </cell>
          <cell r="P46">
            <v>22</v>
          </cell>
          <cell r="Q46">
            <v>90</v>
          </cell>
          <cell r="R46">
            <v>1</v>
          </cell>
        </row>
        <row r="48">
          <cell r="F48">
            <v>14</v>
          </cell>
          <cell r="G48">
            <v>5</v>
          </cell>
          <cell r="H48">
            <v>9</v>
          </cell>
          <cell r="I48">
            <v>14</v>
          </cell>
          <cell r="J48">
            <v>56</v>
          </cell>
          <cell r="K48">
            <v>16</v>
          </cell>
          <cell r="L48">
            <v>13</v>
          </cell>
          <cell r="M48">
            <v>6</v>
          </cell>
          <cell r="N48">
            <v>10</v>
          </cell>
          <cell r="O48">
            <v>18</v>
          </cell>
          <cell r="P48">
            <v>18</v>
          </cell>
          <cell r="Q48">
            <v>94</v>
          </cell>
          <cell r="R48">
            <v>20</v>
          </cell>
        </row>
        <row r="50">
          <cell r="F50">
            <v>4</v>
          </cell>
          <cell r="G50">
            <v>4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</v>
          </cell>
          <cell r="M50">
            <v>2</v>
          </cell>
          <cell r="N50">
            <v>0</v>
          </cell>
          <cell r="O50">
            <v>1</v>
          </cell>
          <cell r="P50">
            <v>3</v>
          </cell>
          <cell r="Q50">
            <v>8</v>
          </cell>
          <cell r="R50">
            <v>0</v>
          </cell>
        </row>
        <row r="52">
          <cell r="F52">
            <v>5</v>
          </cell>
          <cell r="G52">
            <v>2</v>
          </cell>
          <cell r="H52">
            <v>1</v>
          </cell>
          <cell r="I52">
            <v>16</v>
          </cell>
          <cell r="J52">
            <v>1</v>
          </cell>
          <cell r="K52">
            <v>5</v>
          </cell>
          <cell r="L52">
            <v>22</v>
          </cell>
          <cell r="M52">
            <v>0</v>
          </cell>
          <cell r="N52">
            <v>6</v>
          </cell>
          <cell r="O52">
            <v>14</v>
          </cell>
          <cell r="P52">
            <v>2</v>
          </cell>
          <cell r="Q52">
            <v>4</v>
          </cell>
          <cell r="R52">
            <v>2</v>
          </cell>
        </row>
        <row r="54">
          <cell r="F54">
            <v>0</v>
          </cell>
          <cell r="G54">
            <v>0</v>
          </cell>
          <cell r="H54">
            <v>2</v>
          </cell>
          <cell r="I54">
            <v>0</v>
          </cell>
          <cell r="J54">
            <v>0</v>
          </cell>
          <cell r="K54">
            <v>0</v>
          </cell>
          <cell r="L54">
            <v>8</v>
          </cell>
          <cell r="M54">
            <v>1</v>
          </cell>
          <cell r="N54">
            <v>0</v>
          </cell>
          <cell r="O54">
            <v>1</v>
          </cell>
          <cell r="P54">
            <v>1</v>
          </cell>
          <cell r="Q54">
            <v>0</v>
          </cell>
          <cell r="R54">
            <v>9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8">
          <cell r="F58">
            <v>4</v>
          </cell>
          <cell r="G58">
            <v>1</v>
          </cell>
          <cell r="H58">
            <v>0</v>
          </cell>
          <cell r="I58">
            <v>2</v>
          </cell>
          <cell r="J58">
            <v>0</v>
          </cell>
          <cell r="K58">
            <v>4</v>
          </cell>
          <cell r="L58">
            <v>3</v>
          </cell>
          <cell r="M58">
            <v>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1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6</v>
          </cell>
          <cell r="R60">
            <v>6</v>
          </cell>
        </row>
        <row r="62">
          <cell r="F62">
            <v>2</v>
          </cell>
          <cell r="G62">
            <v>5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1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5</v>
          </cell>
          <cell r="R62">
            <v>27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13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8">
          <cell r="F68">
            <v>0</v>
          </cell>
          <cell r="G68">
            <v>0</v>
          </cell>
          <cell r="H68">
            <v>3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</v>
          </cell>
          <cell r="R6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70"/>
  <sheetViews>
    <sheetView zoomScale="75" zoomScaleNormal="75" workbookViewId="0" topLeftCell="A1">
      <selection activeCell="B1" sqref="B1:T72"/>
    </sheetView>
  </sheetViews>
  <sheetFormatPr defaultColWidth="9.00390625" defaultRowHeight="12.75"/>
  <cols>
    <col min="3" max="3" width="4.75390625" style="0" customWidth="1"/>
    <col min="4" max="4" width="27.75390625" style="0" customWidth="1"/>
    <col min="5" max="5" width="36.25390625" style="0" customWidth="1"/>
    <col min="6" max="6" width="12.75390625" style="0" customWidth="1"/>
    <col min="7" max="7" width="12.625" style="0" customWidth="1"/>
    <col min="8" max="8" width="12.375" style="0" customWidth="1"/>
    <col min="9" max="9" width="12.125" style="0" customWidth="1"/>
    <col min="10" max="11" width="11.625" style="0" customWidth="1"/>
    <col min="12" max="19" width="12.25390625" style="0" customWidth="1"/>
  </cols>
  <sheetData>
    <row r="2" spans="3:19" ht="15.75">
      <c r="C2" s="42"/>
      <c r="D2" s="43" t="s">
        <v>114</v>
      </c>
      <c r="E2" s="44"/>
      <c r="F2" s="44"/>
      <c r="G2" s="42"/>
      <c r="H2" s="42"/>
      <c r="I2" s="42"/>
      <c r="J2" s="42"/>
      <c r="K2" s="42"/>
      <c r="L2" s="42"/>
      <c r="M2" s="42"/>
      <c r="N2" s="42"/>
      <c r="P2" s="42"/>
      <c r="S2" s="45" t="s">
        <v>115</v>
      </c>
    </row>
    <row r="3" spans="3:19" ht="15.75">
      <c r="C3" s="42"/>
      <c r="D3" s="46" t="s">
        <v>116</v>
      </c>
      <c r="E3" s="47"/>
      <c r="F3" s="47"/>
      <c r="G3" s="42"/>
      <c r="H3" s="42"/>
      <c r="I3" s="42"/>
      <c r="J3" s="42"/>
      <c r="K3" s="42"/>
      <c r="L3" s="42"/>
      <c r="M3" s="42"/>
      <c r="N3" s="42"/>
      <c r="O3" s="42"/>
      <c r="P3" s="42"/>
      <c r="Q3" s="164" t="s">
        <v>117</v>
      </c>
      <c r="R3" s="164"/>
      <c r="S3" s="164"/>
    </row>
    <row r="4" spans="3:19" ht="32.25" customHeight="1" thickBot="1">
      <c r="C4" s="163" t="s">
        <v>118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</row>
    <row r="5" spans="3:19" ht="34.5" customHeight="1" thickBot="1">
      <c r="C5" s="48" t="s">
        <v>119</v>
      </c>
      <c r="D5" s="49" t="s">
        <v>120</v>
      </c>
      <c r="E5" s="50" t="s">
        <v>121</v>
      </c>
      <c r="F5" s="51" t="s">
        <v>198</v>
      </c>
      <c r="G5" s="52" t="s">
        <v>199</v>
      </c>
      <c r="H5" s="53" t="s">
        <v>122</v>
      </c>
      <c r="I5" s="53" t="s">
        <v>67</v>
      </c>
      <c r="J5" s="53" t="s">
        <v>123</v>
      </c>
      <c r="K5" s="53" t="s">
        <v>31</v>
      </c>
      <c r="L5" s="53" t="s">
        <v>124</v>
      </c>
      <c r="M5" s="53" t="s">
        <v>71</v>
      </c>
      <c r="N5" s="53" t="s">
        <v>91</v>
      </c>
      <c r="O5" s="53" t="s">
        <v>125</v>
      </c>
      <c r="P5" s="53" t="s">
        <v>126</v>
      </c>
      <c r="Q5" s="53" t="s">
        <v>52</v>
      </c>
      <c r="R5" s="53" t="s">
        <v>83</v>
      </c>
      <c r="S5" s="54" t="s">
        <v>127</v>
      </c>
    </row>
    <row r="6" spans="3:24" ht="24" customHeight="1" thickBot="1">
      <c r="C6" s="135" t="s">
        <v>128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W6" s="42"/>
      <c r="X6" s="42"/>
    </row>
    <row r="7" spans="3:23" ht="25.5" customHeight="1" thickBot="1">
      <c r="C7" s="55" t="s">
        <v>129</v>
      </c>
      <c r="D7" s="146" t="s">
        <v>130</v>
      </c>
      <c r="E7" s="147"/>
      <c r="F7" s="56">
        <v>13.31</v>
      </c>
      <c r="G7" s="57">
        <v>21.28</v>
      </c>
      <c r="H7" s="58">
        <v>30.69</v>
      </c>
      <c r="I7" s="58">
        <v>21.92</v>
      </c>
      <c r="J7" s="58">
        <v>27.74</v>
      </c>
      <c r="K7" s="58">
        <v>22.01</v>
      </c>
      <c r="L7" s="58">
        <v>26.18</v>
      </c>
      <c r="M7" s="58">
        <v>24.39</v>
      </c>
      <c r="N7" s="58">
        <v>16.17</v>
      </c>
      <c r="O7" s="58">
        <v>11</v>
      </c>
      <c r="P7" s="58">
        <v>23.01</v>
      </c>
      <c r="Q7" s="58">
        <v>28.86</v>
      </c>
      <c r="R7" s="58">
        <v>25.78</v>
      </c>
      <c r="S7" s="59">
        <v>21.28</v>
      </c>
      <c r="V7" s="42"/>
      <c r="W7" s="42"/>
    </row>
    <row r="8" spans="3:19" ht="24" customHeight="1" thickBot="1" thickTop="1">
      <c r="C8" s="60"/>
      <c r="D8" s="148" t="s">
        <v>131</v>
      </c>
      <c r="E8" s="149"/>
      <c r="F8" s="61">
        <v>8356</v>
      </c>
      <c r="G8" s="62">
        <v>5278</v>
      </c>
      <c r="H8" s="62">
        <v>7334</v>
      </c>
      <c r="I8" s="62">
        <v>5435</v>
      </c>
      <c r="J8" s="62">
        <v>14316</v>
      </c>
      <c r="K8" s="62">
        <v>4645</v>
      </c>
      <c r="L8" s="62">
        <v>5655</v>
      </c>
      <c r="M8" s="62">
        <v>3756</v>
      </c>
      <c r="N8" s="62">
        <v>3930</v>
      </c>
      <c r="O8" s="62">
        <v>6611</v>
      </c>
      <c r="P8" s="62">
        <v>7617</v>
      </c>
      <c r="Q8" s="62">
        <v>9811</v>
      </c>
      <c r="R8" s="62">
        <v>10775</v>
      </c>
      <c r="S8" s="63">
        <f>SUM(F8:R8)</f>
        <v>93519</v>
      </c>
    </row>
    <row r="9" spans="3:19" ht="24" customHeight="1" thickBot="1" thickTop="1">
      <c r="C9" s="60"/>
      <c r="D9" s="150" t="s">
        <v>132</v>
      </c>
      <c r="E9" s="151"/>
      <c r="F9" s="64">
        <v>8428</v>
      </c>
      <c r="G9" s="64">
        <v>5327</v>
      </c>
      <c r="H9" s="64">
        <v>7361</v>
      </c>
      <c r="I9" s="64">
        <v>5712</v>
      </c>
      <c r="J9" s="64">
        <v>14479</v>
      </c>
      <c r="K9" s="64">
        <v>4764</v>
      </c>
      <c r="L9" s="64">
        <v>5574</v>
      </c>
      <c r="M9" s="64">
        <v>3735</v>
      </c>
      <c r="N9" s="64">
        <v>4000</v>
      </c>
      <c r="O9" s="64">
        <v>6682</v>
      </c>
      <c r="P9" s="64">
        <v>7680</v>
      </c>
      <c r="Q9" s="64">
        <v>9955</v>
      </c>
      <c r="R9" s="64">
        <v>10694</v>
      </c>
      <c r="S9" s="63">
        <f>SUM(F9:R9)</f>
        <v>94391</v>
      </c>
    </row>
    <row r="10" spans="3:19" ht="24" customHeight="1" thickBot="1" thickTop="1">
      <c r="C10" s="60"/>
      <c r="D10" s="152" t="s">
        <v>133</v>
      </c>
      <c r="E10" s="140"/>
      <c r="F10" s="65">
        <f aca="true" t="shared" si="0" ref="F10:R10">F8-F9</f>
        <v>-72</v>
      </c>
      <c r="G10" s="65">
        <f t="shared" si="0"/>
        <v>-49</v>
      </c>
      <c r="H10" s="65">
        <f t="shared" si="0"/>
        <v>-27</v>
      </c>
      <c r="I10" s="65">
        <f t="shared" si="0"/>
        <v>-277</v>
      </c>
      <c r="J10" s="65">
        <f t="shared" si="0"/>
        <v>-163</v>
      </c>
      <c r="K10" s="65">
        <f t="shared" si="0"/>
        <v>-119</v>
      </c>
      <c r="L10" s="65">
        <f t="shared" si="0"/>
        <v>81</v>
      </c>
      <c r="M10" s="65">
        <f t="shared" si="0"/>
        <v>21</v>
      </c>
      <c r="N10" s="65">
        <f t="shared" si="0"/>
        <v>-70</v>
      </c>
      <c r="O10" s="65">
        <f t="shared" si="0"/>
        <v>-71</v>
      </c>
      <c r="P10" s="65">
        <f t="shared" si="0"/>
        <v>-63</v>
      </c>
      <c r="Q10" s="65">
        <f t="shared" si="0"/>
        <v>-144</v>
      </c>
      <c r="R10" s="65">
        <f t="shared" si="0"/>
        <v>81</v>
      </c>
      <c r="S10" s="63">
        <f>SUM(F10:R10)</f>
        <v>-872</v>
      </c>
    </row>
    <row r="11" spans="3:19" ht="24" customHeight="1" thickBot="1" thickTop="1">
      <c r="C11" s="66"/>
      <c r="D11" s="152" t="s">
        <v>134</v>
      </c>
      <c r="E11" s="140"/>
      <c r="F11" s="67">
        <f aca="true" t="shared" si="1" ref="F11:S11">F8/F9*100</f>
        <v>99.14570479354533</v>
      </c>
      <c r="G11" s="67">
        <f t="shared" si="1"/>
        <v>99.08015768725362</v>
      </c>
      <c r="H11" s="67">
        <f t="shared" si="1"/>
        <v>99.63320201059639</v>
      </c>
      <c r="I11" s="67">
        <f t="shared" si="1"/>
        <v>95.15056022408963</v>
      </c>
      <c r="J11" s="67">
        <f t="shared" si="1"/>
        <v>98.87423164583188</v>
      </c>
      <c r="K11" s="67">
        <f t="shared" si="1"/>
        <v>97.50209907640638</v>
      </c>
      <c r="L11" s="67">
        <f t="shared" si="1"/>
        <v>101.45317545748117</v>
      </c>
      <c r="M11" s="67">
        <f t="shared" si="1"/>
        <v>100.56224899598394</v>
      </c>
      <c r="N11" s="67">
        <f t="shared" si="1"/>
        <v>98.25</v>
      </c>
      <c r="O11" s="67">
        <f t="shared" si="1"/>
        <v>98.93744387907813</v>
      </c>
      <c r="P11" s="67">
        <f t="shared" si="1"/>
        <v>99.1796875</v>
      </c>
      <c r="Q11" s="67">
        <f t="shared" si="1"/>
        <v>98.55349070818684</v>
      </c>
      <c r="R11" s="68">
        <f t="shared" si="1"/>
        <v>100.75743407518235</v>
      </c>
      <c r="S11" s="69">
        <f t="shared" si="1"/>
        <v>99.07618311067793</v>
      </c>
    </row>
    <row r="12" spans="3:19" ht="24" customHeight="1" thickBot="1" thickTop="1">
      <c r="C12" s="70" t="s">
        <v>135</v>
      </c>
      <c r="D12" s="152" t="s">
        <v>136</v>
      </c>
      <c r="E12" s="140"/>
      <c r="F12" s="65">
        <v>732</v>
      </c>
      <c r="G12" s="71">
        <v>435</v>
      </c>
      <c r="H12" s="72">
        <v>431</v>
      </c>
      <c r="I12" s="72">
        <v>428</v>
      </c>
      <c r="J12" s="72">
        <v>886</v>
      </c>
      <c r="K12" s="72">
        <v>259</v>
      </c>
      <c r="L12" s="72">
        <v>464</v>
      </c>
      <c r="M12" s="72">
        <v>262</v>
      </c>
      <c r="N12" s="73">
        <v>299</v>
      </c>
      <c r="O12" s="73">
        <v>530</v>
      </c>
      <c r="P12" s="73">
        <v>515</v>
      </c>
      <c r="Q12" s="73">
        <v>527</v>
      </c>
      <c r="R12" s="73">
        <v>896</v>
      </c>
      <c r="S12" s="63">
        <f>SUM(F12:R12)</f>
        <v>6664</v>
      </c>
    </row>
    <row r="13" spans="3:19" ht="24" customHeight="1" thickBot="1" thickTop="1">
      <c r="C13" s="55"/>
      <c r="D13" s="152" t="s">
        <v>137</v>
      </c>
      <c r="E13" s="140"/>
      <c r="F13" s="65">
        <v>131</v>
      </c>
      <c r="G13" s="74">
        <v>62</v>
      </c>
      <c r="H13" s="72">
        <v>93</v>
      </c>
      <c r="I13" s="72">
        <v>108</v>
      </c>
      <c r="J13" s="72">
        <v>271</v>
      </c>
      <c r="K13" s="72">
        <v>95</v>
      </c>
      <c r="L13" s="72">
        <v>54</v>
      </c>
      <c r="M13" s="72">
        <v>69</v>
      </c>
      <c r="N13" s="73">
        <v>132</v>
      </c>
      <c r="O13" s="73">
        <v>141</v>
      </c>
      <c r="P13" s="73">
        <v>128</v>
      </c>
      <c r="Q13" s="73">
        <v>124</v>
      </c>
      <c r="R13" s="73">
        <v>198</v>
      </c>
      <c r="S13" s="63">
        <f>SUM(F13:R13)</f>
        <v>1606</v>
      </c>
    </row>
    <row r="14" spans="3:19" ht="25.5" customHeight="1" thickBot="1" thickTop="1">
      <c r="C14" s="75"/>
      <c r="D14" s="152" t="s">
        <v>138</v>
      </c>
      <c r="E14" s="140"/>
      <c r="F14" s="67">
        <f aca="true" t="shared" si="2" ref="F14:S14">F13/F12*100</f>
        <v>17.89617486338798</v>
      </c>
      <c r="G14" s="67">
        <f t="shared" si="2"/>
        <v>14.25287356321839</v>
      </c>
      <c r="H14" s="67">
        <f t="shared" si="2"/>
        <v>21.57772621809745</v>
      </c>
      <c r="I14" s="67">
        <f t="shared" si="2"/>
        <v>25.233644859813083</v>
      </c>
      <c r="J14" s="67">
        <f t="shared" si="2"/>
        <v>30.58690744920993</v>
      </c>
      <c r="K14" s="67">
        <f t="shared" si="2"/>
        <v>36.67953667953668</v>
      </c>
      <c r="L14" s="67">
        <f t="shared" si="2"/>
        <v>11.637931034482758</v>
      </c>
      <c r="M14" s="67">
        <f t="shared" si="2"/>
        <v>26.33587786259542</v>
      </c>
      <c r="N14" s="67">
        <f t="shared" si="2"/>
        <v>44.14715719063545</v>
      </c>
      <c r="O14" s="67">
        <f t="shared" si="2"/>
        <v>26.60377358490566</v>
      </c>
      <c r="P14" s="67">
        <f t="shared" si="2"/>
        <v>24.854368932038835</v>
      </c>
      <c r="Q14" s="67">
        <f t="shared" si="2"/>
        <v>23.52941176470588</v>
      </c>
      <c r="R14" s="68">
        <f t="shared" si="2"/>
        <v>22.098214285714285</v>
      </c>
      <c r="S14" s="69">
        <f t="shared" si="2"/>
        <v>24.099639855942375</v>
      </c>
    </row>
    <row r="15" spans="3:19" ht="24" customHeight="1" thickBot="1" thickTop="1">
      <c r="C15" s="55" t="s">
        <v>99</v>
      </c>
      <c r="D15" s="166" t="s">
        <v>139</v>
      </c>
      <c r="E15" s="167"/>
      <c r="F15" s="65">
        <v>804</v>
      </c>
      <c r="G15" s="72">
        <v>484</v>
      </c>
      <c r="H15" s="72">
        <v>458</v>
      </c>
      <c r="I15" s="72">
        <v>705</v>
      </c>
      <c r="J15" s="72">
        <v>1049</v>
      </c>
      <c r="K15" s="72">
        <v>378</v>
      </c>
      <c r="L15" s="72">
        <v>383</v>
      </c>
      <c r="M15" s="72">
        <v>241</v>
      </c>
      <c r="N15" s="73">
        <v>369</v>
      </c>
      <c r="O15" s="73">
        <v>601</v>
      </c>
      <c r="P15" s="73">
        <v>578</v>
      </c>
      <c r="Q15" s="73">
        <v>671</v>
      </c>
      <c r="R15" s="73">
        <v>815</v>
      </c>
      <c r="S15" s="63">
        <f>SUM(F15:R15)</f>
        <v>7536</v>
      </c>
    </row>
    <row r="16" spans="3:19" ht="24" customHeight="1" thickBot="1" thickTop="1">
      <c r="C16" s="55" t="s">
        <v>140</v>
      </c>
      <c r="D16" s="152" t="s">
        <v>141</v>
      </c>
      <c r="E16" s="140"/>
      <c r="F16" s="65">
        <v>366</v>
      </c>
      <c r="G16" s="72">
        <v>234</v>
      </c>
      <c r="H16" s="72">
        <v>252</v>
      </c>
      <c r="I16" s="72">
        <v>385</v>
      </c>
      <c r="J16" s="72">
        <v>601</v>
      </c>
      <c r="K16" s="72">
        <v>194</v>
      </c>
      <c r="L16" s="72">
        <v>197</v>
      </c>
      <c r="M16" s="72">
        <v>147</v>
      </c>
      <c r="N16" s="73">
        <v>217</v>
      </c>
      <c r="O16" s="73">
        <v>203</v>
      </c>
      <c r="P16" s="73">
        <v>281</v>
      </c>
      <c r="Q16" s="73">
        <v>381</v>
      </c>
      <c r="R16" s="73">
        <v>517</v>
      </c>
      <c r="S16" s="63">
        <f>SUM(F16:R16)</f>
        <v>3975</v>
      </c>
    </row>
    <row r="17" spans="3:19" ht="24" customHeight="1" thickBot="1" thickTop="1">
      <c r="C17" s="55" t="s">
        <v>140</v>
      </c>
      <c r="D17" s="152" t="s">
        <v>142</v>
      </c>
      <c r="E17" s="140"/>
      <c r="F17" s="65">
        <v>319</v>
      </c>
      <c r="G17" s="72">
        <v>183</v>
      </c>
      <c r="H17" s="72">
        <v>216</v>
      </c>
      <c r="I17" s="72">
        <v>298</v>
      </c>
      <c r="J17" s="72">
        <v>529</v>
      </c>
      <c r="K17" s="72">
        <v>155</v>
      </c>
      <c r="L17" s="72">
        <v>178</v>
      </c>
      <c r="M17" s="72">
        <v>124</v>
      </c>
      <c r="N17" s="73">
        <v>208</v>
      </c>
      <c r="O17" s="73">
        <v>182</v>
      </c>
      <c r="P17" s="73">
        <v>228</v>
      </c>
      <c r="Q17" s="73">
        <v>255</v>
      </c>
      <c r="R17" s="73">
        <v>444</v>
      </c>
      <c r="S17" s="63">
        <f>SUM(F17:R17)</f>
        <v>3319</v>
      </c>
    </row>
    <row r="18" spans="3:19" ht="24" customHeight="1" thickBot="1" thickTop="1">
      <c r="C18" s="76" t="s">
        <v>140</v>
      </c>
      <c r="D18" s="165" t="s">
        <v>143</v>
      </c>
      <c r="E18" s="142"/>
      <c r="F18" s="77">
        <v>270</v>
      </c>
      <c r="G18" s="78">
        <v>187</v>
      </c>
      <c r="H18" s="78">
        <v>115</v>
      </c>
      <c r="I18" s="78">
        <v>210</v>
      </c>
      <c r="J18" s="78">
        <v>241</v>
      </c>
      <c r="K18" s="78">
        <v>136</v>
      </c>
      <c r="L18" s="78">
        <v>114</v>
      </c>
      <c r="M18" s="78">
        <v>56</v>
      </c>
      <c r="N18" s="79">
        <v>100</v>
      </c>
      <c r="O18" s="79">
        <v>316</v>
      </c>
      <c r="P18" s="79">
        <v>187</v>
      </c>
      <c r="Q18" s="79">
        <v>187</v>
      </c>
      <c r="R18" s="79">
        <v>189</v>
      </c>
      <c r="S18" s="63">
        <f>SUM(F18:R18)</f>
        <v>2308</v>
      </c>
    </row>
    <row r="19" spans="3:19" ht="24" customHeight="1" thickBot="1">
      <c r="C19" s="135" t="s">
        <v>144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7"/>
    </row>
    <row r="20" spans="3:19" ht="24" customHeight="1" thickBot="1" thickTop="1">
      <c r="C20" s="80" t="s">
        <v>129</v>
      </c>
      <c r="D20" s="143" t="s">
        <v>145</v>
      </c>
      <c r="E20" s="144"/>
      <c r="F20" s="81">
        <v>4317</v>
      </c>
      <c r="G20" s="82">
        <v>2754</v>
      </c>
      <c r="H20" s="82">
        <v>4048</v>
      </c>
      <c r="I20" s="82">
        <v>2928</v>
      </c>
      <c r="J20" s="82">
        <v>7490</v>
      </c>
      <c r="K20" s="82">
        <v>2328</v>
      </c>
      <c r="L20" s="82">
        <v>2878</v>
      </c>
      <c r="M20" s="82">
        <v>1845</v>
      </c>
      <c r="N20" s="83">
        <v>1885</v>
      </c>
      <c r="O20" s="83">
        <v>3609</v>
      </c>
      <c r="P20" s="83">
        <v>4356</v>
      </c>
      <c r="Q20" s="83">
        <v>5313</v>
      </c>
      <c r="R20" s="83">
        <v>5758</v>
      </c>
      <c r="S20" s="84">
        <f>SUM(F20:R20)</f>
        <v>49509</v>
      </c>
    </row>
    <row r="21" spans="3:19" ht="24" customHeight="1" thickBot="1" thickTop="1">
      <c r="C21" s="85"/>
      <c r="D21" s="139" t="s">
        <v>146</v>
      </c>
      <c r="E21" s="140"/>
      <c r="F21" s="67">
        <f aca="true" t="shared" si="3" ref="F21:S21">F20/F8*100</f>
        <v>51.66347534705601</v>
      </c>
      <c r="G21" s="67">
        <f t="shared" si="3"/>
        <v>52.17885562713149</v>
      </c>
      <c r="H21" s="67">
        <f t="shared" si="3"/>
        <v>55.1949822743387</v>
      </c>
      <c r="I21" s="67">
        <f t="shared" si="3"/>
        <v>53.87304507819687</v>
      </c>
      <c r="J21" s="67">
        <f t="shared" si="3"/>
        <v>52.319083542889075</v>
      </c>
      <c r="K21" s="67">
        <f t="shared" si="3"/>
        <v>50.118406889128096</v>
      </c>
      <c r="L21" s="67">
        <f t="shared" si="3"/>
        <v>50.89301503094607</v>
      </c>
      <c r="M21" s="67">
        <f t="shared" si="3"/>
        <v>49.12140575079872</v>
      </c>
      <c r="N21" s="67">
        <f t="shared" si="3"/>
        <v>47.96437659033079</v>
      </c>
      <c r="O21" s="67">
        <f t="shared" si="3"/>
        <v>54.59083345938587</v>
      </c>
      <c r="P21" s="67">
        <f t="shared" si="3"/>
        <v>57.187869239858216</v>
      </c>
      <c r="Q21" s="67">
        <f t="shared" si="3"/>
        <v>54.1535011721537</v>
      </c>
      <c r="R21" s="68">
        <f t="shared" si="3"/>
        <v>53.438515081206496</v>
      </c>
      <c r="S21" s="69">
        <f t="shared" si="3"/>
        <v>52.94004426907901</v>
      </c>
    </row>
    <row r="22" spans="3:19" ht="24" customHeight="1" thickBot="1" thickTop="1">
      <c r="C22" s="86" t="s">
        <v>135</v>
      </c>
      <c r="D22" s="139" t="s">
        <v>147</v>
      </c>
      <c r="E22" s="140"/>
      <c r="F22" s="65">
        <v>340</v>
      </c>
      <c r="G22" s="72">
        <v>179</v>
      </c>
      <c r="H22" s="72">
        <v>324</v>
      </c>
      <c r="I22" s="72">
        <v>317</v>
      </c>
      <c r="J22" s="72">
        <v>636</v>
      </c>
      <c r="K22" s="72">
        <v>154</v>
      </c>
      <c r="L22" s="72">
        <v>239</v>
      </c>
      <c r="M22" s="72">
        <v>136</v>
      </c>
      <c r="N22" s="73">
        <v>219</v>
      </c>
      <c r="O22" s="73">
        <v>338</v>
      </c>
      <c r="P22" s="73">
        <v>337</v>
      </c>
      <c r="Q22" s="73">
        <v>367</v>
      </c>
      <c r="R22" s="73">
        <v>394</v>
      </c>
      <c r="S22" s="84">
        <f>SUM(F22:R22)</f>
        <v>3980</v>
      </c>
    </row>
    <row r="23" spans="3:19" ht="24" customHeight="1" thickBot="1" thickTop="1">
      <c r="C23" s="87"/>
      <c r="D23" s="139" t="s">
        <v>146</v>
      </c>
      <c r="E23" s="140"/>
      <c r="F23" s="67">
        <f aca="true" t="shared" si="4" ref="F23:S23">F22/F8*100</f>
        <v>4.068932503590235</v>
      </c>
      <c r="G23" s="67">
        <f t="shared" si="4"/>
        <v>3.3914361500568395</v>
      </c>
      <c r="H23" s="67">
        <f t="shared" si="4"/>
        <v>4.417780201799836</v>
      </c>
      <c r="I23" s="67">
        <f t="shared" si="4"/>
        <v>5.832566697332107</v>
      </c>
      <c r="J23" s="67">
        <f t="shared" si="4"/>
        <v>4.442581726739313</v>
      </c>
      <c r="K23" s="67">
        <f t="shared" si="4"/>
        <v>3.3153928955866525</v>
      </c>
      <c r="L23" s="67">
        <f t="shared" si="4"/>
        <v>4.226348364279399</v>
      </c>
      <c r="M23" s="67">
        <f t="shared" si="4"/>
        <v>3.62087326943557</v>
      </c>
      <c r="N23" s="67">
        <f t="shared" si="4"/>
        <v>5.572519083969466</v>
      </c>
      <c r="O23" s="67">
        <f t="shared" si="4"/>
        <v>5.112690969596128</v>
      </c>
      <c r="P23" s="67">
        <f t="shared" si="4"/>
        <v>4.424314034396744</v>
      </c>
      <c r="Q23" s="67">
        <f t="shared" si="4"/>
        <v>3.74069921516665</v>
      </c>
      <c r="R23" s="68">
        <f t="shared" si="4"/>
        <v>3.6566125290023206</v>
      </c>
      <c r="S23" s="69">
        <f t="shared" si="4"/>
        <v>4.2558196730076245</v>
      </c>
    </row>
    <row r="24" spans="3:19" ht="24" customHeight="1" thickBot="1" thickTop="1">
      <c r="C24" s="86" t="s">
        <v>99</v>
      </c>
      <c r="D24" s="139" t="s">
        <v>148</v>
      </c>
      <c r="E24" s="140"/>
      <c r="F24" s="65">
        <v>1762</v>
      </c>
      <c r="G24" s="72">
        <v>919</v>
      </c>
      <c r="H24" s="72">
        <v>1675</v>
      </c>
      <c r="I24" s="72">
        <v>1658</v>
      </c>
      <c r="J24" s="72">
        <v>3457</v>
      </c>
      <c r="K24" s="72">
        <v>1182</v>
      </c>
      <c r="L24" s="72">
        <v>1514</v>
      </c>
      <c r="M24" s="72">
        <v>1159</v>
      </c>
      <c r="N24" s="73">
        <v>725</v>
      </c>
      <c r="O24" s="73">
        <v>976</v>
      </c>
      <c r="P24" s="73">
        <v>1107</v>
      </c>
      <c r="Q24" s="73">
        <v>2488</v>
      </c>
      <c r="R24" s="73">
        <v>2502</v>
      </c>
      <c r="S24" s="84">
        <f>SUM(F24:R24)</f>
        <v>21124</v>
      </c>
    </row>
    <row r="25" spans="3:19" ht="24" customHeight="1" thickBot="1" thickTop="1">
      <c r="C25" s="88"/>
      <c r="D25" s="139" t="s">
        <v>146</v>
      </c>
      <c r="E25" s="140"/>
      <c r="F25" s="67">
        <f aca="true" t="shared" si="5" ref="F25:S25">F24/F8*100</f>
        <v>21.08664432742939</v>
      </c>
      <c r="G25" s="67">
        <f t="shared" si="5"/>
        <v>17.411898446381205</v>
      </c>
      <c r="H25" s="67">
        <f t="shared" si="5"/>
        <v>22.838832833378785</v>
      </c>
      <c r="I25" s="67">
        <f t="shared" si="5"/>
        <v>30.505979760809566</v>
      </c>
      <c r="J25" s="67">
        <f t="shared" si="5"/>
        <v>24.147806649902208</v>
      </c>
      <c r="K25" s="67">
        <f t="shared" si="5"/>
        <v>25.44671689989236</v>
      </c>
      <c r="L25" s="67">
        <f t="shared" si="5"/>
        <v>26.772767462422635</v>
      </c>
      <c r="M25" s="67">
        <f t="shared" si="5"/>
        <v>30.85729499467519</v>
      </c>
      <c r="N25" s="67">
        <f t="shared" si="5"/>
        <v>18.447837150127228</v>
      </c>
      <c r="O25" s="67">
        <f t="shared" si="5"/>
        <v>14.763273332324914</v>
      </c>
      <c r="P25" s="67">
        <f t="shared" si="5"/>
        <v>14.533280819220165</v>
      </c>
      <c r="Q25" s="67">
        <f t="shared" si="5"/>
        <v>25.359290592192433</v>
      </c>
      <c r="R25" s="68">
        <f t="shared" si="5"/>
        <v>23.220417633410673</v>
      </c>
      <c r="S25" s="69">
        <f t="shared" si="5"/>
        <v>22.58792330970177</v>
      </c>
    </row>
    <row r="26" spans="3:19" ht="24" customHeight="1" thickBot="1" thickTop="1">
      <c r="C26" s="55" t="s">
        <v>149</v>
      </c>
      <c r="D26" s="139" t="s">
        <v>150</v>
      </c>
      <c r="E26" s="140"/>
      <c r="F26" s="89">
        <v>407</v>
      </c>
      <c r="G26" s="73">
        <v>113</v>
      </c>
      <c r="H26" s="73">
        <v>36</v>
      </c>
      <c r="I26" s="73">
        <v>27</v>
      </c>
      <c r="J26" s="73">
        <v>110</v>
      </c>
      <c r="K26" s="73">
        <v>40</v>
      </c>
      <c r="L26" s="73">
        <v>40</v>
      </c>
      <c r="M26" s="73">
        <v>21</v>
      </c>
      <c r="N26" s="73">
        <v>135</v>
      </c>
      <c r="O26" s="73">
        <v>74</v>
      </c>
      <c r="P26" s="73">
        <v>70</v>
      </c>
      <c r="Q26" s="73">
        <v>59</v>
      </c>
      <c r="R26" s="73">
        <v>165</v>
      </c>
      <c r="S26" s="84">
        <f>SUM(F26:R26)</f>
        <v>1297</v>
      </c>
    </row>
    <row r="27" spans="3:19" ht="24" customHeight="1" thickBot="1" thickTop="1">
      <c r="C27" s="87"/>
      <c r="D27" s="139" t="s">
        <v>146</v>
      </c>
      <c r="E27" s="140"/>
      <c r="F27" s="90">
        <f aca="true" t="shared" si="6" ref="F27:S27">F26/F8*100</f>
        <v>4.87075155576831</v>
      </c>
      <c r="G27" s="90">
        <f t="shared" si="6"/>
        <v>2.140962485790072</v>
      </c>
      <c r="H27" s="90">
        <f t="shared" si="6"/>
        <v>0.49086446686664853</v>
      </c>
      <c r="I27" s="90">
        <f t="shared" si="6"/>
        <v>0.4967801287948482</v>
      </c>
      <c r="J27" s="90">
        <f t="shared" si="6"/>
        <v>0.7683710533668622</v>
      </c>
      <c r="K27" s="90">
        <f t="shared" si="6"/>
        <v>0.8611410118406888</v>
      </c>
      <c r="L27" s="90">
        <f t="shared" si="6"/>
        <v>0.707338638373121</v>
      </c>
      <c r="M27" s="90">
        <f t="shared" si="6"/>
        <v>0.5591054313099041</v>
      </c>
      <c r="N27" s="90">
        <f t="shared" si="6"/>
        <v>3.435114503816794</v>
      </c>
      <c r="O27" s="90">
        <f t="shared" si="6"/>
        <v>1.119346543639389</v>
      </c>
      <c r="P27" s="90">
        <f t="shared" si="6"/>
        <v>0.9189969804384928</v>
      </c>
      <c r="Q27" s="90">
        <f t="shared" si="6"/>
        <v>0.6013658138823769</v>
      </c>
      <c r="R27" s="68">
        <f t="shared" si="6"/>
        <v>1.531322505800464</v>
      </c>
      <c r="S27" s="69">
        <f t="shared" si="6"/>
        <v>1.3868839487163036</v>
      </c>
    </row>
    <row r="28" spans="3:19" ht="24" customHeight="1" thickBot="1" thickTop="1">
      <c r="C28" s="86" t="s">
        <v>151</v>
      </c>
      <c r="D28" s="139" t="s">
        <v>152</v>
      </c>
      <c r="E28" s="140"/>
      <c r="F28" s="89">
        <v>0</v>
      </c>
      <c r="G28" s="73">
        <v>3310</v>
      </c>
      <c r="H28" s="73">
        <v>3710</v>
      </c>
      <c r="I28" s="73">
        <v>2751</v>
      </c>
      <c r="J28" s="73">
        <v>5270</v>
      </c>
      <c r="K28" s="73">
        <v>1832</v>
      </c>
      <c r="L28" s="73">
        <v>2993</v>
      </c>
      <c r="M28" s="73">
        <v>2201</v>
      </c>
      <c r="N28" s="73">
        <v>2448</v>
      </c>
      <c r="O28" s="73">
        <v>0</v>
      </c>
      <c r="P28" s="73">
        <v>4608</v>
      </c>
      <c r="Q28" s="73">
        <v>3782</v>
      </c>
      <c r="R28" s="73">
        <v>4429</v>
      </c>
      <c r="S28" s="84">
        <f>SUM(F28:R28)</f>
        <v>37334</v>
      </c>
    </row>
    <row r="29" spans="3:19" ht="24" customHeight="1" thickBot="1" thickTop="1">
      <c r="C29" s="91"/>
      <c r="D29" s="141" t="s">
        <v>146</v>
      </c>
      <c r="E29" s="142"/>
      <c r="F29" s="77">
        <f aca="true" t="shared" si="7" ref="F29:S29">F28/F8*100</f>
        <v>0</v>
      </c>
      <c r="G29" s="92">
        <f t="shared" si="7"/>
        <v>62.71314892004547</v>
      </c>
      <c r="H29" s="92">
        <f t="shared" si="7"/>
        <v>50.58631033542406</v>
      </c>
      <c r="I29" s="92">
        <f t="shared" si="7"/>
        <v>50.616375344986196</v>
      </c>
      <c r="J29" s="92">
        <f t="shared" si="7"/>
        <v>36.81195864766695</v>
      </c>
      <c r="K29" s="92">
        <f t="shared" si="7"/>
        <v>39.44025834230355</v>
      </c>
      <c r="L29" s="92">
        <f t="shared" si="7"/>
        <v>52.92661361626879</v>
      </c>
      <c r="M29" s="92">
        <f t="shared" si="7"/>
        <v>58.599574014909486</v>
      </c>
      <c r="N29" s="92">
        <f t="shared" si="7"/>
        <v>62.29007633587786</v>
      </c>
      <c r="O29" s="77">
        <f t="shared" si="7"/>
        <v>0</v>
      </c>
      <c r="P29" s="92">
        <f t="shared" si="7"/>
        <v>60.49625836943678</v>
      </c>
      <c r="Q29" s="92">
        <f t="shared" si="7"/>
        <v>38.54856793395169</v>
      </c>
      <c r="R29" s="93">
        <f t="shared" si="7"/>
        <v>41.104408352668216</v>
      </c>
      <c r="S29" s="69">
        <f t="shared" si="7"/>
        <v>39.92129941509212</v>
      </c>
    </row>
    <row r="30" spans="3:19" ht="24" customHeight="1" thickBot="1">
      <c r="C30" s="135" t="s">
        <v>153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8"/>
    </row>
    <row r="31" spans="3:19" ht="24" customHeight="1" thickBot="1">
      <c r="C31" s="94" t="s">
        <v>129</v>
      </c>
      <c r="D31" s="143" t="s">
        <v>154</v>
      </c>
      <c r="E31" s="144"/>
      <c r="F31" s="81">
        <v>196</v>
      </c>
      <c r="G31" s="81">
        <v>132</v>
      </c>
      <c r="H31" s="81">
        <v>206</v>
      </c>
      <c r="I31" s="81">
        <v>194</v>
      </c>
      <c r="J31" s="81">
        <v>373</v>
      </c>
      <c r="K31" s="81">
        <v>94</v>
      </c>
      <c r="L31" s="81">
        <v>67</v>
      </c>
      <c r="M31" s="81">
        <v>91</v>
      </c>
      <c r="N31" s="81">
        <v>184</v>
      </c>
      <c r="O31" s="81">
        <v>130</v>
      </c>
      <c r="P31" s="81">
        <v>183</v>
      </c>
      <c r="Q31" s="81">
        <v>255</v>
      </c>
      <c r="R31" s="81">
        <v>441</v>
      </c>
      <c r="S31" s="95">
        <f>SUM(F31:R31)</f>
        <v>2546</v>
      </c>
    </row>
    <row r="32" spans="3:19" ht="24" customHeight="1" thickBot="1" thickTop="1">
      <c r="C32" s="96" t="s">
        <v>135</v>
      </c>
      <c r="D32" s="153" t="s">
        <v>155</v>
      </c>
      <c r="E32" s="154"/>
      <c r="F32" s="97">
        <v>94</v>
      </c>
      <c r="G32" s="72">
        <v>52</v>
      </c>
      <c r="H32" s="72">
        <v>51</v>
      </c>
      <c r="I32" s="72">
        <v>87</v>
      </c>
      <c r="J32" s="72">
        <v>67</v>
      </c>
      <c r="K32" s="72">
        <v>39</v>
      </c>
      <c r="L32" s="72">
        <v>34</v>
      </c>
      <c r="M32" s="72">
        <v>38</v>
      </c>
      <c r="N32" s="73">
        <v>17</v>
      </c>
      <c r="O32" s="73">
        <v>22</v>
      </c>
      <c r="P32" s="73">
        <v>41</v>
      </c>
      <c r="Q32" s="73">
        <v>127</v>
      </c>
      <c r="R32" s="73">
        <v>62</v>
      </c>
      <c r="S32" s="95">
        <f>SUM(F32:R32)</f>
        <v>731</v>
      </c>
    </row>
    <row r="33" spans="3:19" ht="24" customHeight="1" thickBot="1" thickTop="1">
      <c r="C33" s="98" t="s">
        <v>99</v>
      </c>
      <c r="D33" s="155" t="s">
        <v>156</v>
      </c>
      <c r="E33" s="156"/>
      <c r="F33" s="77">
        <f>F31-'[2]IV'!F31</f>
        <v>71</v>
      </c>
      <c r="G33" s="77">
        <f>G31-'[2]IV'!G31</f>
        <v>91</v>
      </c>
      <c r="H33" s="77">
        <f>H31-'[2]IV'!H31</f>
        <v>53</v>
      </c>
      <c r="I33" s="77">
        <f>I31-'[2]IV'!I31</f>
        <v>-46</v>
      </c>
      <c r="J33" s="77">
        <f>J31-'[2]IV'!J31</f>
        <v>204</v>
      </c>
      <c r="K33" s="77">
        <f>K31-'[2]IV'!K31</f>
        <v>14</v>
      </c>
      <c r="L33" s="77">
        <f>L31-'[2]IV'!L31</f>
        <v>-32</v>
      </c>
      <c r="M33" s="77">
        <f>M31-'[2]IV'!M31</f>
        <v>7</v>
      </c>
      <c r="N33" s="77">
        <f>N31-'[2]IV'!N31</f>
        <v>70</v>
      </c>
      <c r="O33" s="77">
        <f>O31-'[2]IV'!O31</f>
        <v>-12</v>
      </c>
      <c r="P33" s="77">
        <f>P31-'[2]IV'!P31</f>
        <v>102</v>
      </c>
      <c r="Q33" s="77">
        <f>Q31-'[2]IV'!Q31</f>
        <v>16</v>
      </c>
      <c r="R33" s="77">
        <f>R31-'[2]IV'!R31</f>
        <v>-111</v>
      </c>
      <c r="S33" s="95">
        <f>SUM(F33:R33)</f>
        <v>427</v>
      </c>
    </row>
    <row r="34" spans="3:19" ht="24" customHeight="1" thickBot="1">
      <c r="C34" s="135" t="s">
        <v>157</v>
      </c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</row>
    <row r="35" spans="3:19" ht="24" customHeight="1" thickBot="1">
      <c r="C35" s="99" t="s">
        <v>129</v>
      </c>
      <c r="D35" s="160" t="s">
        <v>158</v>
      </c>
      <c r="E35" s="162"/>
      <c r="F35" s="81">
        <v>2</v>
      </c>
      <c r="G35" s="82">
        <v>1</v>
      </c>
      <c r="H35" s="82">
        <v>8</v>
      </c>
      <c r="I35" s="82">
        <v>1</v>
      </c>
      <c r="J35" s="82">
        <v>2</v>
      </c>
      <c r="K35" s="82">
        <v>0</v>
      </c>
      <c r="L35" s="82">
        <v>1</v>
      </c>
      <c r="M35" s="82">
        <v>1</v>
      </c>
      <c r="N35" s="83">
        <v>1</v>
      </c>
      <c r="O35" s="83">
        <v>4</v>
      </c>
      <c r="P35" s="83">
        <v>1</v>
      </c>
      <c r="Q35" s="83">
        <v>3</v>
      </c>
      <c r="R35" s="83">
        <v>2</v>
      </c>
      <c r="S35" s="95">
        <f>SUM(F35:R35)</f>
        <v>27</v>
      </c>
    </row>
    <row r="36" spans="3:19" ht="24" customHeight="1" thickBot="1" thickTop="1">
      <c r="C36" s="100" t="s">
        <v>135</v>
      </c>
      <c r="D36" s="155" t="s">
        <v>159</v>
      </c>
      <c r="E36" s="156"/>
      <c r="F36" s="77">
        <v>65</v>
      </c>
      <c r="G36" s="78">
        <v>6</v>
      </c>
      <c r="H36" s="78">
        <v>93</v>
      </c>
      <c r="I36" s="78">
        <v>12</v>
      </c>
      <c r="J36" s="78">
        <v>260</v>
      </c>
      <c r="K36" s="78">
        <v>0</v>
      </c>
      <c r="L36" s="78">
        <v>135</v>
      </c>
      <c r="M36" s="78">
        <v>5</v>
      </c>
      <c r="N36" s="79">
        <v>9</v>
      </c>
      <c r="O36" s="79">
        <v>43</v>
      </c>
      <c r="P36" s="79">
        <v>2</v>
      </c>
      <c r="Q36" s="79">
        <v>47</v>
      </c>
      <c r="R36" s="79">
        <v>12</v>
      </c>
      <c r="S36" s="95">
        <f>SUM(F36:R36)</f>
        <v>689</v>
      </c>
    </row>
    <row r="37" spans="3:19" ht="12.75">
      <c r="C37" s="101"/>
      <c r="D37" s="102"/>
      <c r="E37" s="102"/>
      <c r="F37" s="102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3"/>
    </row>
    <row r="38" spans="2:19" ht="15.75">
      <c r="B38" t="s">
        <v>140</v>
      </c>
      <c r="C38" s="42"/>
      <c r="D38" s="43" t="s">
        <v>114</v>
      </c>
      <c r="E38" s="44"/>
      <c r="F38" s="104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3:19" ht="15.75">
      <c r="C39" s="42"/>
      <c r="D39" s="46" t="s">
        <v>116</v>
      </c>
      <c r="E39" s="47"/>
      <c r="F39" s="47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5" t="s">
        <v>160</v>
      </c>
    </row>
    <row r="40" spans="3:19" ht="26.25" thickBot="1">
      <c r="C40" s="163" t="s">
        <v>118</v>
      </c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</row>
    <row r="41" spans="3:19" ht="34.5" customHeight="1" thickBot="1">
      <c r="C41" s="48" t="s">
        <v>119</v>
      </c>
      <c r="D41" s="105" t="s">
        <v>120</v>
      </c>
      <c r="E41" s="106" t="s">
        <v>121</v>
      </c>
      <c r="F41" s="52" t="s">
        <v>200</v>
      </c>
      <c r="G41" s="51" t="s">
        <v>201</v>
      </c>
      <c r="H41" s="53" t="s">
        <v>122</v>
      </c>
      <c r="I41" s="53" t="s">
        <v>67</v>
      </c>
      <c r="J41" s="53" t="s">
        <v>123</v>
      </c>
      <c r="K41" s="53" t="s">
        <v>31</v>
      </c>
      <c r="L41" s="53" t="s">
        <v>124</v>
      </c>
      <c r="M41" s="53" t="s">
        <v>71</v>
      </c>
      <c r="N41" s="53" t="s">
        <v>91</v>
      </c>
      <c r="O41" s="53" t="s">
        <v>125</v>
      </c>
      <c r="P41" s="53" t="s">
        <v>126</v>
      </c>
      <c r="Q41" s="53" t="s">
        <v>52</v>
      </c>
      <c r="R41" s="53" t="s">
        <v>83</v>
      </c>
      <c r="S41" s="54" t="s">
        <v>127</v>
      </c>
    </row>
    <row r="42" spans="3:19" ht="23.25" thickBot="1">
      <c r="C42" s="135" t="s">
        <v>161</v>
      </c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</row>
    <row r="43" spans="3:19" ht="24.75" customHeight="1" thickBot="1">
      <c r="C43" s="80" t="s">
        <v>129</v>
      </c>
      <c r="D43" s="160" t="s">
        <v>162</v>
      </c>
      <c r="E43" s="161"/>
      <c r="F43" s="107">
        <v>7</v>
      </c>
      <c r="G43" s="108">
        <v>4</v>
      </c>
      <c r="H43" s="108">
        <v>20</v>
      </c>
      <c r="I43" s="108">
        <v>16</v>
      </c>
      <c r="J43" s="109">
        <v>5</v>
      </c>
      <c r="K43" s="108">
        <v>13</v>
      </c>
      <c r="L43" s="109">
        <v>26</v>
      </c>
      <c r="M43" s="108">
        <v>11</v>
      </c>
      <c r="N43" s="109">
        <v>2</v>
      </c>
      <c r="O43" s="109">
        <v>27</v>
      </c>
      <c r="P43" s="108">
        <v>41</v>
      </c>
      <c r="Q43" s="110">
        <v>3</v>
      </c>
      <c r="R43" s="109">
        <v>23</v>
      </c>
      <c r="S43" s="111">
        <f aca="true" t="shared" si="8" ref="S43:S70">SUM(F43:R43)</f>
        <v>198</v>
      </c>
    </row>
    <row r="44" spans="3:19" ht="24.75" customHeight="1" thickBot="1" thickTop="1">
      <c r="C44" s="87"/>
      <c r="D44" s="153" t="s">
        <v>163</v>
      </c>
      <c r="E44" s="154"/>
      <c r="F44" s="112">
        <f>F43+'[2]IV'!F44</f>
        <v>8</v>
      </c>
      <c r="G44" s="112">
        <f>G43+'[2]IV'!G44</f>
        <v>4</v>
      </c>
      <c r="H44" s="112">
        <f>H43+'[2]IV'!H44</f>
        <v>36</v>
      </c>
      <c r="I44" s="112">
        <f>I43+'[2]IV'!I44</f>
        <v>35</v>
      </c>
      <c r="J44" s="112">
        <f>J43+'[2]IV'!J44</f>
        <v>28</v>
      </c>
      <c r="K44" s="112">
        <f>K43+'[2]IV'!K44</f>
        <v>13</v>
      </c>
      <c r="L44" s="112">
        <f>L43+'[2]IV'!L44</f>
        <v>70</v>
      </c>
      <c r="M44" s="112">
        <f>M43+'[2]IV'!M44</f>
        <v>19</v>
      </c>
      <c r="N44" s="112">
        <f>N43+'[2]IV'!N44</f>
        <v>8</v>
      </c>
      <c r="O44" s="112">
        <f>O43+'[2]IV'!O44</f>
        <v>37</v>
      </c>
      <c r="P44" s="112">
        <f>P43+'[2]IV'!P44</f>
        <v>63</v>
      </c>
      <c r="Q44" s="112">
        <f>Q43+'[2]IV'!Q44</f>
        <v>19</v>
      </c>
      <c r="R44" s="112">
        <f>R43+'[2]IV'!R44</f>
        <v>115</v>
      </c>
      <c r="S44" s="113">
        <f t="shared" si="8"/>
        <v>455</v>
      </c>
    </row>
    <row r="45" spans="3:19" s="114" customFormat="1" ht="24.75" customHeight="1" thickBot="1" thickTop="1">
      <c r="C45" s="115" t="s">
        <v>135</v>
      </c>
      <c r="D45" s="158" t="s">
        <v>164</v>
      </c>
      <c r="E45" s="159"/>
      <c r="F45" s="116">
        <v>30</v>
      </c>
      <c r="G45" s="117">
        <v>42</v>
      </c>
      <c r="H45" s="117">
        <v>12</v>
      </c>
      <c r="I45" s="117">
        <v>50</v>
      </c>
      <c r="J45" s="118">
        <v>37</v>
      </c>
      <c r="K45" s="117">
        <v>27</v>
      </c>
      <c r="L45" s="118">
        <v>2</v>
      </c>
      <c r="M45" s="117">
        <v>15</v>
      </c>
      <c r="N45" s="118">
        <v>4</v>
      </c>
      <c r="O45" s="118">
        <v>13</v>
      </c>
      <c r="P45" s="117">
        <v>17</v>
      </c>
      <c r="Q45" s="119">
        <v>61</v>
      </c>
      <c r="R45" s="118">
        <v>33</v>
      </c>
      <c r="S45" s="120">
        <f t="shared" si="8"/>
        <v>343</v>
      </c>
    </row>
    <row r="46" spans="3:19" ht="24.75" customHeight="1" thickBot="1" thickTop="1">
      <c r="C46" s="87"/>
      <c r="D46" s="153" t="s">
        <v>165</v>
      </c>
      <c r="E46" s="154"/>
      <c r="F46" s="121">
        <f>F45+'[2]IV'!F46</f>
        <v>55</v>
      </c>
      <c r="G46" s="121">
        <f>G45+'[2]IV'!G46</f>
        <v>48</v>
      </c>
      <c r="H46" s="121">
        <f>H45+'[2]IV'!H46</f>
        <v>12</v>
      </c>
      <c r="I46" s="121">
        <f>I45+'[2]IV'!I46</f>
        <v>74</v>
      </c>
      <c r="J46" s="121">
        <f>J45+'[2]IV'!J46</f>
        <v>37</v>
      </c>
      <c r="K46" s="121">
        <f>K45+'[2]IV'!K46</f>
        <v>36</v>
      </c>
      <c r="L46" s="121">
        <f>L45+'[2]IV'!L46</f>
        <v>32</v>
      </c>
      <c r="M46" s="121">
        <f>M45+'[2]IV'!M46</f>
        <v>70</v>
      </c>
      <c r="N46" s="121">
        <f>N45+'[2]IV'!N46</f>
        <v>5</v>
      </c>
      <c r="O46" s="121">
        <f>O45+'[2]IV'!O46</f>
        <v>18</v>
      </c>
      <c r="P46" s="121">
        <f>P45+'[2]IV'!P46</f>
        <v>39</v>
      </c>
      <c r="Q46" s="121">
        <f>Q45+'[2]IV'!Q46</f>
        <v>151</v>
      </c>
      <c r="R46" s="121">
        <f>R45+'[2]IV'!R46</f>
        <v>34</v>
      </c>
      <c r="S46" s="113">
        <f t="shared" si="8"/>
        <v>611</v>
      </c>
    </row>
    <row r="47" spans="3:19" s="114" customFormat="1" ht="24.75" customHeight="1" thickBot="1" thickTop="1">
      <c r="C47" s="115" t="s">
        <v>99</v>
      </c>
      <c r="D47" s="158" t="s">
        <v>166</v>
      </c>
      <c r="E47" s="159"/>
      <c r="F47" s="116">
        <v>0</v>
      </c>
      <c r="G47" s="117">
        <v>0</v>
      </c>
      <c r="H47" s="117">
        <v>23</v>
      </c>
      <c r="I47" s="117">
        <v>36</v>
      </c>
      <c r="J47" s="118">
        <v>30</v>
      </c>
      <c r="K47" s="117">
        <v>10</v>
      </c>
      <c r="L47" s="118">
        <v>16</v>
      </c>
      <c r="M47" s="117">
        <v>7</v>
      </c>
      <c r="N47" s="118">
        <v>3</v>
      </c>
      <c r="O47" s="118">
        <v>2</v>
      </c>
      <c r="P47" s="117">
        <v>0</v>
      </c>
      <c r="Q47" s="119">
        <v>57</v>
      </c>
      <c r="R47" s="118">
        <v>21</v>
      </c>
      <c r="S47" s="120">
        <f t="shared" si="8"/>
        <v>205</v>
      </c>
    </row>
    <row r="48" spans="3:19" s="114" customFormat="1" ht="24.75" customHeight="1" thickBot="1" thickTop="1">
      <c r="C48" s="122"/>
      <c r="D48" s="158" t="s">
        <v>167</v>
      </c>
      <c r="E48" s="159"/>
      <c r="F48" s="116">
        <f>F47+'[2]IV'!F48</f>
        <v>14</v>
      </c>
      <c r="G48" s="116">
        <f>G47+'[2]IV'!G48</f>
        <v>5</v>
      </c>
      <c r="H48" s="116">
        <f>H47+'[2]IV'!H48</f>
        <v>32</v>
      </c>
      <c r="I48" s="116">
        <f>I47+'[2]IV'!I48</f>
        <v>50</v>
      </c>
      <c r="J48" s="116">
        <f>J47+'[2]IV'!J48</f>
        <v>86</v>
      </c>
      <c r="K48" s="116">
        <f>K47+'[2]IV'!K48</f>
        <v>26</v>
      </c>
      <c r="L48" s="116">
        <f>L47+'[2]IV'!L48</f>
        <v>29</v>
      </c>
      <c r="M48" s="116">
        <f>M47+'[2]IV'!M48</f>
        <v>13</v>
      </c>
      <c r="N48" s="116">
        <f>N47+'[2]IV'!N48</f>
        <v>13</v>
      </c>
      <c r="O48" s="116">
        <f>O47+'[2]IV'!O48</f>
        <v>20</v>
      </c>
      <c r="P48" s="116">
        <f>P47+'[2]IV'!P48</f>
        <v>18</v>
      </c>
      <c r="Q48" s="116">
        <f>Q47+'[2]IV'!Q48</f>
        <v>151</v>
      </c>
      <c r="R48" s="116">
        <f>R47+'[2]IV'!R48</f>
        <v>41</v>
      </c>
      <c r="S48" s="120">
        <f t="shared" si="8"/>
        <v>498</v>
      </c>
    </row>
    <row r="49" spans="3:19" ht="24.75" customHeight="1" thickBot="1" thickTop="1">
      <c r="C49" s="55" t="s">
        <v>149</v>
      </c>
      <c r="D49" s="153" t="s">
        <v>168</v>
      </c>
      <c r="E49" s="154"/>
      <c r="F49" s="123">
        <v>13</v>
      </c>
      <c r="G49" s="124">
        <v>7</v>
      </c>
      <c r="H49" s="124">
        <v>1</v>
      </c>
      <c r="I49" s="124">
        <v>0</v>
      </c>
      <c r="J49" s="124">
        <v>0</v>
      </c>
      <c r="K49" s="125">
        <v>1</v>
      </c>
      <c r="L49" s="124">
        <v>1</v>
      </c>
      <c r="M49" s="125">
        <v>1</v>
      </c>
      <c r="N49" s="124">
        <v>2</v>
      </c>
      <c r="O49" s="124">
        <v>2</v>
      </c>
      <c r="P49" s="125">
        <v>4</v>
      </c>
      <c r="Q49" s="126">
        <v>3</v>
      </c>
      <c r="R49" s="124">
        <v>7</v>
      </c>
      <c r="S49" s="113">
        <f t="shared" si="8"/>
        <v>42</v>
      </c>
    </row>
    <row r="50" spans="3:19" ht="24.75" customHeight="1" thickBot="1" thickTop="1">
      <c r="C50" s="87"/>
      <c r="D50" s="153" t="s">
        <v>169</v>
      </c>
      <c r="E50" s="154"/>
      <c r="F50" s="127">
        <f>F49+'[2]IV'!F50</f>
        <v>17</v>
      </c>
      <c r="G50" s="127">
        <f>G49+'[2]IV'!G50</f>
        <v>11</v>
      </c>
      <c r="H50" s="127">
        <f>H49+'[2]IV'!H50</f>
        <v>1</v>
      </c>
      <c r="I50" s="127">
        <f>I49+'[2]IV'!I50</f>
        <v>0</v>
      </c>
      <c r="J50" s="127">
        <f>J49+'[2]IV'!J50</f>
        <v>0</v>
      </c>
      <c r="K50" s="127">
        <f>K49+'[2]IV'!K50</f>
        <v>1</v>
      </c>
      <c r="L50" s="127">
        <f>L49+'[2]IV'!L50</f>
        <v>4</v>
      </c>
      <c r="M50" s="127">
        <f>M49+'[2]IV'!M50</f>
        <v>3</v>
      </c>
      <c r="N50" s="127">
        <f>N49+'[2]IV'!N50</f>
        <v>2</v>
      </c>
      <c r="O50" s="127">
        <f>O49+'[2]IV'!O50</f>
        <v>3</v>
      </c>
      <c r="P50" s="127">
        <f>P49+'[2]IV'!P50</f>
        <v>7</v>
      </c>
      <c r="Q50" s="127">
        <f>Q49+'[2]IV'!Q50</f>
        <v>11</v>
      </c>
      <c r="R50" s="127">
        <f>R49+'[2]IV'!R50</f>
        <v>7</v>
      </c>
      <c r="S50" s="113">
        <f t="shared" si="8"/>
        <v>67</v>
      </c>
    </row>
    <row r="51" spans="3:19" ht="24.75" customHeight="1" thickBot="1" thickTop="1">
      <c r="C51" s="86" t="s">
        <v>151</v>
      </c>
      <c r="D51" s="153" t="s">
        <v>170</v>
      </c>
      <c r="E51" s="154"/>
      <c r="F51" s="123">
        <v>23</v>
      </c>
      <c r="G51" s="124">
        <v>4</v>
      </c>
      <c r="H51" s="125">
        <v>15</v>
      </c>
      <c r="I51" s="126">
        <v>24</v>
      </c>
      <c r="J51" s="124">
        <v>0</v>
      </c>
      <c r="K51" s="125">
        <v>1</v>
      </c>
      <c r="L51" s="124">
        <v>9</v>
      </c>
      <c r="M51" s="125">
        <v>2</v>
      </c>
      <c r="N51" s="124">
        <v>8</v>
      </c>
      <c r="O51" s="124">
        <v>5</v>
      </c>
      <c r="P51" s="125">
        <v>14</v>
      </c>
      <c r="Q51" s="126">
        <v>4</v>
      </c>
      <c r="R51" s="124">
        <v>14</v>
      </c>
      <c r="S51" s="113">
        <f t="shared" si="8"/>
        <v>123</v>
      </c>
    </row>
    <row r="52" spans="3:19" ht="24.75" customHeight="1" thickBot="1" thickTop="1">
      <c r="C52" s="88"/>
      <c r="D52" s="153" t="s">
        <v>171</v>
      </c>
      <c r="E52" s="154"/>
      <c r="F52" s="127">
        <f>F51+'[2]IV'!F52</f>
        <v>28</v>
      </c>
      <c r="G52" s="127">
        <f>G51+'[2]IV'!G52</f>
        <v>6</v>
      </c>
      <c r="H52" s="127">
        <f>H51+'[2]IV'!H52</f>
        <v>16</v>
      </c>
      <c r="I52" s="127">
        <f>I51+'[2]IV'!I52</f>
        <v>40</v>
      </c>
      <c r="J52" s="127">
        <f>J51+'[2]IV'!J52</f>
        <v>1</v>
      </c>
      <c r="K52" s="127">
        <f>K51+'[2]IV'!K52</f>
        <v>6</v>
      </c>
      <c r="L52" s="127">
        <f>L51+'[2]IV'!L52</f>
        <v>31</v>
      </c>
      <c r="M52" s="127">
        <f>M51+'[2]IV'!M52</f>
        <v>2</v>
      </c>
      <c r="N52" s="127">
        <f>N51+'[2]IV'!N52</f>
        <v>14</v>
      </c>
      <c r="O52" s="127">
        <f>O51+'[2]IV'!O52</f>
        <v>19</v>
      </c>
      <c r="P52" s="127">
        <f>P51+'[2]IV'!P52</f>
        <v>16</v>
      </c>
      <c r="Q52" s="127">
        <f>Q51+'[2]IV'!Q52</f>
        <v>8</v>
      </c>
      <c r="R52" s="127">
        <f>R51+'[2]IV'!R52</f>
        <v>16</v>
      </c>
      <c r="S52" s="113">
        <f t="shared" si="8"/>
        <v>203</v>
      </c>
    </row>
    <row r="53" spans="3:19" s="114" customFormat="1" ht="24.75" customHeight="1" thickBot="1" thickTop="1">
      <c r="C53" s="115" t="s">
        <v>28</v>
      </c>
      <c r="D53" s="158" t="s">
        <v>172</v>
      </c>
      <c r="E53" s="159"/>
      <c r="F53" s="128">
        <v>1</v>
      </c>
      <c r="G53" s="118">
        <v>1</v>
      </c>
      <c r="H53" s="117">
        <v>1</v>
      </c>
      <c r="I53" s="119">
        <v>6</v>
      </c>
      <c r="J53" s="118">
        <v>1</v>
      </c>
      <c r="K53" s="117">
        <v>0</v>
      </c>
      <c r="L53" s="118">
        <v>5</v>
      </c>
      <c r="M53" s="117">
        <v>0</v>
      </c>
      <c r="N53" s="118">
        <v>0</v>
      </c>
      <c r="O53" s="118">
        <v>0</v>
      </c>
      <c r="P53" s="117">
        <v>2</v>
      </c>
      <c r="Q53" s="119">
        <v>0</v>
      </c>
      <c r="R53" s="118">
        <v>1</v>
      </c>
      <c r="S53" s="120">
        <f t="shared" si="8"/>
        <v>18</v>
      </c>
    </row>
    <row r="54" spans="3:19" ht="24.75" customHeight="1" thickBot="1" thickTop="1">
      <c r="C54" s="88"/>
      <c r="D54" s="153" t="s">
        <v>173</v>
      </c>
      <c r="E54" s="154"/>
      <c r="F54" s="127">
        <f>F53+'[2]IV'!F54</f>
        <v>1</v>
      </c>
      <c r="G54" s="127">
        <f>G53+'[2]IV'!G54</f>
        <v>1</v>
      </c>
      <c r="H54" s="127">
        <f>H53+'[2]IV'!H54</f>
        <v>3</v>
      </c>
      <c r="I54" s="127">
        <f>I53+'[2]IV'!I54</f>
        <v>6</v>
      </c>
      <c r="J54" s="127">
        <f>J53+'[2]IV'!J54</f>
        <v>1</v>
      </c>
      <c r="K54" s="127">
        <f>K53+'[2]IV'!K54</f>
        <v>0</v>
      </c>
      <c r="L54" s="127">
        <f>L53+'[2]IV'!L54</f>
        <v>13</v>
      </c>
      <c r="M54" s="127">
        <f>M53+'[2]IV'!M54</f>
        <v>1</v>
      </c>
      <c r="N54" s="127">
        <f>N53+'[2]IV'!N54</f>
        <v>0</v>
      </c>
      <c r="O54" s="127">
        <f>O53+'[2]IV'!O54</f>
        <v>1</v>
      </c>
      <c r="P54" s="127">
        <f>P53+'[2]IV'!P54</f>
        <v>3</v>
      </c>
      <c r="Q54" s="127">
        <f>Q53+'[2]IV'!Q54</f>
        <v>0</v>
      </c>
      <c r="R54" s="127">
        <f>R53+'[2]IV'!R54</f>
        <v>10</v>
      </c>
      <c r="S54" s="113">
        <f t="shared" si="8"/>
        <v>40</v>
      </c>
    </row>
    <row r="55" spans="3:19" s="114" customFormat="1" ht="24.75" customHeight="1" thickBot="1" thickTop="1">
      <c r="C55" s="129" t="s">
        <v>174</v>
      </c>
      <c r="D55" s="158" t="s">
        <v>175</v>
      </c>
      <c r="E55" s="159"/>
      <c r="F55" s="128">
        <v>0</v>
      </c>
      <c r="G55" s="118">
        <v>0</v>
      </c>
      <c r="H55" s="118">
        <v>0</v>
      </c>
      <c r="I55" s="118">
        <v>0</v>
      </c>
      <c r="J55" s="118">
        <v>0</v>
      </c>
      <c r="K55" s="117">
        <v>0</v>
      </c>
      <c r="L55" s="118">
        <v>0</v>
      </c>
      <c r="M55" s="117">
        <v>0</v>
      </c>
      <c r="N55" s="118">
        <v>0</v>
      </c>
      <c r="O55" s="118">
        <v>0</v>
      </c>
      <c r="P55" s="117">
        <v>0</v>
      </c>
      <c r="Q55" s="119">
        <v>0</v>
      </c>
      <c r="R55" s="118">
        <v>1</v>
      </c>
      <c r="S55" s="120">
        <f t="shared" si="8"/>
        <v>1</v>
      </c>
    </row>
    <row r="56" spans="3:19" ht="24.75" customHeight="1" thickBot="1" thickTop="1">
      <c r="C56" s="87"/>
      <c r="D56" s="153" t="s">
        <v>176</v>
      </c>
      <c r="E56" s="154"/>
      <c r="F56" s="127">
        <f>F55+'[2]IV'!F56</f>
        <v>0</v>
      </c>
      <c r="G56" s="127">
        <f>G55+'[2]IV'!G56</f>
        <v>0</v>
      </c>
      <c r="H56" s="127">
        <f>H55+'[2]IV'!H56</f>
        <v>0</v>
      </c>
      <c r="I56" s="127">
        <f>I55+'[2]IV'!I56</f>
        <v>0</v>
      </c>
      <c r="J56" s="127">
        <f>J55+'[2]IV'!J56</f>
        <v>0</v>
      </c>
      <c r="K56" s="127">
        <f>K55+'[2]IV'!K56</f>
        <v>0</v>
      </c>
      <c r="L56" s="127">
        <f>L55+'[2]IV'!L56</f>
        <v>0</v>
      </c>
      <c r="M56" s="127">
        <f>M55+'[2]IV'!M56</f>
        <v>0</v>
      </c>
      <c r="N56" s="127">
        <f>N55+'[2]IV'!N56</f>
        <v>0</v>
      </c>
      <c r="O56" s="127">
        <f>O55+'[2]IV'!O56</f>
        <v>0</v>
      </c>
      <c r="P56" s="127">
        <f>P55+'[2]IV'!P56</f>
        <v>0</v>
      </c>
      <c r="Q56" s="127">
        <f>Q55+'[2]IV'!Q56</f>
        <v>0</v>
      </c>
      <c r="R56" s="127">
        <f>R55+'[2]IV'!R56</f>
        <v>1</v>
      </c>
      <c r="S56" s="113">
        <f t="shared" si="8"/>
        <v>1</v>
      </c>
    </row>
    <row r="57" spans="3:19" s="114" customFormat="1" ht="24.75" customHeight="1" thickBot="1" thickTop="1">
      <c r="C57" s="115" t="s">
        <v>177</v>
      </c>
      <c r="D57" s="158" t="s">
        <v>178</v>
      </c>
      <c r="E57" s="159"/>
      <c r="F57" s="116">
        <v>4</v>
      </c>
      <c r="G57" s="117">
        <v>2</v>
      </c>
      <c r="H57" s="117">
        <v>0</v>
      </c>
      <c r="I57" s="119">
        <v>1</v>
      </c>
      <c r="J57" s="118">
        <v>3</v>
      </c>
      <c r="K57" s="117">
        <v>1</v>
      </c>
      <c r="L57" s="118">
        <v>1</v>
      </c>
      <c r="M57" s="117">
        <v>0</v>
      </c>
      <c r="N57" s="118">
        <v>0</v>
      </c>
      <c r="O57" s="118">
        <v>4</v>
      </c>
      <c r="P57" s="117">
        <v>0</v>
      </c>
      <c r="Q57" s="119">
        <v>4</v>
      </c>
      <c r="R57" s="118">
        <v>12</v>
      </c>
      <c r="S57" s="120">
        <f t="shared" si="8"/>
        <v>32</v>
      </c>
    </row>
    <row r="58" spans="3:19" ht="24.75" customHeight="1" thickBot="1" thickTop="1">
      <c r="C58" s="88"/>
      <c r="D58" s="153" t="s">
        <v>179</v>
      </c>
      <c r="E58" s="154"/>
      <c r="F58" s="121">
        <f>F57+'[2]IV'!F58</f>
        <v>8</v>
      </c>
      <c r="G58" s="121">
        <f>G57+'[2]IV'!G58</f>
        <v>3</v>
      </c>
      <c r="H58" s="121">
        <f>H57+'[2]IV'!H58</f>
        <v>0</v>
      </c>
      <c r="I58" s="121">
        <f>I57+'[2]IV'!I58</f>
        <v>3</v>
      </c>
      <c r="J58" s="121">
        <f>J57+'[2]IV'!J58</f>
        <v>3</v>
      </c>
      <c r="K58" s="121">
        <f>K57+'[2]IV'!K58</f>
        <v>5</v>
      </c>
      <c r="L58" s="121">
        <f>L57+'[2]IV'!L58</f>
        <v>4</v>
      </c>
      <c r="M58" s="121">
        <f>M57+'[2]IV'!M58</f>
        <v>3</v>
      </c>
      <c r="N58" s="121">
        <f>N57+'[2]IV'!N58</f>
        <v>0</v>
      </c>
      <c r="O58" s="121">
        <f>O57+'[2]IV'!O58</f>
        <v>4</v>
      </c>
      <c r="P58" s="121">
        <f>P57+'[2]IV'!P58</f>
        <v>0</v>
      </c>
      <c r="Q58" s="121">
        <f>Q57+'[2]IV'!Q58</f>
        <v>4</v>
      </c>
      <c r="R58" s="121">
        <f>R57+'[2]IV'!R58</f>
        <v>13</v>
      </c>
      <c r="S58" s="113">
        <f t="shared" si="8"/>
        <v>50</v>
      </c>
    </row>
    <row r="59" spans="3:19" ht="24.75" customHeight="1" thickBot="1" thickTop="1">
      <c r="C59" s="86" t="s">
        <v>180</v>
      </c>
      <c r="D59" s="153" t="s">
        <v>181</v>
      </c>
      <c r="E59" s="154"/>
      <c r="F59" s="121">
        <v>0</v>
      </c>
      <c r="G59" s="125">
        <v>0</v>
      </c>
      <c r="H59" s="125">
        <v>0</v>
      </c>
      <c r="I59" s="126">
        <v>0</v>
      </c>
      <c r="J59" s="124">
        <v>0</v>
      </c>
      <c r="K59" s="125">
        <v>0</v>
      </c>
      <c r="L59" s="124">
        <v>0</v>
      </c>
      <c r="M59" s="125">
        <v>0</v>
      </c>
      <c r="N59" s="124">
        <v>0</v>
      </c>
      <c r="O59" s="124">
        <v>0</v>
      </c>
      <c r="P59" s="125">
        <v>0</v>
      </c>
      <c r="Q59" s="126">
        <v>0</v>
      </c>
      <c r="R59" s="124">
        <v>0</v>
      </c>
      <c r="S59" s="113">
        <f t="shared" si="8"/>
        <v>0</v>
      </c>
    </row>
    <row r="60" spans="3:19" ht="24.75" customHeight="1" thickBot="1" thickTop="1">
      <c r="C60" s="88"/>
      <c r="D60" s="153" t="s">
        <v>182</v>
      </c>
      <c r="E60" s="154"/>
      <c r="F60" s="127">
        <f>F59+'[2]IV'!F60</f>
        <v>0</v>
      </c>
      <c r="G60" s="127">
        <f>G59+'[2]IV'!G60</f>
        <v>0</v>
      </c>
      <c r="H60" s="127">
        <f>H59+'[2]IV'!H60</f>
        <v>0</v>
      </c>
      <c r="I60" s="127">
        <f>I59+'[2]IV'!I60</f>
        <v>0</v>
      </c>
      <c r="J60" s="127">
        <f>J59+'[2]IV'!J60</f>
        <v>0</v>
      </c>
      <c r="K60" s="127">
        <f>K59+'[2]IV'!K60</f>
        <v>0</v>
      </c>
      <c r="L60" s="127">
        <f>L59+'[2]IV'!L60</f>
        <v>0</v>
      </c>
      <c r="M60" s="127">
        <f>M59+'[2]IV'!M60</f>
        <v>0</v>
      </c>
      <c r="N60" s="127">
        <f>N59+'[2]IV'!N60</f>
        <v>0</v>
      </c>
      <c r="O60" s="127">
        <f>O59+'[2]IV'!O60</f>
        <v>0</v>
      </c>
      <c r="P60" s="127">
        <f>P59+'[2]IV'!P60</f>
        <v>0</v>
      </c>
      <c r="Q60" s="127">
        <f>Q59+'[2]IV'!Q60</f>
        <v>6</v>
      </c>
      <c r="R60" s="127">
        <f>R59+'[2]IV'!R60</f>
        <v>6</v>
      </c>
      <c r="S60" s="113">
        <f t="shared" si="8"/>
        <v>12</v>
      </c>
    </row>
    <row r="61" spans="3:19" ht="24.75" customHeight="1" thickBot="1" thickTop="1">
      <c r="C61" s="55" t="s">
        <v>183</v>
      </c>
      <c r="D61" s="153" t="s">
        <v>184</v>
      </c>
      <c r="E61" s="157"/>
      <c r="F61" s="130">
        <v>0</v>
      </c>
      <c r="G61" s="124">
        <v>0</v>
      </c>
      <c r="H61" s="124">
        <v>0</v>
      </c>
      <c r="I61" s="124">
        <v>0</v>
      </c>
      <c r="J61" s="124">
        <v>0</v>
      </c>
      <c r="K61" s="125">
        <v>0</v>
      </c>
      <c r="L61" s="124">
        <v>0</v>
      </c>
      <c r="M61" s="125">
        <v>0</v>
      </c>
      <c r="N61" s="124">
        <v>0</v>
      </c>
      <c r="O61" s="124">
        <v>0</v>
      </c>
      <c r="P61" s="125">
        <v>0</v>
      </c>
      <c r="Q61" s="126">
        <v>2</v>
      </c>
      <c r="R61" s="124">
        <v>6</v>
      </c>
      <c r="S61" s="113">
        <f t="shared" si="8"/>
        <v>8</v>
      </c>
    </row>
    <row r="62" spans="3:19" ht="24.75" customHeight="1" thickBot="1" thickTop="1">
      <c r="C62" s="87"/>
      <c r="D62" s="153" t="s">
        <v>185</v>
      </c>
      <c r="E62" s="154"/>
      <c r="F62" s="127">
        <f>F61+'[2]IV'!F62</f>
        <v>2</v>
      </c>
      <c r="G62" s="127">
        <f>G61+'[2]IV'!G62</f>
        <v>5</v>
      </c>
      <c r="H62" s="127">
        <f>H61+'[2]IV'!H62</f>
        <v>0</v>
      </c>
      <c r="I62" s="127">
        <f>I61+'[2]IV'!I62</f>
        <v>0</v>
      </c>
      <c r="J62" s="127">
        <f>J61+'[2]IV'!J62</f>
        <v>0</v>
      </c>
      <c r="K62" s="127">
        <f>K61+'[2]IV'!K62</f>
        <v>0</v>
      </c>
      <c r="L62" s="127">
        <f>L61+'[2]IV'!L62</f>
        <v>1</v>
      </c>
      <c r="M62" s="127">
        <f>M61+'[2]IV'!M62</f>
        <v>0</v>
      </c>
      <c r="N62" s="127">
        <f>N61+'[2]IV'!N62</f>
        <v>0</v>
      </c>
      <c r="O62" s="127">
        <f>O61+'[2]IV'!O62</f>
        <v>0</v>
      </c>
      <c r="P62" s="127">
        <f>P61+'[2]IV'!P62</f>
        <v>0</v>
      </c>
      <c r="Q62" s="127">
        <f>Q61+'[2]IV'!Q62</f>
        <v>7</v>
      </c>
      <c r="R62" s="127">
        <f>R61+'[2]IV'!R62</f>
        <v>33</v>
      </c>
      <c r="S62" s="113">
        <f t="shared" si="8"/>
        <v>48</v>
      </c>
    </row>
    <row r="63" spans="3:19" ht="24.75" customHeight="1" thickBot="1" thickTop="1">
      <c r="C63" s="86" t="s">
        <v>186</v>
      </c>
      <c r="D63" s="153" t="s">
        <v>187</v>
      </c>
      <c r="E63" s="154"/>
      <c r="F63" s="123">
        <v>0</v>
      </c>
      <c r="G63" s="124">
        <v>0</v>
      </c>
      <c r="H63" s="125">
        <v>0</v>
      </c>
      <c r="I63" s="126">
        <v>0</v>
      </c>
      <c r="J63" s="124">
        <v>0</v>
      </c>
      <c r="K63" s="125">
        <v>0</v>
      </c>
      <c r="L63" s="124">
        <v>1</v>
      </c>
      <c r="M63" s="125">
        <v>0</v>
      </c>
      <c r="N63" s="124">
        <v>0</v>
      </c>
      <c r="O63" s="124">
        <v>0</v>
      </c>
      <c r="P63" s="125">
        <v>0</v>
      </c>
      <c r="Q63" s="126">
        <v>0</v>
      </c>
      <c r="R63" s="124">
        <v>0</v>
      </c>
      <c r="S63" s="113">
        <f t="shared" si="8"/>
        <v>1</v>
      </c>
    </row>
    <row r="64" spans="3:19" ht="24.75" customHeight="1" thickBot="1" thickTop="1">
      <c r="C64" s="88"/>
      <c r="D64" s="153" t="s">
        <v>188</v>
      </c>
      <c r="E64" s="154"/>
      <c r="F64" s="127">
        <f>F63+'[2]IV'!F64</f>
        <v>0</v>
      </c>
      <c r="G64" s="127">
        <f>G63+'[2]IV'!G64</f>
        <v>0</v>
      </c>
      <c r="H64" s="127">
        <f>H63+'[2]IV'!H64</f>
        <v>0</v>
      </c>
      <c r="I64" s="127">
        <f>I63+'[2]IV'!I64</f>
        <v>0</v>
      </c>
      <c r="J64" s="127">
        <f>J63+'[2]IV'!J64</f>
        <v>0</v>
      </c>
      <c r="K64" s="127">
        <f>K63+'[2]IV'!K64</f>
        <v>0</v>
      </c>
      <c r="L64" s="127">
        <f>L63+'[2]IV'!L64</f>
        <v>14</v>
      </c>
      <c r="M64" s="127">
        <f>M63+'[2]IV'!M64</f>
        <v>0</v>
      </c>
      <c r="N64" s="127">
        <f>N63+'[2]IV'!N64</f>
        <v>0</v>
      </c>
      <c r="O64" s="127">
        <f>O63+'[2]IV'!O64</f>
        <v>0</v>
      </c>
      <c r="P64" s="127">
        <f>P63+'[2]IV'!P64</f>
        <v>0</v>
      </c>
      <c r="Q64" s="127">
        <f>Q63+'[2]IV'!Q64</f>
        <v>0</v>
      </c>
      <c r="R64" s="127">
        <f>R63+'[2]IV'!R64</f>
        <v>0</v>
      </c>
      <c r="S64" s="113">
        <f t="shared" si="8"/>
        <v>14</v>
      </c>
    </row>
    <row r="65" spans="3:19" ht="24.75" customHeight="1" thickBot="1" thickTop="1">
      <c r="C65" s="86" t="s">
        <v>189</v>
      </c>
      <c r="D65" s="153" t="s">
        <v>190</v>
      </c>
      <c r="E65" s="154"/>
      <c r="F65" s="123">
        <v>0</v>
      </c>
      <c r="G65" s="124">
        <v>0</v>
      </c>
      <c r="H65" s="125">
        <v>0</v>
      </c>
      <c r="I65" s="126">
        <v>0</v>
      </c>
      <c r="J65" s="124">
        <v>0</v>
      </c>
      <c r="K65" s="125">
        <v>0</v>
      </c>
      <c r="L65" s="124">
        <v>0</v>
      </c>
      <c r="M65" s="125">
        <v>0</v>
      </c>
      <c r="N65" s="124">
        <v>0</v>
      </c>
      <c r="O65" s="124">
        <v>0</v>
      </c>
      <c r="P65" s="125">
        <v>0</v>
      </c>
      <c r="Q65" s="126">
        <v>0</v>
      </c>
      <c r="R65" s="124">
        <v>0</v>
      </c>
      <c r="S65" s="113">
        <f t="shared" si="8"/>
        <v>0</v>
      </c>
    </row>
    <row r="66" spans="3:19" ht="24.75" customHeight="1" thickBot="1" thickTop="1">
      <c r="C66" s="88"/>
      <c r="D66" s="153" t="s">
        <v>191</v>
      </c>
      <c r="E66" s="154"/>
      <c r="F66" s="127">
        <f>F65+'[2]IV'!F66</f>
        <v>0</v>
      </c>
      <c r="G66" s="127">
        <f>G65+'[2]IV'!G66</f>
        <v>0</v>
      </c>
      <c r="H66" s="127">
        <f>H65+'[2]IV'!H66</f>
        <v>0</v>
      </c>
      <c r="I66" s="127">
        <f>I65+'[2]IV'!I66</f>
        <v>0</v>
      </c>
      <c r="J66" s="127">
        <f>J65+'[2]IV'!J66</f>
        <v>0</v>
      </c>
      <c r="K66" s="127">
        <f>K65+'[2]IV'!K66</f>
        <v>0</v>
      </c>
      <c r="L66" s="127">
        <f>L65+'[2]IV'!L66</f>
        <v>0</v>
      </c>
      <c r="M66" s="127">
        <f>M65+'[2]IV'!M66</f>
        <v>0</v>
      </c>
      <c r="N66" s="127">
        <f>N65+'[2]IV'!N66</f>
        <v>0</v>
      </c>
      <c r="O66" s="127">
        <f>O65+'[2]IV'!O66</f>
        <v>0</v>
      </c>
      <c r="P66" s="127">
        <f>P65+'[2]IV'!P66</f>
        <v>0</v>
      </c>
      <c r="Q66" s="127">
        <f>Q65+'[2]IV'!Q66</f>
        <v>0</v>
      </c>
      <c r="R66" s="127">
        <f>R65+'[2]IV'!R66</f>
        <v>0</v>
      </c>
      <c r="S66" s="113">
        <f t="shared" si="8"/>
        <v>0</v>
      </c>
    </row>
    <row r="67" spans="3:19" ht="24.75" customHeight="1" thickBot="1" thickTop="1">
      <c r="C67" s="86" t="s">
        <v>192</v>
      </c>
      <c r="D67" s="153" t="s">
        <v>193</v>
      </c>
      <c r="E67" s="154"/>
      <c r="F67" s="123">
        <v>0</v>
      </c>
      <c r="G67" s="124">
        <v>0</v>
      </c>
      <c r="H67" s="125">
        <v>0</v>
      </c>
      <c r="I67" s="126">
        <v>0</v>
      </c>
      <c r="J67" s="124">
        <v>0</v>
      </c>
      <c r="K67" s="125">
        <v>0</v>
      </c>
      <c r="L67" s="124">
        <v>0</v>
      </c>
      <c r="M67" s="125">
        <v>0</v>
      </c>
      <c r="N67" s="124">
        <v>0</v>
      </c>
      <c r="O67" s="124">
        <v>0</v>
      </c>
      <c r="P67" s="125">
        <v>0</v>
      </c>
      <c r="Q67" s="126">
        <v>0</v>
      </c>
      <c r="R67" s="124">
        <v>0</v>
      </c>
      <c r="S67" s="113">
        <f t="shared" si="8"/>
        <v>0</v>
      </c>
    </row>
    <row r="68" spans="3:19" ht="24.75" customHeight="1" thickBot="1" thickTop="1">
      <c r="C68" s="131"/>
      <c r="D68" s="155" t="s">
        <v>194</v>
      </c>
      <c r="E68" s="156"/>
      <c r="F68" s="132">
        <f>F67+'[2]IV'!F68</f>
        <v>0</v>
      </c>
      <c r="G68" s="132">
        <f>G67+'[2]IV'!G68</f>
        <v>0</v>
      </c>
      <c r="H68" s="132">
        <f>H67+'[2]IV'!H68</f>
        <v>3</v>
      </c>
      <c r="I68" s="132">
        <f>I67+'[2]IV'!I68</f>
        <v>0</v>
      </c>
      <c r="J68" s="132">
        <f>J67+'[2]IV'!J68</f>
        <v>0</v>
      </c>
      <c r="K68" s="132">
        <f>K67+'[2]IV'!K68</f>
        <v>0</v>
      </c>
      <c r="L68" s="132">
        <f>L67+'[2]IV'!L68</f>
        <v>0</v>
      </c>
      <c r="M68" s="132">
        <f>M67+'[2]IV'!M68</f>
        <v>0</v>
      </c>
      <c r="N68" s="132">
        <f>N67+'[2]IV'!N68</f>
        <v>0</v>
      </c>
      <c r="O68" s="132">
        <f>O67+'[2]IV'!O68</f>
        <v>0</v>
      </c>
      <c r="P68" s="132">
        <f>P67+'[2]IV'!P68</f>
        <v>0</v>
      </c>
      <c r="Q68" s="132">
        <f>Q67+'[2]IV'!Q68</f>
        <v>5</v>
      </c>
      <c r="R68" s="132">
        <f>R67+'[2]IV'!R68</f>
        <v>0</v>
      </c>
      <c r="S68" s="133">
        <f t="shared" si="8"/>
        <v>8</v>
      </c>
    </row>
    <row r="69" spans="3:19" ht="27" customHeight="1" thickBot="1" thickTop="1">
      <c r="C69" s="80" t="s">
        <v>195</v>
      </c>
      <c r="D69" s="145" t="s">
        <v>196</v>
      </c>
      <c r="E69" s="145"/>
      <c r="F69" s="134">
        <f aca="true" t="shared" si="9" ref="F69:R69">F67+F65+F63+F61+F59+F57+F55+F51+F49+F47+F45+F43</f>
        <v>77</v>
      </c>
      <c r="G69" s="134">
        <f t="shared" si="9"/>
        <v>59</v>
      </c>
      <c r="H69" s="134">
        <f t="shared" si="9"/>
        <v>71</v>
      </c>
      <c r="I69" s="134">
        <f t="shared" si="9"/>
        <v>127</v>
      </c>
      <c r="J69" s="134">
        <f t="shared" si="9"/>
        <v>75</v>
      </c>
      <c r="K69" s="134">
        <f t="shared" si="9"/>
        <v>53</v>
      </c>
      <c r="L69" s="134">
        <f t="shared" si="9"/>
        <v>56</v>
      </c>
      <c r="M69" s="134">
        <f t="shared" si="9"/>
        <v>36</v>
      </c>
      <c r="N69" s="134">
        <f t="shared" si="9"/>
        <v>19</v>
      </c>
      <c r="O69" s="134">
        <f t="shared" si="9"/>
        <v>53</v>
      </c>
      <c r="P69" s="134">
        <f t="shared" si="9"/>
        <v>76</v>
      </c>
      <c r="Q69" s="134">
        <f t="shared" si="9"/>
        <v>134</v>
      </c>
      <c r="R69" s="134">
        <f t="shared" si="9"/>
        <v>117</v>
      </c>
      <c r="S69" s="134">
        <f t="shared" si="8"/>
        <v>953</v>
      </c>
    </row>
    <row r="70" spans="3:19" ht="27" customHeight="1" thickBot="1" thickTop="1">
      <c r="C70" s="131"/>
      <c r="D70" s="145" t="s">
        <v>197</v>
      </c>
      <c r="E70" s="145"/>
      <c r="F70" s="134">
        <f aca="true" t="shared" si="10" ref="F70:R70">F68+F66+F64+F62+F60+F58+F56+F52+F50+F48+F46+F44</f>
        <v>132</v>
      </c>
      <c r="G70" s="134">
        <f t="shared" si="10"/>
        <v>82</v>
      </c>
      <c r="H70" s="134">
        <f t="shared" si="10"/>
        <v>100</v>
      </c>
      <c r="I70" s="134">
        <f t="shared" si="10"/>
        <v>202</v>
      </c>
      <c r="J70" s="134">
        <f t="shared" si="10"/>
        <v>155</v>
      </c>
      <c r="K70" s="134">
        <f t="shared" si="10"/>
        <v>87</v>
      </c>
      <c r="L70" s="134">
        <f t="shared" si="10"/>
        <v>185</v>
      </c>
      <c r="M70" s="134">
        <f t="shared" si="10"/>
        <v>110</v>
      </c>
      <c r="N70" s="134">
        <f t="shared" si="10"/>
        <v>42</v>
      </c>
      <c r="O70" s="134">
        <f t="shared" si="10"/>
        <v>101</v>
      </c>
      <c r="P70" s="134">
        <f t="shared" si="10"/>
        <v>143</v>
      </c>
      <c r="Q70" s="134">
        <f t="shared" si="10"/>
        <v>362</v>
      </c>
      <c r="R70" s="134">
        <f t="shared" si="10"/>
        <v>266</v>
      </c>
      <c r="S70" s="134">
        <f t="shared" si="8"/>
        <v>1967</v>
      </c>
    </row>
  </sheetData>
  <sheetProtection password="88EF" sheet="1" objects="1" scenarios="1"/>
  <mergeCells count="63">
    <mergeCell ref="Q3:S3"/>
    <mergeCell ref="D16:E16"/>
    <mergeCell ref="D17:E17"/>
    <mergeCell ref="D18:E18"/>
    <mergeCell ref="D12:E12"/>
    <mergeCell ref="D13:E13"/>
    <mergeCell ref="D14:E14"/>
    <mergeCell ref="D15:E15"/>
    <mergeCell ref="C4:S4"/>
    <mergeCell ref="C6:S6"/>
    <mergeCell ref="C34:S34"/>
    <mergeCell ref="D31:E31"/>
    <mergeCell ref="D33:E33"/>
    <mergeCell ref="D24:E24"/>
    <mergeCell ref="D25:E25"/>
    <mergeCell ref="D43:E43"/>
    <mergeCell ref="D44:E44"/>
    <mergeCell ref="C42:S42"/>
    <mergeCell ref="D35:E35"/>
    <mergeCell ref="D36:E36"/>
    <mergeCell ref="C40:S40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7:E67"/>
    <mergeCell ref="D68:E68"/>
    <mergeCell ref="D61:E61"/>
    <mergeCell ref="D62:E62"/>
    <mergeCell ref="D63:E63"/>
    <mergeCell ref="D64:E64"/>
    <mergeCell ref="D69:E69"/>
    <mergeCell ref="D70:E70"/>
    <mergeCell ref="D7:E7"/>
    <mergeCell ref="D8:E8"/>
    <mergeCell ref="D9:E9"/>
    <mergeCell ref="D10:E10"/>
    <mergeCell ref="D11:E11"/>
    <mergeCell ref="D32:E32"/>
    <mergeCell ref="D65:E65"/>
    <mergeCell ref="D66:E66"/>
    <mergeCell ref="C19:S19"/>
    <mergeCell ref="C30:S30"/>
    <mergeCell ref="D26:E26"/>
    <mergeCell ref="D27:E27"/>
    <mergeCell ref="D28:E28"/>
    <mergeCell ref="D29:E29"/>
    <mergeCell ref="D20:E20"/>
    <mergeCell ref="D21:E21"/>
    <mergeCell ref="D22:E22"/>
    <mergeCell ref="D23:E23"/>
  </mergeCells>
  <printOptions horizontalCentered="1" verticalCentered="1"/>
  <pageMargins left="0" right="0.35433070866141736" top="0" bottom="0" header="0" footer="0"/>
  <pageSetup fitToHeight="1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A1" sqref="A1:N39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  <col min="15" max="15" width="7.625" style="0" customWidth="1"/>
    <col min="24" max="24" width="9.75390625" style="0" customWidth="1"/>
  </cols>
  <sheetData>
    <row r="1" spans="2:12" ht="18">
      <c r="B1" s="1" t="s">
        <v>0</v>
      </c>
      <c r="C1" s="1"/>
      <c r="D1" s="1"/>
      <c r="E1" s="1"/>
      <c r="F1" s="1"/>
      <c r="G1" s="1"/>
      <c r="H1" s="2"/>
      <c r="I1" s="2"/>
      <c r="J1" s="2"/>
      <c r="K1" s="2"/>
      <c r="L1" s="2"/>
    </row>
    <row r="2" spans="2:12" ht="18.75" thickBot="1">
      <c r="B2" s="1" t="s">
        <v>1</v>
      </c>
      <c r="C2" s="1"/>
      <c r="D2" s="1"/>
      <c r="E2" s="1"/>
      <c r="F2" s="1"/>
      <c r="G2" s="2"/>
      <c r="H2" s="2"/>
      <c r="I2" s="2"/>
      <c r="J2" s="2"/>
      <c r="K2" s="2"/>
      <c r="L2" s="2"/>
    </row>
    <row r="3" spans="1:14" ht="25.5">
      <c r="A3" s="3"/>
      <c r="B3" s="4" t="s">
        <v>2</v>
      </c>
      <c r="C3" s="5"/>
      <c r="D3" s="6" t="s">
        <v>3</v>
      </c>
      <c r="F3" s="3"/>
      <c r="G3" s="4" t="s">
        <v>4</v>
      </c>
      <c r="H3" s="7"/>
      <c r="I3" s="6" t="s">
        <v>3</v>
      </c>
      <c r="K3" s="3"/>
      <c r="L3" s="4" t="s">
        <v>2</v>
      </c>
      <c r="M3" s="5"/>
      <c r="N3" s="6" t="s">
        <v>3</v>
      </c>
    </row>
    <row r="4" spans="1:14" ht="15.75">
      <c r="A4" s="8" t="s">
        <v>5</v>
      </c>
      <c r="B4" s="9" t="s">
        <v>6</v>
      </c>
      <c r="C4" s="10" t="s">
        <v>7</v>
      </c>
      <c r="D4" s="11">
        <f>SUM(D5:D12)</f>
        <v>13634</v>
      </c>
      <c r="F4" s="12">
        <v>7</v>
      </c>
      <c r="G4" s="13" t="s">
        <v>8</v>
      </c>
      <c r="H4" s="14" t="s">
        <v>9</v>
      </c>
      <c r="I4" s="15">
        <v>766</v>
      </c>
      <c r="K4" s="8" t="s">
        <v>10</v>
      </c>
      <c r="L4" s="9" t="s">
        <v>11</v>
      </c>
      <c r="M4" s="9" t="s">
        <v>7</v>
      </c>
      <c r="N4" s="11">
        <f>SUM(N5:N15)</f>
        <v>14228</v>
      </c>
    </row>
    <row r="5" spans="1:14" ht="15">
      <c r="A5" s="12">
        <v>1</v>
      </c>
      <c r="B5" s="13" t="s">
        <v>12</v>
      </c>
      <c r="C5" s="14" t="s">
        <v>9</v>
      </c>
      <c r="D5" s="15">
        <v>467</v>
      </c>
      <c r="F5" s="12">
        <v>8</v>
      </c>
      <c r="G5" s="13" t="s">
        <v>13</v>
      </c>
      <c r="H5" s="14" t="s">
        <v>9</v>
      </c>
      <c r="I5" s="15">
        <v>535</v>
      </c>
      <c r="K5" s="12">
        <v>1</v>
      </c>
      <c r="L5" s="13" t="s">
        <v>14</v>
      </c>
      <c r="M5" s="14" t="s">
        <v>15</v>
      </c>
      <c r="N5" s="15">
        <v>331</v>
      </c>
    </row>
    <row r="6" spans="1:14" ht="15">
      <c r="A6" s="12">
        <v>2</v>
      </c>
      <c r="B6" s="13" t="s">
        <v>16</v>
      </c>
      <c r="C6" s="14" t="s">
        <v>9</v>
      </c>
      <c r="D6" s="15">
        <v>602</v>
      </c>
      <c r="F6" s="12">
        <v>9</v>
      </c>
      <c r="G6" s="13" t="s">
        <v>17</v>
      </c>
      <c r="H6" s="14" t="s">
        <v>15</v>
      </c>
      <c r="I6" s="15">
        <v>916</v>
      </c>
      <c r="K6" s="12">
        <v>2</v>
      </c>
      <c r="L6" s="13" t="s">
        <v>18</v>
      </c>
      <c r="M6" s="14" t="s">
        <v>9</v>
      </c>
      <c r="N6" s="15">
        <v>339</v>
      </c>
    </row>
    <row r="7" spans="1:14" ht="15">
      <c r="A7" s="12">
        <v>3</v>
      </c>
      <c r="B7" s="13" t="s">
        <v>19</v>
      </c>
      <c r="C7" s="14" t="s">
        <v>20</v>
      </c>
      <c r="D7" s="15">
        <v>8356</v>
      </c>
      <c r="F7" s="12">
        <v>10</v>
      </c>
      <c r="G7" s="13" t="s">
        <v>21</v>
      </c>
      <c r="H7" s="14" t="s">
        <v>15</v>
      </c>
      <c r="I7" s="15">
        <v>507</v>
      </c>
      <c r="K7" s="12">
        <v>3</v>
      </c>
      <c r="L7" s="13" t="s">
        <v>22</v>
      </c>
      <c r="M7" s="14" t="s">
        <v>15</v>
      </c>
      <c r="N7" s="15">
        <v>831</v>
      </c>
    </row>
    <row r="8" spans="1:14" ht="15">
      <c r="A8" s="12">
        <v>4</v>
      </c>
      <c r="B8" s="13" t="s">
        <v>23</v>
      </c>
      <c r="C8" s="14" t="s">
        <v>9</v>
      </c>
      <c r="D8" s="15">
        <v>408</v>
      </c>
      <c r="F8" s="12">
        <v>11</v>
      </c>
      <c r="G8" s="13" t="s">
        <v>24</v>
      </c>
      <c r="H8" s="14" t="s">
        <v>15</v>
      </c>
      <c r="I8" s="15">
        <v>2066</v>
      </c>
      <c r="K8" s="12">
        <v>4</v>
      </c>
      <c r="L8" s="13" t="s">
        <v>25</v>
      </c>
      <c r="M8" s="14" t="s">
        <v>15</v>
      </c>
      <c r="N8" s="15">
        <v>447</v>
      </c>
    </row>
    <row r="9" spans="1:14" ht="15">
      <c r="A9" s="12">
        <v>5</v>
      </c>
      <c r="B9" s="13" t="s">
        <v>26</v>
      </c>
      <c r="C9" s="14" t="s">
        <v>20</v>
      </c>
      <c r="D9" s="15">
        <v>1212</v>
      </c>
      <c r="E9" s="16"/>
      <c r="F9" s="12"/>
      <c r="G9" s="13"/>
      <c r="H9" s="14"/>
      <c r="I9" s="15"/>
      <c r="K9" s="12">
        <v>5</v>
      </c>
      <c r="L9" s="13" t="s">
        <v>27</v>
      </c>
      <c r="M9" s="14" t="s">
        <v>15</v>
      </c>
      <c r="N9" s="15">
        <v>864</v>
      </c>
    </row>
    <row r="10" spans="1:14" ht="15.75">
      <c r="A10" s="12" t="s">
        <v>28</v>
      </c>
      <c r="B10" s="13" t="s">
        <v>29</v>
      </c>
      <c r="C10" s="14" t="s">
        <v>9</v>
      </c>
      <c r="D10" s="15">
        <v>606</v>
      </c>
      <c r="E10" s="17"/>
      <c r="F10" s="8" t="s">
        <v>30</v>
      </c>
      <c r="G10" s="9" t="s">
        <v>31</v>
      </c>
      <c r="H10" s="18" t="s">
        <v>7</v>
      </c>
      <c r="I10" s="19">
        <f>SUM(I11:I15)</f>
        <v>4645</v>
      </c>
      <c r="K10" s="12" t="s">
        <v>28</v>
      </c>
      <c r="L10" s="13" t="s">
        <v>32</v>
      </c>
      <c r="M10" s="14" t="s">
        <v>15</v>
      </c>
      <c r="N10" s="15">
        <v>2558</v>
      </c>
    </row>
    <row r="11" spans="1:14" ht="15">
      <c r="A11" s="12">
        <v>7</v>
      </c>
      <c r="B11" s="13" t="s">
        <v>33</v>
      </c>
      <c r="C11" s="14" t="s">
        <v>9</v>
      </c>
      <c r="D11" s="15">
        <v>614</v>
      </c>
      <c r="E11" s="20"/>
      <c r="F11" s="12">
        <v>1</v>
      </c>
      <c r="G11" s="13" t="s">
        <v>34</v>
      </c>
      <c r="H11" s="14" t="s">
        <v>15</v>
      </c>
      <c r="I11" s="15">
        <v>696</v>
      </c>
      <c r="K11" s="12">
        <v>7</v>
      </c>
      <c r="L11" s="13" t="s">
        <v>35</v>
      </c>
      <c r="M11" s="14" t="s">
        <v>9</v>
      </c>
      <c r="N11" s="15">
        <v>456</v>
      </c>
    </row>
    <row r="12" spans="1:14" ht="15">
      <c r="A12" s="12">
        <v>8</v>
      </c>
      <c r="B12" s="13" t="s">
        <v>36</v>
      </c>
      <c r="C12" s="14" t="s">
        <v>15</v>
      </c>
      <c r="D12" s="15">
        <v>1369</v>
      </c>
      <c r="E12" s="20"/>
      <c r="F12" s="12">
        <v>2</v>
      </c>
      <c r="G12" s="13" t="s">
        <v>37</v>
      </c>
      <c r="H12" s="14" t="s">
        <v>9</v>
      </c>
      <c r="I12" s="15">
        <v>496</v>
      </c>
      <c r="K12" s="12">
        <v>8</v>
      </c>
      <c r="L12" s="13" t="s">
        <v>38</v>
      </c>
      <c r="M12" s="14" t="s">
        <v>9</v>
      </c>
      <c r="N12" s="15">
        <v>336</v>
      </c>
    </row>
    <row r="13" spans="1:14" ht="15">
      <c r="A13" s="12"/>
      <c r="B13" s="13"/>
      <c r="C13" s="14"/>
      <c r="D13" s="15"/>
      <c r="E13" s="20"/>
      <c r="F13" s="12">
        <v>3</v>
      </c>
      <c r="G13" s="13" t="s">
        <v>39</v>
      </c>
      <c r="H13" s="14" t="s">
        <v>15</v>
      </c>
      <c r="I13" s="15">
        <v>708</v>
      </c>
      <c r="K13" s="12">
        <v>9</v>
      </c>
      <c r="L13" s="13" t="s">
        <v>40</v>
      </c>
      <c r="M13" s="14" t="s">
        <v>9</v>
      </c>
      <c r="N13" s="15">
        <v>282</v>
      </c>
    </row>
    <row r="14" spans="1:14" ht="15.75">
      <c r="A14" s="8" t="s">
        <v>41</v>
      </c>
      <c r="B14" s="9" t="s">
        <v>42</v>
      </c>
      <c r="C14" s="18" t="s">
        <v>7</v>
      </c>
      <c r="D14" s="19">
        <f>SUM(D15:D21)</f>
        <v>7334</v>
      </c>
      <c r="E14" s="21"/>
      <c r="F14" s="12">
        <v>4</v>
      </c>
      <c r="G14" s="13" t="s">
        <v>43</v>
      </c>
      <c r="H14" s="14" t="s">
        <v>15</v>
      </c>
      <c r="I14" s="15">
        <v>770</v>
      </c>
      <c r="K14" s="12">
        <v>10</v>
      </c>
      <c r="L14" s="13" t="s">
        <v>44</v>
      </c>
      <c r="M14" s="14" t="s">
        <v>9</v>
      </c>
      <c r="N14" s="15">
        <v>1173</v>
      </c>
    </row>
    <row r="15" spans="1:14" ht="15">
      <c r="A15" s="12">
        <v>1</v>
      </c>
      <c r="B15" s="13" t="s">
        <v>45</v>
      </c>
      <c r="C15" s="14" t="s">
        <v>9</v>
      </c>
      <c r="D15" s="15">
        <v>453</v>
      </c>
      <c r="E15" s="20"/>
      <c r="F15" s="12">
        <v>5</v>
      </c>
      <c r="G15" s="13" t="s">
        <v>46</v>
      </c>
      <c r="H15" s="14" t="s">
        <v>15</v>
      </c>
      <c r="I15" s="15">
        <v>1975</v>
      </c>
      <c r="K15" s="12">
        <v>11</v>
      </c>
      <c r="L15" s="13" t="s">
        <v>44</v>
      </c>
      <c r="M15" s="14" t="s">
        <v>20</v>
      </c>
      <c r="N15" s="15">
        <v>6611</v>
      </c>
    </row>
    <row r="16" spans="1:14" ht="15.75">
      <c r="A16" s="12">
        <v>2</v>
      </c>
      <c r="B16" s="13" t="s">
        <v>47</v>
      </c>
      <c r="C16" s="14" t="s">
        <v>9</v>
      </c>
      <c r="D16" s="15">
        <v>288</v>
      </c>
      <c r="E16" s="20"/>
      <c r="F16" s="12"/>
      <c r="G16" s="13"/>
      <c r="H16" s="14"/>
      <c r="I16" s="15"/>
      <c r="K16" s="12"/>
      <c r="L16" s="13"/>
      <c r="M16" s="14"/>
      <c r="N16" s="19"/>
    </row>
    <row r="17" spans="1:14" ht="15.75">
      <c r="A17" s="12">
        <v>3</v>
      </c>
      <c r="B17" s="13" t="s">
        <v>48</v>
      </c>
      <c r="C17" s="14" t="s">
        <v>9</v>
      </c>
      <c r="D17" s="15">
        <v>653</v>
      </c>
      <c r="E17" s="20"/>
      <c r="F17" s="8" t="s">
        <v>49</v>
      </c>
      <c r="G17" s="9" t="s">
        <v>50</v>
      </c>
      <c r="H17" s="18" t="s">
        <v>7</v>
      </c>
      <c r="I17" s="19">
        <f>SUM(I18:I22)</f>
        <v>5655</v>
      </c>
      <c r="K17" s="8" t="s">
        <v>51</v>
      </c>
      <c r="L17" s="9" t="s">
        <v>52</v>
      </c>
      <c r="M17" s="18" t="s">
        <v>7</v>
      </c>
      <c r="N17" s="19">
        <f>SUM(N18:N26)</f>
        <v>9811</v>
      </c>
    </row>
    <row r="18" spans="1:14" ht="15">
      <c r="A18" s="12">
        <v>4</v>
      </c>
      <c r="B18" s="13" t="s">
        <v>53</v>
      </c>
      <c r="C18" s="14" t="s">
        <v>9</v>
      </c>
      <c r="D18" s="15">
        <v>1094</v>
      </c>
      <c r="E18" s="20"/>
      <c r="F18" s="12">
        <v>1</v>
      </c>
      <c r="G18" s="13" t="s">
        <v>54</v>
      </c>
      <c r="H18" s="14" t="s">
        <v>15</v>
      </c>
      <c r="I18" s="15">
        <v>953</v>
      </c>
      <c r="K18" s="12">
        <v>1</v>
      </c>
      <c r="L18" s="13" t="s">
        <v>55</v>
      </c>
      <c r="M18" s="14" t="s">
        <v>9</v>
      </c>
      <c r="N18" s="15">
        <v>404</v>
      </c>
    </row>
    <row r="19" spans="1:14" ht="15">
      <c r="A19" s="12">
        <v>5</v>
      </c>
      <c r="B19" s="13" t="s">
        <v>53</v>
      </c>
      <c r="C19" s="14" t="s">
        <v>20</v>
      </c>
      <c r="D19" s="15">
        <v>2336</v>
      </c>
      <c r="E19" s="20"/>
      <c r="F19" s="12">
        <v>2</v>
      </c>
      <c r="G19" s="13" t="s">
        <v>56</v>
      </c>
      <c r="H19" s="14" t="s">
        <v>15</v>
      </c>
      <c r="I19" s="15">
        <v>1807</v>
      </c>
      <c r="K19" s="12">
        <v>2</v>
      </c>
      <c r="L19" s="13" t="s">
        <v>57</v>
      </c>
      <c r="M19" s="14" t="s">
        <v>20</v>
      </c>
      <c r="N19" s="15">
        <v>457</v>
      </c>
    </row>
    <row r="20" spans="1:14" ht="15">
      <c r="A20" s="12">
        <v>6</v>
      </c>
      <c r="B20" s="13" t="s">
        <v>58</v>
      </c>
      <c r="C20" s="14" t="s">
        <v>15</v>
      </c>
      <c r="D20" s="15">
        <v>2135</v>
      </c>
      <c r="E20" s="20"/>
      <c r="F20" s="12">
        <v>3</v>
      </c>
      <c r="G20" s="13" t="s">
        <v>59</v>
      </c>
      <c r="H20" s="14" t="s">
        <v>9</v>
      </c>
      <c r="I20" s="15">
        <v>381</v>
      </c>
      <c r="K20" s="12">
        <v>3</v>
      </c>
      <c r="L20" s="13" t="s">
        <v>60</v>
      </c>
      <c r="M20" s="14" t="s">
        <v>15</v>
      </c>
      <c r="N20" s="15">
        <v>869</v>
      </c>
    </row>
    <row r="21" spans="1:14" ht="15">
      <c r="A21" s="12">
        <v>7</v>
      </c>
      <c r="B21" s="13" t="s">
        <v>61</v>
      </c>
      <c r="C21" s="14" t="s">
        <v>9</v>
      </c>
      <c r="D21" s="15">
        <v>375</v>
      </c>
      <c r="E21" s="20"/>
      <c r="F21" s="12">
        <v>4</v>
      </c>
      <c r="G21" s="13" t="s">
        <v>62</v>
      </c>
      <c r="H21" s="14" t="s">
        <v>15</v>
      </c>
      <c r="I21" s="15">
        <v>2049</v>
      </c>
      <c r="K21" s="12">
        <v>4</v>
      </c>
      <c r="L21" s="13" t="s">
        <v>63</v>
      </c>
      <c r="M21" s="14" t="s">
        <v>15</v>
      </c>
      <c r="N21" s="15">
        <v>838</v>
      </c>
    </row>
    <row r="22" spans="1:14" ht="15.75">
      <c r="A22" s="8"/>
      <c r="B22" s="9"/>
      <c r="C22" s="14"/>
      <c r="D22" s="19"/>
      <c r="E22" s="21"/>
      <c r="F22" s="12">
        <v>5</v>
      </c>
      <c r="G22" s="13" t="s">
        <v>64</v>
      </c>
      <c r="H22" s="14" t="s">
        <v>9</v>
      </c>
      <c r="I22" s="15">
        <v>465</v>
      </c>
      <c r="K22" s="12">
        <v>5</v>
      </c>
      <c r="L22" s="13" t="s">
        <v>65</v>
      </c>
      <c r="M22" s="14" t="s">
        <v>9</v>
      </c>
      <c r="N22" s="15">
        <v>624</v>
      </c>
    </row>
    <row r="23" spans="1:14" ht="15.75">
      <c r="A23" s="8" t="s">
        <v>66</v>
      </c>
      <c r="B23" s="9" t="s">
        <v>67</v>
      </c>
      <c r="C23" s="18" t="s">
        <v>7</v>
      </c>
      <c r="D23" s="19">
        <f>SUM(D24:D29)</f>
        <v>5435</v>
      </c>
      <c r="E23" s="20"/>
      <c r="F23" s="12"/>
      <c r="G23" s="13"/>
      <c r="H23" s="14"/>
      <c r="I23" s="15"/>
      <c r="K23" s="12">
        <v>6</v>
      </c>
      <c r="L23" s="13" t="s">
        <v>68</v>
      </c>
      <c r="M23" s="14" t="s">
        <v>15</v>
      </c>
      <c r="N23" s="15">
        <v>2739</v>
      </c>
    </row>
    <row r="24" spans="1:14" ht="15.75">
      <c r="A24" s="12">
        <v>1</v>
      </c>
      <c r="B24" s="13" t="s">
        <v>69</v>
      </c>
      <c r="C24" s="14" t="s">
        <v>9</v>
      </c>
      <c r="D24" s="15">
        <v>551</v>
      </c>
      <c r="E24" s="20"/>
      <c r="F24" s="8" t="s">
        <v>70</v>
      </c>
      <c r="G24" s="9" t="s">
        <v>71</v>
      </c>
      <c r="H24" s="18" t="s">
        <v>7</v>
      </c>
      <c r="I24" s="19">
        <f>SUM(I25:I29)</f>
        <v>3756</v>
      </c>
      <c r="K24" s="12">
        <v>7</v>
      </c>
      <c r="L24" s="13" t="s">
        <v>72</v>
      </c>
      <c r="M24" s="14" t="s">
        <v>9</v>
      </c>
      <c r="N24" s="15">
        <v>285</v>
      </c>
    </row>
    <row r="25" spans="1:14" ht="15">
      <c r="A25" s="12">
        <v>2</v>
      </c>
      <c r="B25" s="13" t="s">
        <v>73</v>
      </c>
      <c r="C25" s="14" t="s">
        <v>15</v>
      </c>
      <c r="D25" s="15">
        <v>2278</v>
      </c>
      <c r="E25" s="20"/>
      <c r="F25" s="12">
        <v>1</v>
      </c>
      <c r="G25" s="13" t="s">
        <v>74</v>
      </c>
      <c r="H25" s="14" t="s">
        <v>9</v>
      </c>
      <c r="I25" s="15">
        <v>410</v>
      </c>
      <c r="K25" s="12">
        <v>8</v>
      </c>
      <c r="L25" s="13" t="s">
        <v>75</v>
      </c>
      <c r="M25" s="14" t="s">
        <v>9</v>
      </c>
      <c r="N25" s="15">
        <v>836</v>
      </c>
    </row>
    <row r="26" spans="1:14" ht="15">
      <c r="A26" s="12">
        <v>3</v>
      </c>
      <c r="B26" s="13" t="s">
        <v>76</v>
      </c>
      <c r="C26" s="14" t="s">
        <v>9</v>
      </c>
      <c r="D26" s="15">
        <v>537</v>
      </c>
      <c r="E26" s="20"/>
      <c r="F26" s="12">
        <v>2</v>
      </c>
      <c r="G26" s="13" t="s">
        <v>77</v>
      </c>
      <c r="H26" s="14" t="s">
        <v>15</v>
      </c>
      <c r="I26" s="15">
        <v>422</v>
      </c>
      <c r="K26" s="12">
        <v>9</v>
      </c>
      <c r="L26" s="13" t="s">
        <v>75</v>
      </c>
      <c r="M26" s="14" t="s">
        <v>20</v>
      </c>
      <c r="N26" s="15">
        <v>2759</v>
      </c>
    </row>
    <row r="27" spans="1:14" ht="15">
      <c r="A27" s="12">
        <v>4</v>
      </c>
      <c r="B27" s="13" t="s">
        <v>78</v>
      </c>
      <c r="C27" s="14" t="s">
        <v>9</v>
      </c>
      <c r="D27" s="15">
        <v>345</v>
      </c>
      <c r="E27" s="20"/>
      <c r="F27" s="12">
        <v>3</v>
      </c>
      <c r="G27" s="13" t="s">
        <v>79</v>
      </c>
      <c r="H27" s="14" t="s">
        <v>9</v>
      </c>
      <c r="I27" s="15">
        <v>478</v>
      </c>
      <c r="K27" s="12"/>
      <c r="L27" s="13"/>
      <c r="M27" s="14"/>
      <c r="N27" s="15"/>
    </row>
    <row r="28" spans="1:14" ht="15.75">
      <c r="A28" s="12">
        <v>5</v>
      </c>
      <c r="B28" s="13" t="s">
        <v>80</v>
      </c>
      <c r="C28" s="14" t="s">
        <v>15</v>
      </c>
      <c r="D28" s="15">
        <v>1120</v>
      </c>
      <c r="E28" s="21"/>
      <c r="F28" s="12">
        <v>4</v>
      </c>
      <c r="G28" s="13" t="s">
        <v>81</v>
      </c>
      <c r="H28" s="14" t="s">
        <v>15</v>
      </c>
      <c r="I28" s="15">
        <v>1842</v>
      </c>
      <c r="K28" s="8" t="s">
        <v>82</v>
      </c>
      <c r="L28" s="9" t="s">
        <v>83</v>
      </c>
      <c r="M28" s="18" t="s">
        <v>7</v>
      </c>
      <c r="N28" s="19">
        <f>SUM(N29:N38)</f>
        <v>10775</v>
      </c>
    </row>
    <row r="29" spans="1:14" ht="15">
      <c r="A29" s="12">
        <v>6</v>
      </c>
      <c r="B29" s="13" t="s">
        <v>84</v>
      </c>
      <c r="C29" s="14" t="s">
        <v>15</v>
      </c>
      <c r="D29" s="15">
        <v>604</v>
      </c>
      <c r="E29" s="20"/>
      <c r="F29" s="12">
        <v>5</v>
      </c>
      <c r="G29" s="13" t="s">
        <v>85</v>
      </c>
      <c r="H29" s="14" t="s">
        <v>15</v>
      </c>
      <c r="I29" s="15">
        <v>604</v>
      </c>
      <c r="K29" s="12">
        <v>1</v>
      </c>
      <c r="L29" s="13" t="s">
        <v>86</v>
      </c>
      <c r="M29" s="14" t="s">
        <v>9</v>
      </c>
      <c r="N29" s="15">
        <v>573</v>
      </c>
    </row>
    <row r="30" spans="1:14" ht="15">
      <c r="A30" s="12"/>
      <c r="B30" s="13"/>
      <c r="C30" s="14"/>
      <c r="D30" s="15"/>
      <c r="E30" s="20"/>
      <c r="F30" s="12"/>
      <c r="G30" s="13"/>
      <c r="H30" s="14"/>
      <c r="I30" s="15"/>
      <c r="K30" s="12">
        <v>2</v>
      </c>
      <c r="L30" s="13" t="s">
        <v>87</v>
      </c>
      <c r="M30" s="14" t="s">
        <v>15</v>
      </c>
      <c r="N30" s="15">
        <v>1045</v>
      </c>
    </row>
    <row r="31" spans="1:14" ht="15.75">
      <c r="A31" s="8" t="s">
        <v>88</v>
      </c>
      <c r="B31" s="9" t="s">
        <v>89</v>
      </c>
      <c r="C31" s="18" t="s">
        <v>7</v>
      </c>
      <c r="D31" s="19">
        <v>14316</v>
      </c>
      <c r="E31" s="20"/>
      <c r="F31" s="8" t="s">
        <v>90</v>
      </c>
      <c r="G31" s="9" t="s">
        <v>91</v>
      </c>
      <c r="H31" s="18" t="s">
        <v>7</v>
      </c>
      <c r="I31" s="19">
        <f>SUM(I32:I37)</f>
        <v>3930</v>
      </c>
      <c r="K31" s="12">
        <v>3</v>
      </c>
      <c r="L31" s="13" t="s">
        <v>92</v>
      </c>
      <c r="M31" s="14" t="s">
        <v>9</v>
      </c>
      <c r="N31" s="15">
        <v>290</v>
      </c>
    </row>
    <row r="32" spans="1:14" ht="15">
      <c r="A32" s="12">
        <v>1</v>
      </c>
      <c r="B32" s="13" t="s">
        <v>93</v>
      </c>
      <c r="C32" s="14" t="s">
        <v>15</v>
      </c>
      <c r="D32" s="15">
        <v>667</v>
      </c>
      <c r="E32" s="20"/>
      <c r="F32" s="12">
        <v>1</v>
      </c>
      <c r="G32" s="13" t="s">
        <v>94</v>
      </c>
      <c r="H32" s="14" t="s">
        <v>9</v>
      </c>
      <c r="I32" s="15">
        <v>302</v>
      </c>
      <c r="K32" s="12">
        <v>4</v>
      </c>
      <c r="L32" s="13" t="s">
        <v>95</v>
      </c>
      <c r="M32" s="14" t="s">
        <v>15</v>
      </c>
      <c r="N32" s="15">
        <v>2735</v>
      </c>
    </row>
    <row r="33" spans="1:14" ht="15">
      <c r="A33" s="12">
        <v>2</v>
      </c>
      <c r="B33" s="13" t="s">
        <v>96</v>
      </c>
      <c r="C33" s="14" t="s">
        <v>9</v>
      </c>
      <c r="D33" s="15">
        <v>390</v>
      </c>
      <c r="E33" s="20"/>
      <c r="F33" s="12">
        <v>2</v>
      </c>
      <c r="G33" s="13" t="s">
        <v>97</v>
      </c>
      <c r="H33" s="14" t="s">
        <v>9</v>
      </c>
      <c r="I33" s="15">
        <v>469</v>
      </c>
      <c r="K33" s="12">
        <v>5</v>
      </c>
      <c r="L33" s="13" t="s">
        <v>98</v>
      </c>
      <c r="M33" s="14" t="s">
        <v>20</v>
      </c>
      <c r="N33" s="15">
        <v>274</v>
      </c>
    </row>
    <row r="34" spans="1:14" ht="15">
      <c r="A34" s="12" t="s">
        <v>99</v>
      </c>
      <c r="B34" s="13" t="s">
        <v>100</v>
      </c>
      <c r="C34" s="14" t="s">
        <v>15</v>
      </c>
      <c r="D34" s="15">
        <v>2055</v>
      </c>
      <c r="E34" s="20"/>
      <c r="F34" s="12">
        <v>3</v>
      </c>
      <c r="G34" s="13" t="s">
        <v>101</v>
      </c>
      <c r="H34" s="14" t="s">
        <v>9</v>
      </c>
      <c r="I34" s="15">
        <v>316</v>
      </c>
      <c r="K34" s="12">
        <v>6</v>
      </c>
      <c r="L34" s="13" t="s">
        <v>102</v>
      </c>
      <c r="M34" s="14" t="s">
        <v>9</v>
      </c>
      <c r="N34" s="15">
        <v>341</v>
      </c>
    </row>
    <row r="35" spans="1:14" ht="15">
      <c r="A35" s="12">
        <v>4</v>
      </c>
      <c r="B35" s="13" t="s">
        <v>103</v>
      </c>
      <c r="C35" s="14" t="s">
        <v>9</v>
      </c>
      <c r="D35" s="15">
        <v>788</v>
      </c>
      <c r="E35" s="20"/>
      <c r="F35" s="12">
        <v>4</v>
      </c>
      <c r="G35" s="13" t="s">
        <v>104</v>
      </c>
      <c r="H35" s="14" t="s">
        <v>9</v>
      </c>
      <c r="I35" s="15">
        <v>358</v>
      </c>
      <c r="K35" s="12">
        <v>7</v>
      </c>
      <c r="L35" s="13" t="s">
        <v>105</v>
      </c>
      <c r="M35" s="14" t="s">
        <v>9</v>
      </c>
      <c r="N35" s="15">
        <v>681</v>
      </c>
    </row>
    <row r="36" spans="1:14" ht="15">
      <c r="A36" s="12">
        <v>5</v>
      </c>
      <c r="B36" s="13" t="s">
        <v>103</v>
      </c>
      <c r="C36" s="14" t="s">
        <v>20</v>
      </c>
      <c r="D36" s="15">
        <v>4960</v>
      </c>
      <c r="E36" s="20"/>
      <c r="F36" s="12">
        <v>5</v>
      </c>
      <c r="G36" s="13" t="s">
        <v>106</v>
      </c>
      <c r="H36" s="14" t="s">
        <v>15</v>
      </c>
      <c r="I36" s="15">
        <v>2055</v>
      </c>
      <c r="K36" s="12">
        <v>8</v>
      </c>
      <c r="L36" s="13" t="s">
        <v>107</v>
      </c>
      <c r="M36" s="14" t="s">
        <v>9</v>
      </c>
      <c r="N36" s="15">
        <v>420</v>
      </c>
    </row>
    <row r="37" spans="1:14" ht="15.75" thickBot="1">
      <c r="A37" s="22">
        <v>6</v>
      </c>
      <c r="B37" s="23" t="s">
        <v>108</v>
      </c>
      <c r="C37" s="24" t="s">
        <v>15</v>
      </c>
      <c r="D37" s="25">
        <v>666</v>
      </c>
      <c r="E37" s="20"/>
      <c r="F37" s="22">
        <v>6</v>
      </c>
      <c r="G37" s="23" t="s">
        <v>109</v>
      </c>
      <c r="H37" s="24" t="s">
        <v>15</v>
      </c>
      <c r="I37" s="25">
        <v>430</v>
      </c>
      <c r="K37" s="12">
        <v>9</v>
      </c>
      <c r="L37" s="13" t="s">
        <v>110</v>
      </c>
      <c r="M37" s="14" t="s">
        <v>9</v>
      </c>
      <c r="N37" s="15">
        <v>1070</v>
      </c>
    </row>
    <row r="38" spans="1:14" ht="15.75" thickBot="1">
      <c r="A38" s="21"/>
      <c r="B38" s="26"/>
      <c r="C38" s="27"/>
      <c r="D38" s="28"/>
      <c r="E38" s="20"/>
      <c r="F38" s="29"/>
      <c r="G38" s="20"/>
      <c r="H38" s="27"/>
      <c r="K38" s="30">
        <v>10</v>
      </c>
      <c r="L38" s="31" t="s">
        <v>110</v>
      </c>
      <c r="M38" s="32" t="s">
        <v>20</v>
      </c>
      <c r="N38" s="33">
        <v>3346</v>
      </c>
    </row>
    <row r="39" spans="1:14" ht="19.5" thickBot="1" thickTop="1">
      <c r="A39" s="20"/>
      <c r="B39" s="34" t="s">
        <v>111</v>
      </c>
      <c r="C39" s="35"/>
      <c r="D39" s="36"/>
      <c r="E39" s="37"/>
      <c r="F39" s="34"/>
      <c r="G39" s="37"/>
      <c r="H39" s="27"/>
      <c r="K39" s="38"/>
      <c r="L39" s="39" t="s">
        <v>112</v>
      </c>
      <c r="M39" s="40" t="s">
        <v>113</v>
      </c>
      <c r="N39" s="41">
        <f>D4+D14+D23+D31+I10+I17+I24+I31+N4+N17+N28</f>
        <v>93519</v>
      </c>
    </row>
    <row r="40" spans="1:8" ht="13.5" thickTop="1">
      <c r="A40" s="20"/>
      <c r="B40" s="29"/>
      <c r="C40" s="27"/>
      <c r="D40" s="27"/>
      <c r="E40" s="20"/>
      <c r="F40" s="29"/>
      <c r="G40" s="20"/>
      <c r="H40" s="27"/>
    </row>
  </sheetData>
  <sheetProtection password="88EF" sheet="1" objects="1" scenarios="1"/>
  <printOptions horizontalCentered="1" verticalCentered="1"/>
  <pageMargins left="0" right="0" top="0" bottom="0" header="0" footer="0"/>
  <pageSetup fitToHeight="1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J10" sqref="J10"/>
    </sheetView>
  </sheetViews>
  <sheetFormatPr defaultColWidth="9.00390625" defaultRowHeight="12.75"/>
  <sheetData/>
  <sheetProtection password="88EF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Talarczyk Dorota</dc:creator>
  <cp:keywords/>
  <dc:description/>
  <cp:lastModifiedBy>kpin</cp:lastModifiedBy>
  <dcterms:created xsi:type="dcterms:W3CDTF">2001-06-19T07:38:58Z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