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form.o bezrob str.1-2" sheetId="1" r:id="rId1"/>
    <sheet name="inform.o bezrob.str.3" sheetId="2" r:id="rId2"/>
    <sheet name="inform.o bezrob.str.4" sheetId="3" r:id="rId3"/>
    <sheet name="inform.o bezrob.niepelnosprawny" sheetId="4" r:id="rId4"/>
  </sheets>
  <externalReferences>
    <externalReference r:id="rId7"/>
    <externalReference r:id="rId8"/>
    <externalReference r:id="rId9"/>
  </externalReferences>
  <definedNames>
    <definedName name="_xlnm.Print_Area" localSheetId="0">'inform.o bezrob str.1-2'!$C$2:$S$38</definedName>
  </definedNames>
  <calcPr fullCalcOnLoad="1"/>
</workbook>
</file>

<file path=xl/sharedStrings.xml><?xml version="1.0" encoding="utf-8"?>
<sst xmlns="http://schemas.openxmlformats.org/spreadsheetml/2006/main" count="393" uniqueCount="235">
  <si>
    <t>Liczba  bezrobotnych w układzie Powiatowych Urzędów Pracy i gmin woj. lubuskiego zarejestrowanych</t>
  </si>
  <si>
    <t>na koniec Grudnia 2000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</si>
  <si>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</si>
  <si>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</si>
  <si>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</si>
  <si>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</si>
  <si>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</si>
  <si>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</si>
  <si>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</si>
  <si>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</si>
  <si>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</si>
  <si>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</si>
  <si>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</si>
  <si>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</si>
  <si>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</si>
  <si>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</si>
  <si>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</si>
  <si>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</si>
  <si>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</si>
  <si>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</si>
  <si>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</si>
  <si>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</si>
  <si>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</si>
  <si>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</si>
  <si>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</si>
  <si>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</si>
  <si>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</si>
  <si>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</si>
  <si>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6.</t>
  </si>
  <si>
    <t>Lubiszyn</t>
  </si>
  <si>
    <t>V.</t>
  </si>
  <si>
    <t>SŁUBICE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</si>
  <si>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</si>
  <si>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</si>
  <si>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</si>
  <si>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</si>
  <si>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</si>
  <si>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</si>
  <si>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</si>
  <si>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</si>
  <si>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</si>
  <si>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</si>
  <si>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</si>
  <si>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</si>
  <si>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</si>
  <si>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</si>
  <si>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</si>
  <si>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</si>
  <si>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</si>
  <si>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</si>
  <si>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</si>
  <si>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</si>
  <si>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ŻAGAŃ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</si>
  <si>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</si>
  <si>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</si>
  <si>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</si>
  <si>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</si>
  <si>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</si>
  <si>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</si>
  <si>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</si>
  <si>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</si>
  <si>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</si>
  <si>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</si>
  <si>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</si>
  <si>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</si>
  <si>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</si>
  <si>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</si>
  <si>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MIĘDZYRZECZ</t>
  </si>
  <si>
    <t>Szprotawa</t>
  </si>
  <si>
    <t>Bledzew</t>
  </si>
  <si>
    <t>VII.</t>
  </si>
  <si>
    <t>SULĘCIN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</si>
  <si>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</si>
  <si>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</si>
  <si>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</si>
  <si>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</si>
  <si>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</si>
  <si>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</si>
  <si>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</si>
  <si>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</si>
  <si>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</si>
  <si>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</si>
  <si>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</si>
  <si>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ŻARY</t>
  </si>
  <si>
    <t>Trzciel</t>
  </si>
  <si>
    <t>Torzym</t>
  </si>
  <si>
    <t>Brody</t>
  </si>
  <si>
    <t>Jasień</t>
  </si>
  <si>
    <t>IV</t>
  </si>
  <si>
    <t>NOWA SÓL</t>
  </si>
  <si>
    <t>VIII.</t>
  </si>
  <si>
    <t>ŚWIEBODZIN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</si>
  <si>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</si>
  <si>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</si>
  <si>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</si>
  <si>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</si>
  <si>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</si>
  <si>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</si>
  <si>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</si>
  <si>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3.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</si>
  <si>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</si>
  <si>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</si>
  <si>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</si>
  <si>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</si>
  <si>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</si>
  <si>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</si>
  <si>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</si>
  <si>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</si>
  <si>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</si>
  <si>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</si>
  <si>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</si>
  <si>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</si>
  <si>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</si>
  <si>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</si>
  <si>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</si>
  <si>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</si>
  <si>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</si>
  <si>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</si>
  <si>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GRUDNIU 2000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</si>
  <si>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</si>
  <si>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</si>
  <si>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</si>
  <si>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</si>
  <si>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</si>
  <si>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</si>
  <si>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</si>
  <si>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</si>
  <si>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</si>
  <si>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</si>
  <si>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</si>
  <si>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</si>
  <si>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</si>
  <si>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</si>
  <si>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</si>
  <si>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</si>
  <si>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</si>
  <si>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</si>
  <si>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</si>
  <si>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</si>
  <si>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</si>
  <si>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</si>
  <si>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</si>
  <si>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</si>
  <si>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</si>
  <si>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</si>
  <si>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</si>
  <si>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</si>
  <si>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</si>
  <si>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</si>
  <si>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</si>
  <si>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</si>
  <si>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</si>
  <si>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</si>
  <si>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</si>
  <si>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</si>
  <si>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</si>
  <si>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</si>
  <si>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</si>
  <si>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</si>
  <si>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</si>
  <si>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</si>
  <si>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</si>
  <si>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</si>
  <si>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</si>
  <si>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</si>
  <si>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</si>
  <si>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</si>
  <si>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</si>
  <si>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</si>
  <si>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</si>
  <si>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</si>
  <si>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</si>
  <si>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</si>
  <si>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</si>
  <si>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</si>
  <si>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</si>
  <si>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</si>
  <si>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</si>
  <si>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</si>
  <si>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</si>
  <si>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</si>
  <si>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</si>
  <si>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</si>
  <si>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</si>
  <si>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</si>
  <si>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</si>
  <si>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</si>
  <si>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</si>
  <si>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</si>
  <si>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</si>
  <si>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</si>
  <si>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</si>
  <si>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</si>
  <si>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</si>
  <si>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</si>
  <si>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</si>
  <si>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</si>
  <si>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</si>
  <si>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</si>
  <si>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</si>
  <si>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</si>
  <si>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</si>
  <si>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</si>
  <si>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Zielona Góra (powiat grodzki)</t>
  </si>
  <si>
    <t>Zielona Góra (powiat ziemski)</t>
  </si>
  <si>
    <t>IA-0422-01/DK/01</t>
  </si>
  <si>
    <t>Powiatowy Urząd Pracy</t>
  </si>
  <si>
    <t>Gorzów Wielkopolski (powiat grodzki)</t>
  </si>
  <si>
    <t>Gorzów Wielkopolski (powiat ziemski)</t>
  </si>
  <si>
    <t>Krosno Odrzańskie</t>
  </si>
  <si>
    <t>RAZEM</t>
  </si>
  <si>
    <t>Liczba osób niepełnosprawnych zarejestrowanych jako bezrobotne                     (stan na początku miesiąca)</t>
  </si>
  <si>
    <t xml:space="preserve">Liczba osób niepełnosprawnych zarejestrowanych jako bezrobotne                      (stan na koniec miesiąca)  </t>
  </si>
  <si>
    <t>Różnica (wzrost / spadek)</t>
  </si>
  <si>
    <t>Liczba osób niepełnosprawnych zarejestrowanych jako bezrobotne posiadające prawo do zasiłku (stan na koniec miesiąca)</t>
  </si>
  <si>
    <t xml:space="preserve">Liczba osób niepełnosprawnych rejestrujących się jako bezrobotne             w miesiącu  („napływ”)  </t>
  </si>
  <si>
    <t>Liczba osób niepełnosprawnych wyłączonych z ewidencji bezrobotnych                   w miesiącu  z tytułu podjęcia pracy</t>
  </si>
  <si>
    <t>Liczba osób niepełnosprawnych wyłączonych z ewidencji bezrobotnych     w   wyniku otrzymania pożyczki na uruchomienie działalności gospodarczej</t>
  </si>
  <si>
    <t>Liczba osób niepełnosprawnych wyłączonych z ewidencji bezrobotnych      w wyniku nie potwierdzenia gotowości do pracy</t>
  </si>
  <si>
    <t>Liczba osób niepełnosprawnych wyłączonych z ewidencji bezrobotnych      z powodu dobrowolnej rezygnacji ze statusu bezrobotnego</t>
  </si>
  <si>
    <t xml:space="preserve">Liczba osób niepełnosprawnych zarejestrowanych jako poszukujące pracy         (stan na koniec miesiąca)  </t>
  </si>
  <si>
    <t xml:space="preserve">Liczba osób niepełnosprawnych wyłączonych z ewidencji poszukujących pracy w miesiącu  </t>
  </si>
  <si>
    <t>Liczba osób niepełnosprawnych wyłączonych z ewidencji poszukujących pracy w miesiącu  z tytułu podjęcia pracy</t>
  </si>
  <si>
    <t>Liczba osób niepełnosprawnych rozpoczynających szkolenie w miesiącu</t>
  </si>
  <si>
    <t>Liczba osób niepełnosprawnych kończących szkolenie w miesiącu</t>
  </si>
  <si>
    <t>Liczba osób niepełnosprawnych rozpoczynających szkolenie w ramach Programu wspierania aktywności zawodowej osób niepełnosprawnych - W.A.Z.O.N.II</t>
  </si>
  <si>
    <t>w tym: ilość osób, którym przyznano renty szkoleniowe</t>
  </si>
  <si>
    <t>Liczba osób niepełnosprawnych, które ukończyły w miesiącu sprawozdawczym szkolenie w ramach programu celowego W.A.Z.O.N.II</t>
  </si>
  <si>
    <t>Liczba osób niepełnosprawnych korzystających z Poradnictwa Zawodowego w miesiącu sprawozdawczym</t>
  </si>
  <si>
    <t xml:space="preserve">w tym </t>
  </si>
  <si>
    <t>Indywidualnego</t>
  </si>
  <si>
    <t>Grupowego</t>
  </si>
  <si>
    <t xml:space="preserve">Liczba ofert pracy dla osób niepełnosprawnych zgłoszona w miesiącu  </t>
  </si>
  <si>
    <t>Różnica ofert pracy dla osób niepełnosprawnych (wzrost / spadek)                w stosunku   do poprzedniego miesiąca</t>
  </si>
  <si>
    <t xml:space="preserve">                                                                                                                                                                                                                      INFORMACJA  O STANIE  BEZROBOCIA WŚRÓD OSÓB NIEPEŁNOSPRAWNYCH W WOJEWÓDZTWIE LUBUSKIM W GRUDNIU 2000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</si>
</sst>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00"/>
    <numFmt numFmtId="167" formatCode="0.0000"/>
  </numFmts>
  <fonts count="4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8"/>
      <name val="Arial"/>
      <family val="2"/>
    </font>
    <font>
      <b/>
      <sz val="18"/>
      <name val="Arial CE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name val="Arial Narrow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b/>
      <sz val="10"/>
      <name val="Arial Narrow"/>
      <family val="2"/>
    </font>
    <font>
      <sz val="8"/>
      <name val="Arial CE"/>
      <family val="2"/>
    </font>
    <font>
      <sz val="12"/>
      <name val="Arial"/>
      <family val="2"/>
    </font>
    <font>
      <b/>
      <sz val="22"/>
      <name val="Times New Roman CE"/>
      <family val="1"/>
    </font>
    <font>
      <b/>
      <sz val="22"/>
      <name val="Arial CE"/>
      <family val="2"/>
    </font>
    <font>
      <b/>
      <sz val="14"/>
      <name val="Arial"/>
      <family val="2"/>
    </font>
    <font>
      <b/>
      <sz val="13"/>
      <name val="Arial"/>
      <family val="2"/>
    </font>
    <font>
      <sz val="22"/>
      <name val="Times New Roman CE"/>
      <family val="1"/>
    </font>
    <font>
      <sz val="4.75"/>
      <name val="Arial CE"/>
      <family val="2"/>
    </font>
    <font>
      <sz val="5.75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164" fontId="5" fillId="0" borderId="8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2" fontId="20" fillId="0" borderId="24" xfId="0" applyNumberFormat="1" applyFont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" borderId="27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/>
    </xf>
    <xf numFmtId="165" fontId="23" fillId="0" borderId="33" xfId="0" applyNumberFormat="1" applyFont="1" applyBorder="1" applyAlignment="1">
      <alignment horizontal="center" vertical="center" wrapText="1"/>
    </xf>
    <xf numFmtId="165" fontId="23" fillId="0" borderId="34" xfId="0" applyNumberFormat="1" applyFont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8" fillId="0" borderId="42" xfId="0" applyFont="1" applyBorder="1" applyAlignment="1">
      <alignment/>
    </xf>
    <xf numFmtId="165" fontId="26" fillId="0" borderId="33" xfId="0" applyNumberFormat="1" applyFont="1" applyBorder="1" applyAlignment="1">
      <alignment horizontal="center" vertical="center" wrapText="1"/>
    </xf>
    <xf numFmtId="165" fontId="26" fillId="0" borderId="34" xfId="0" applyNumberFormat="1" applyFont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4" xfId="0" applyFont="1" applyBorder="1" applyAlignment="1">
      <alignment/>
    </xf>
    <xf numFmtId="0" fontId="23" fillId="0" borderId="34" xfId="0" applyFont="1" applyBorder="1" applyAlignment="1">
      <alignment horizontal="center" vertical="center" wrapText="1"/>
    </xf>
    <xf numFmtId="165" fontId="26" fillId="0" borderId="5" xfId="0" applyNumberFormat="1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/>
    </xf>
    <xf numFmtId="165" fontId="26" fillId="0" borderId="37" xfId="0" applyNumberFormat="1" applyFont="1" applyBorder="1" applyAlignment="1">
      <alignment horizontal="center" vertical="center" wrapText="1"/>
    </xf>
    <xf numFmtId="165" fontId="26" fillId="0" borderId="46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 horizontal="right" vertical="top" wrapText="1"/>
    </xf>
    <xf numFmtId="0" fontId="30" fillId="0" borderId="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8" fillId="0" borderId="45" xfId="0" applyFont="1" applyBorder="1" applyAlignment="1">
      <alignment/>
    </xf>
    <xf numFmtId="0" fontId="30" fillId="0" borderId="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3" fillId="0" borderId="0" xfId="0" applyFont="1" applyAlignment="1">
      <alignment horizontal="justify"/>
    </xf>
    <xf numFmtId="0" fontId="36" fillId="0" borderId="52" xfId="0" applyFont="1" applyBorder="1" applyAlignment="1">
      <alignment horizontal="right" vertical="center"/>
    </xf>
    <xf numFmtId="0" fontId="36" fillId="0" borderId="23" xfId="0" applyFont="1" applyBorder="1" applyAlignment="1">
      <alignment/>
    </xf>
    <xf numFmtId="0" fontId="36" fillId="0" borderId="23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36" fillId="0" borderId="4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37" fillId="0" borderId="48" xfId="0" applyFont="1" applyBorder="1" applyAlignment="1">
      <alignment horizontal="left" vertical="center" wrapText="1"/>
    </xf>
    <xf numFmtId="0" fontId="38" fillId="0" borderId="5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7" fillId="0" borderId="52" xfId="0" applyFont="1" applyBorder="1" applyAlignment="1">
      <alignment vertical="center" wrapText="1"/>
    </xf>
    <xf numFmtId="0" fontId="38" fillId="0" borderId="52" xfId="0" applyFon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7" fillId="0" borderId="36" xfId="0" applyFont="1" applyBorder="1" applyAlignment="1">
      <alignment vertical="center" wrapText="1"/>
    </xf>
    <xf numFmtId="0" fontId="38" fillId="0" borderId="5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7" fillId="0" borderId="48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7" fillId="0" borderId="48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3" xfId="0" applyFont="1" applyBorder="1" applyAlignment="1">
      <alignment vertical="center" wrapText="1"/>
    </xf>
    <xf numFmtId="0" fontId="38" fillId="0" borderId="5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7" fillId="0" borderId="57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7" fillId="0" borderId="52" xfId="0" applyFont="1" applyBorder="1" applyAlignment="1">
      <alignment vertical="center"/>
    </xf>
    <xf numFmtId="0" fontId="37" fillId="0" borderId="16" xfId="0" applyFont="1" applyBorder="1" applyAlignment="1">
      <alignment vertical="center" wrapText="1"/>
    </xf>
    <xf numFmtId="0" fontId="19" fillId="0" borderId="59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60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25" fillId="0" borderId="59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8" fillId="0" borderId="41" xfId="0" applyFont="1" applyBorder="1" applyAlignment="1">
      <alignment vertical="center" wrapText="1"/>
    </xf>
    <xf numFmtId="0" fontId="28" fillId="0" borderId="40" xfId="0" applyFont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8" fillId="0" borderId="40" xfId="0" applyFont="1" applyBorder="1" applyAlignment="1">
      <alignment vertical="center"/>
    </xf>
    <xf numFmtId="0" fontId="28" fillId="0" borderId="35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11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31" fillId="0" borderId="19" xfId="0" applyFont="1" applyBorder="1" applyAlignment="1">
      <alignment vertical="center" wrapText="1"/>
    </xf>
    <xf numFmtId="0" fontId="31" fillId="0" borderId="49" xfId="0" applyFont="1" applyBorder="1" applyAlignment="1">
      <alignment vertical="center" wrapText="1"/>
    </xf>
    <xf numFmtId="0" fontId="28" fillId="0" borderId="33" xfId="0" applyFont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9" fillId="0" borderId="63" xfId="0" applyFont="1" applyBorder="1" applyAlignment="1">
      <alignment vertical="center" wrapText="1"/>
    </xf>
    <xf numFmtId="0" fontId="19" fillId="0" borderId="64" xfId="0" applyFont="1" applyBorder="1" applyAlignment="1">
      <alignment vertical="center" wrapText="1"/>
    </xf>
    <xf numFmtId="0" fontId="19" fillId="0" borderId="6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66" xfId="0" applyFont="1" applyBorder="1" applyAlignment="1">
      <alignment vertical="center" wrapText="1"/>
    </xf>
    <xf numFmtId="0" fontId="19" fillId="0" borderId="67" xfId="0" applyFont="1" applyBorder="1" applyAlignment="1">
      <alignment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 shrinkToFit="1"/>
    </xf>
    <xf numFmtId="0" fontId="18" fillId="0" borderId="56" xfId="0" applyFont="1" applyBorder="1" applyAlignment="1">
      <alignment horizontal="center" vertical="center" wrapText="1" shrinkToFit="1"/>
    </xf>
    <xf numFmtId="0" fontId="18" fillId="0" borderId="55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175"/>
          <c:w val="0.98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'[1]grudzien 00'!$C$6:$O$6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'[1]grudzien 00'!$C$7:$O$7</c:f>
              <c:numCache>
                <c:ptCount val="13"/>
                <c:pt idx="0">
                  <c:v>7739</c:v>
                </c:pt>
                <c:pt idx="1">
                  <c:v>5021</c:v>
                </c:pt>
                <c:pt idx="2">
                  <c:v>6796</c:v>
                </c:pt>
                <c:pt idx="3">
                  <c:v>5383</c:v>
                </c:pt>
                <c:pt idx="4">
                  <c:v>14120</c:v>
                </c:pt>
                <c:pt idx="5">
                  <c:v>4223</c:v>
                </c:pt>
                <c:pt idx="6">
                  <c:v>5356</c:v>
                </c:pt>
                <c:pt idx="7">
                  <c:v>3559</c:v>
                </c:pt>
                <c:pt idx="8">
                  <c:v>3656</c:v>
                </c:pt>
                <c:pt idx="9">
                  <c:v>6615</c:v>
                </c:pt>
                <c:pt idx="10">
                  <c:v>7084</c:v>
                </c:pt>
                <c:pt idx="11">
                  <c:v>9410</c:v>
                </c:pt>
                <c:pt idx="12">
                  <c:v>10177</c:v>
                </c:pt>
              </c:numCache>
            </c:numRef>
          </c:val>
        </c:ser>
        <c:axId val="25674018"/>
        <c:axId val="29739571"/>
      </c:barChart>
      <c:catAx>
        <c:axId val="2567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739571"/>
        <c:crosses val="autoZero"/>
        <c:auto val="1"/>
        <c:lblOffset val="100"/>
        <c:noMultiLvlLbl val="0"/>
      </c:catAx>
      <c:valAx>
        <c:axId val="297395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674018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25"/>
          <c:y val="0.39325"/>
          <c:w val="0.75575"/>
          <c:h val="0.43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85%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2%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'[1]grudzien 00'!$S$6:$S$9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'[1]grudzien 00'!$T$6:$T$9</c:f>
              <c:numCache>
                <c:ptCount val="4"/>
                <c:pt idx="0">
                  <c:v>0.854</c:v>
                </c:pt>
                <c:pt idx="1">
                  <c:v>0.024</c:v>
                </c:pt>
                <c:pt idx="2">
                  <c:v>0.106</c:v>
                </c:pt>
                <c:pt idx="3">
                  <c:v>0.017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25"/>
          <c:w val="0.9877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'[1]grudzien 00'!$B$16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'[1]grudzien 00'!$C$15:$O$15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'[1]grudzien 00'!$C$16:$O$16</c:f>
              <c:numCache>
                <c:ptCount val="13"/>
                <c:pt idx="0">
                  <c:v>680</c:v>
                </c:pt>
                <c:pt idx="1">
                  <c:v>396</c:v>
                </c:pt>
                <c:pt idx="2">
                  <c:v>390</c:v>
                </c:pt>
                <c:pt idx="3">
                  <c:v>470</c:v>
                </c:pt>
                <c:pt idx="4">
                  <c:v>975</c:v>
                </c:pt>
                <c:pt idx="5">
                  <c:v>328</c:v>
                </c:pt>
                <c:pt idx="6">
                  <c:v>475</c:v>
                </c:pt>
                <c:pt idx="7">
                  <c:v>318</c:v>
                </c:pt>
                <c:pt idx="8">
                  <c:v>355</c:v>
                </c:pt>
                <c:pt idx="9">
                  <c:v>378</c:v>
                </c:pt>
                <c:pt idx="10">
                  <c:v>495</c:v>
                </c:pt>
                <c:pt idx="11">
                  <c:v>737</c:v>
                </c:pt>
                <c:pt idx="12">
                  <c:v>897</c:v>
                </c:pt>
              </c:numCache>
            </c:numRef>
          </c:val>
        </c:ser>
        <c:ser>
          <c:idx val="1"/>
          <c:order val="1"/>
          <c:tx>
            <c:strRef>
              <c:f>'[1]grudzien 00'!$B$17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'[1]grudzien 00'!$C$15:$O$15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'[1]grudzien 00'!$C$17:$O$17</c:f>
              <c:numCache>
                <c:ptCount val="13"/>
                <c:pt idx="0">
                  <c:v>528</c:v>
                </c:pt>
                <c:pt idx="1">
                  <c:v>279</c:v>
                </c:pt>
                <c:pt idx="2">
                  <c:v>360</c:v>
                </c:pt>
                <c:pt idx="3">
                  <c:v>213</c:v>
                </c:pt>
                <c:pt idx="4">
                  <c:v>544</c:v>
                </c:pt>
                <c:pt idx="5">
                  <c:v>213</c:v>
                </c:pt>
                <c:pt idx="6">
                  <c:v>352</c:v>
                </c:pt>
                <c:pt idx="7">
                  <c:v>103</c:v>
                </c:pt>
                <c:pt idx="8">
                  <c:v>227</c:v>
                </c:pt>
                <c:pt idx="9">
                  <c:v>237</c:v>
                </c:pt>
                <c:pt idx="10">
                  <c:v>296</c:v>
                </c:pt>
                <c:pt idx="11">
                  <c:v>441</c:v>
                </c:pt>
                <c:pt idx="12">
                  <c:v>621</c:v>
                </c:pt>
              </c:numCache>
            </c:numRef>
          </c:val>
        </c:ser>
        <c:axId val="66329548"/>
        <c:axId val="60095021"/>
      </c:barChart>
      <c:catAx>
        <c:axId val="66329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095021"/>
        <c:crosses val="autoZero"/>
        <c:auto val="1"/>
        <c:lblOffset val="100"/>
        <c:noMultiLvlLbl val="0"/>
      </c:catAx>
      <c:valAx>
        <c:axId val="600950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329548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4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grudnia 2000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75"/>
          <c:y val="0.3255"/>
          <c:w val="0.71775"/>
          <c:h val="0.4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'[1]grudzien 00'!$S$15:$S$19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'[1]grudzien 00'!$T$15:$T$19</c:f>
              <c:numCache>
                <c:ptCount val="5"/>
                <c:pt idx="0">
                  <c:v>0.08</c:v>
                </c:pt>
                <c:pt idx="1">
                  <c:v>0.354</c:v>
                </c:pt>
                <c:pt idx="2">
                  <c:v>0.103</c:v>
                </c:pt>
                <c:pt idx="3">
                  <c:v>0.44</c:v>
                </c:pt>
                <c:pt idx="4">
                  <c:v>0.024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8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57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9525</xdr:rowOff>
    </xdr:from>
    <xdr:to>
      <xdr:col>16</xdr:col>
      <xdr:colOff>581025</xdr:colOff>
      <xdr:row>21</xdr:row>
      <xdr:rowOff>152400</xdr:rowOff>
    </xdr:to>
    <xdr:graphicFrame>
      <xdr:nvGraphicFramePr>
        <xdr:cNvPr id="2" name="Chart 2"/>
        <xdr:cNvGraphicFramePr/>
      </xdr:nvGraphicFramePr>
      <xdr:xfrm>
        <a:off x="6172200" y="17145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23</xdr:row>
      <xdr:rowOff>28575</xdr:rowOff>
    </xdr:from>
    <xdr:to>
      <xdr:col>16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617220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23</xdr:row>
      <xdr:rowOff>38100</xdr:rowOff>
    </xdr:from>
    <xdr:to>
      <xdr:col>7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857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grane%20dok\Moje%20dokumenty\ADAM\wykresy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p%20public\informacje%20miesi&#281;czne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EK\INFOR.O%20NIEPE&#321;N.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 00"/>
      <sheetName val="luty 00"/>
      <sheetName val="marzec 00"/>
      <sheetName val="kwiecień 00"/>
      <sheetName val="maj 00"/>
      <sheetName val="czerwiec 00"/>
      <sheetName val="lipiec 00"/>
      <sheetName val="sierpień 00"/>
      <sheetName val="sierpień 00 (2)"/>
      <sheetName val="wrzesień 00"/>
      <sheetName val="październik 00"/>
      <sheetName val="listopad 00"/>
      <sheetName val="grudzien 00"/>
      <sheetName val="Arkusz2"/>
    </sheetNames>
    <sheetDataSet>
      <sheetData sheetId="12">
        <row r="6">
          <cell r="C6" t="str">
            <v>Gorzów Wlkp.(powiat grodzki)</v>
          </cell>
          <cell r="D6" t="str">
            <v>Gorzów Wlkp.(powiat ziemski)</v>
          </cell>
          <cell r="E6" t="str">
            <v>Krosno O.</v>
          </cell>
          <cell r="F6" t="str">
            <v>Międzyrzecz</v>
          </cell>
          <cell r="G6" t="str">
            <v>Nowa Sól</v>
          </cell>
          <cell r="H6" t="str">
            <v>Słubice</v>
          </cell>
          <cell r="I6" t="str">
            <v>Strzelce Kraj.</v>
          </cell>
          <cell r="J6" t="str">
            <v>Sulęcin</v>
          </cell>
          <cell r="K6" t="str">
            <v>Świebodzin</v>
          </cell>
          <cell r="L6" t="str">
            <v>Zielona Góra (powiat grodzki)</v>
          </cell>
          <cell r="M6" t="str">
            <v>Zielona Góra (powiat ziemski</v>
          </cell>
          <cell r="N6" t="str">
            <v>Żagań</v>
          </cell>
          <cell r="O6" t="str">
            <v>Żary</v>
          </cell>
          <cell r="S6" t="str">
            <v>praca niesubsydiowana</v>
          </cell>
          <cell r="T6">
            <v>0.854</v>
          </cell>
        </row>
        <row r="7">
          <cell r="C7">
            <v>7739</v>
          </cell>
          <cell r="D7">
            <v>5021</v>
          </cell>
          <cell r="E7">
            <v>6796</v>
          </cell>
          <cell r="F7">
            <v>5383</v>
          </cell>
          <cell r="G7">
            <v>14120</v>
          </cell>
          <cell r="H7">
            <v>4223</v>
          </cell>
          <cell r="I7">
            <v>5356</v>
          </cell>
          <cell r="J7">
            <v>3559</v>
          </cell>
          <cell r="K7">
            <v>3656</v>
          </cell>
          <cell r="L7">
            <v>6615</v>
          </cell>
          <cell r="M7">
            <v>7084</v>
          </cell>
          <cell r="N7">
            <v>9410</v>
          </cell>
          <cell r="O7">
            <v>10177</v>
          </cell>
          <cell r="S7" t="str">
            <v>prace interwencyjne</v>
          </cell>
          <cell r="T7">
            <v>0.024</v>
          </cell>
        </row>
        <row r="8">
          <cell r="S8" t="str">
            <v>roboty publiczne</v>
          </cell>
          <cell r="T8">
            <v>0.106</v>
          </cell>
        </row>
        <row r="9">
          <cell r="S9" t="str">
            <v>inna praca</v>
          </cell>
          <cell r="T9">
            <v>0.017</v>
          </cell>
        </row>
        <row r="15">
          <cell r="C15" t="str">
            <v>Gorzów Wlkp.(powiat grodzki)</v>
          </cell>
          <cell r="D15" t="str">
            <v>Gorzów Wlkp.(powiat ziemski)</v>
          </cell>
          <cell r="E15" t="str">
            <v>Krosno O.</v>
          </cell>
          <cell r="F15" t="str">
            <v>Międzyrzecz</v>
          </cell>
          <cell r="G15" t="str">
            <v>Nowa Sól</v>
          </cell>
          <cell r="H15" t="str">
            <v>Słubice</v>
          </cell>
          <cell r="I15" t="str">
            <v>Strzelce Kraj.</v>
          </cell>
          <cell r="J15" t="str">
            <v>Sulęcin</v>
          </cell>
          <cell r="K15" t="str">
            <v>Świebodzin</v>
          </cell>
          <cell r="L15" t="str">
            <v>Zielona Góra (powiat grodzki)</v>
          </cell>
          <cell r="M15" t="str">
            <v>Zielona Góra (powiat ziemski</v>
          </cell>
          <cell r="N15" t="str">
            <v>Żagań</v>
          </cell>
          <cell r="O15" t="str">
            <v>Żary</v>
          </cell>
          <cell r="S15" t="str">
            <v>wyższe</v>
          </cell>
          <cell r="T15">
            <v>0.08</v>
          </cell>
        </row>
        <row r="16">
          <cell r="B16" t="str">
            <v>napływ</v>
          </cell>
          <cell r="C16">
            <v>680</v>
          </cell>
          <cell r="D16">
            <v>396</v>
          </cell>
          <cell r="E16">
            <v>390</v>
          </cell>
          <cell r="F16">
            <v>470</v>
          </cell>
          <cell r="G16">
            <v>975</v>
          </cell>
          <cell r="H16">
            <v>328</v>
          </cell>
          <cell r="I16">
            <v>475</v>
          </cell>
          <cell r="J16">
            <v>318</v>
          </cell>
          <cell r="K16">
            <v>355</v>
          </cell>
          <cell r="L16">
            <v>378</v>
          </cell>
          <cell r="M16">
            <v>495</v>
          </cell>
          <cell r="N16">
            <v>737</v>
          </cell>
          <cell r="O16">
            <v>897</v>
          </cell>
          <cell r="S16" t="str">
            <v>policealne i średnie zawodowe</v>
          </cell>
          <cell r="T16">
            <v>0.354</v>
          </cell>
        </row>
        <row r="17">
          <cell r="B17" t="str">
            <v>odpływ</v>
          </cell>
          <cell r="C17">
            <v>528</v>
          </cell>
          <cell r="D17">
            <v>279</v>
          </cell>
          <cell r="E17">
            <v>360</v>
          </cell>
          <cell r="F17">
            <v>213</v>
          </cell>
          <cell r="G17">
            <v>544</v>
          </cell>
          <cell r="H17">
            <v>213</v>
          </cell>
          <cell r="I17">
            <v>352</v>
          </cell>
          <cell r="J17">
            <v>103</v>
          </cell>
          <cell r="K17">
            <v>227</v>
          </cell>
          <cell r="L17">
            <v>237</v>
          </cell>
          <cell r="M17">
            <v>296</v>
          </cell>
          <cell r="N17">
            <v>441</v>
          </cell>
          <cell r="O17">
            <v>621</v>
          </cell>
          <cell r="S17" t="str">
            <v>średnie ogólne</v>
          </cell>
          <cell r="T17">
            <v>0.103</v>
          </cell>
        </row>
        <row r="18">
          <cell r="S18" t="str">
            <v>zasadnicze zawodowe</v>
          </cell>
          <cell r="T18">
            <v>0.44</v>
          </cell>
        </row>
        <row r="19">
          <cell r="S19" t="str">
            <v>pozostałe</v>
          </cell>
          <cell r="T19">
            <v>0.024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Arkusz2"/>
      <sheetName val="R 2000"/>
    </sheetNames>
    <sheetDataSet>
      <sheetData sheetId="10">
        <row r="33">
          <cell r="F33">
            <v>183</v>
          </cell>
          <cell r="G33">
            <v>20</v>
          </cell>
          <cell r="H33">
            <v>155</v>
          </cell>
          <cell r="I33">
            <v>45</v>
          </cell>
          <cell r="J33">
            <v>170</v>
          </cell>
          <cell r="K33">
            <v>115</v>
          </cell>
          <cell r="L33">
            <v>88</v>
          </cell>
          <cell r="M33">
            <v>41</v>
          </cell>
          <cell r="N33">
            <v>129</v>
          </cell>
          <cell r="O33">
            <v>150</v>
          </cell>
          <cell r="P33">
            <v>81</v>
          </cell>
          <cell r="Q33">
            <v>262</v>
          </cell>
          <cell r="R33">
            <v>514</v>
          </cell>
        </row>
        <row r="46">
          <cell r="F46">
            <v>51</v>
          </cell>
          <cell r="G46">
            <v>28</v>
          </cell>
          <cell r="H46">
            <v>108</v>
          </cell>
          <cell r="I46">
            <v>36</v>
          </cell>
          <cell r="J46">
            <v>385</v>
          </cell>
          <cell r="K46">
            <v>236</v>
          </cell>
          <cell r="L46">
            <v>159</v>
          </cell>
          <cell r="M46">
            <v>46</v>
          </cell>
          <cell r="N46">
            <v>146</v>
          </cell>
          <cell r="O46">
            <v>150</v>
          </cell>
          <cell r="P46">
            <v>125</v>
          </cell>
          <cell r="Q46">
            <v>210</v>
          </cell>
          <cell r="R46">
            <v>331</v>
          </cell>
        </row>
        <row r="48">
          <cell r="F48">
            <v>76</v>
          </cell>
          <cell r="G48">
            <v>69</v>
          </cell>
          <cell r="H48">
            <v>422</v>
          </cell>
          <cell r="I48">
            <v>122</v>
          </cell>
          <cell r="J48">
            <v>470</v>
          </cell>
          <cell r="K48">
            <v>248</v>
          </cell>
          <cell r="L48">
            <v>365</v>
          </cell>
          <cell r="M48">
            <v>121</v>
          </cell>
          <cell r="N48">
            <v>84</v>
          </cell>
          <cell r="O48">
            <v>146</v>
          </cell>
          <cell r="P48">
            <v>215</v>
          </cell>
          <cell r="Q48">
            <v>428</v>
          </cell>
          <cell r="R48">
            <v>174</v>
          </cell>
        </row>
        <row r="50">
          <cell r="F50">
            <v>16</v>
          </cell>
          <cell r="G50">
            <v>23</v>
          </cell>
          <cell r="H50">
            <v>168</v>
          </cell>
          <cell r="I50">
            <v>64</v>
          </cell>
          <cell r="J50">
            <v>407</v>
          </cell>
          <cell r="K50">
            <v>40</v>
          </cell>
          <cell r="L50">
            <v>133</v>
          </cell>
          <cell r="M50">
            <v>137</v>
          </cell>
          <cell r="N50">
            <v>46</v>
          </cell>
          <cell r="O50">
            <v>36</v>
          </cell>
          <cell r="P50">
            <v>31</v>
          </cell>
          <cell r="Q50">
            <v>771</v>
          </cell>
          <cell r="R50">
            <v>638</v>
          </cell>
        </row>
        <row r="52">
          <cell r="F52">
            <v>155</v>
          </cell>
          <cell r="G52">
            <v>46</v>
          </cell>
          <cell r="H52">
            <v>83</v>
          </cell>
          <cell r="I52">
            <v>39</v>
          </cell>
          <cell r="J52">
            <v>127</v>
          </cell>
          <cell r="K52">
            <v>20</v>
          </cell>
          <cell r="L52">
            <v>56</v>
          </cell>
          <cell r="M52">
            <v>22</v>
          </cell>
          <cell r="N52">
            <v>26</v>
          </cell>
          <cell r="O52">
            <v>59</v>
          </cell>
          <cell r="P52">
            <v>42</v>
          </cell>
          <cell r="Q52">
            <v>64</v>
          </cell>
          <cell r="R52">
            <v>89</v>
          </cell>
        </row>
        <row r="54">
          <cell r="F54">
            <v>241</v>
          </cell>
          <cell r="G54">
            <v>85</v>
          </cell>
          <cell r="H54">
            <v>208</v>
          </cell>
          <cell r="I54">
            <v>195</v>
          </cell>
          <cell r="J54">
            <v>335</v>
          </cell>
          <cell r="K54">
            <v>129</v>
          </cell>
          <cell r="L54">
            <v>99</v>
          </cell>
          <cell r="M54">
            <v>71</v>
          </cell>
          <cell r="N54">
            <v>39</v>
          </cell>
          <cell r="O54">
            <v>211</v>
          </cell>
          <cell r="P54">
            <v>143</v>
          </cell>
          <cell r="Q54">
            <v>251</v>
          </cell>
          <cell r="R54">
            <v>172</v>
          </cell>
          <cell r="S54">
            <v>2179</v>
          </cell>
        </row>
        <row r="56">
          <cell r="F56">
            <v>2</v>
          </cell>
          <cell r="G56">
            <v>1</v>
          </cell>
          <cell r="H56">
            <v>13</v>
          </cell>
          <cell r="I56">
            <v>2</v>
          </cell>
          <cell r="J56">
            <v>9</v>
          </cell>
          <cell r="K56">
            <v>28</v>
          </cell>
          <cell r="L56">
            <v>26</v>
          </cell>
          <cell r="M56">
            <v>3</v>
          </cell>
          <cell r="N56">
            <v>4</v>
          </cell>
          <cell r="O56">
            <v>5</v>
          </cell>
          <cell r="P56">
            <v>8</v>
          </cell>
          <cell r="Q56">
            <v>12</v>
          </cell>
          <cell r="R56">
            <v>25</v>
          </cell>
        </row>
        <row r="58">
          <cell r="F58">
            <v>0</v>
          </cell>
          <cell r="G58">
            <v>0</v>
          </cell>
          <cell r="H58">
            <v>6</v>
          </cell>
          <cell r="I58">
            <v>0</v>
          </cell>
          <cell r="J58">
            <v>3</v>
          </cell>
          <cell r="K58">
            <v>3</v>
          </cell>
          <cell r="L58">
            <v>0</v>
          </cell>
          <cell r="M58">
            <v>0</v>
          </cell>
          <cell r="N58">
            <v>3</v>
          </cell>
          <cell r="O58">
            <v>0</v>
          </cell>
          <cell r="P58">
            <v>0</v>
          </cell>
          <cell r="Q58">
            <v>0</v>
          </cell>
          <cell r="R58">
            <v>12</v>
          </cell>
        </row>
        <row r="60">
          <cell r="F60">
            <v>10</v>
          </cell>
          <cell r="G60">
            <v>1</v>
          </cell>
          <cell r="H60">
            <v>6</v>
          </cell>
          <cell r="I60">
            <v>16</v>
          </cell>
          <cell r="J60">
            <v>13</v>
          </cell>
          <cell r="K60">
            <v>7</v>
          </cell>
          <cell r="L60">
            <v>9</v>
          </cell>
          <cell r="M60">
            <v>10</v>
          </cell>
          <cell r="N60">
            <v>1</v>
          </cell>
          <cell r="O60">
            <v>6</v>
          </cell>
          <cell r="P60">
            <v>1</v>
          </cell>
          <cell r="Q60">
            <v>10</v>
          </cell>
          <cell r="R60">
            <v>36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11</v>
          </cell>
          <cell r="K62">
            <v>4</v>
          </cell>
          <cell r="L62">
            <v>0</v>
          </cell>
          <cell r="M62">
            <v>1</v>
          </cell>
          <cell r="N62">
            <v>3</v>
          </cell>
          <cell r="O62">
            <v>2</v>
          </cell>
          <cell r="P62">
            <v>0</v>
          </cell>
          <cell r="Q62">
            <v>24</v>
          </cell>
          <cell r="R62">
            <v>25</v>
          </cell>
        </row>
        <row r="64"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15</v>
          </cell>
          <cell r="R64">
            <v>61</v>
          </cell>
        </row>
        <row r="66">
          <cell r="F66">
            <v>1</v>
          </cell>
          <cell r="G66">
            <v>0</v>
          </cell>
          <cell r="H66">
            <v>38</v>
          </cell>
          <cell r="I66">
            <v>0</v>
          </cell>
          <cell r="J66">
            <v>4</v>
          </cell>
          <cell r="K66">
            <v>26</v>
          </cell>
          <cell r="L66">
            <v>17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24</v>
          </cell>
          <cell r="R66">
            <v>10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20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21</v>
          </cell>
          <cell r="R7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 00"/>
      <sheetName val="II 00"/>
      <sheetName val="III 00"/>
      <sheetName val="IV 00"/>
      <sheetName val="V 00"/>
      <sheetName val="VI 00"/>
      <sheetName val="VII 00"/>
      <sheetName val="VIII 00"/>
      <sheetName val="IX 00"/>
      <sheetName val="X OO"/>
      <sheetName val="XI 00"/>
      <sheetName val="XII 00"/>
    </sheetNames>
    <sheetDataSet>
      <sheetData sheetId="10">
        <row r="12">
          <cell r="B12">
            <v>300</v>
          </cell>
          <cell r="C12">
            <v>84</v>
          </cell>
          <cell r="D12">
            <v>39</v>
          </cell>
          <cell r="E12">
            <v>26</v>
          </cell>
          <cell r="F12">
            <v>144</v>
          </cell>
          <cell r="G12">
            <v>33</v>
          </cell>
          <cell r="H12">
            <v>39</v>
          </cell>
          <cell r="I12">
            <v>16</v>
          </cell>
          <cell r="J12">
            <v>94</v>
          </cell>
          <cell r="K12">
            <v>77</v>
          </cell>
          <cell r="L12">
            <v>59</v>
          </cell>
          <cell r="M12">
            <v>44</v>
          </cell>
          <cell r="N12">
            <v>150</v>
          </cell>
        </row>
        <row r="32">
          <cell r="B32">
            <v>14</v>
          </cell>
          <cell r="C32">
            <v>2</v>
          </cell>
          <cell r="D32">
            <v>1</v>
          </cell>
          <cell r="E32">
            <v>2</v>
          </cell>
          <cell r="F32">
            <v>15</v>
          </cell>
          <cell r="G32">
            <v>1</v>
          </cell>
          <cell r="H32">
            <v>7</v>
          </cell>
          <cell r="I32">
            <v>1</v>
          </cell>
          <cell r="J32">
            <v>3</v>
          </cell>
          <cell r="K32">
            <v>16</v>
          </cell>
          <cell r="L32">
            <v>8</v>
          </cell>
          <cell r="M32">
            <v>9</v>
          </cell>
          <cell r="N32">
            <v>0</v>
          </cell>
          <cell r="O32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tabSelected="1" zoomScale="75" zoomScaleNormal="75" workbookViewId="0" topLeftCell="A1">
      <selection activeCell="H8" sqref="H8:H9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42"/>
      <c r="D2" s="43" t="s">
        <v>114</v>
      </c>
      <c r="E2" s="44"/>
      <c r="F2" s="44"/>
      <c r="G2" s="42"/>
      <c r="H2" s="42"/>
      <c r="I2" s="42"/>
      <c r="J2" s="42"/>
      <c r="K2" s="42"/>
      <c r="L2" s="42"/>
      <c r="M2" s="42"/>
      <c r="N2" s="42"/>
      <c r="O2" s="42"/>
      <c r="P2" s="42"/>
      <c r="Q2" s="193" t="s">
        <v>115</v>
      </c>
      <c r="R2" s="193"/>
      <c r="S2" s="193"/>
    </row>
    <row r="3" spans="3:19" ht="15.75">
      <c r="C3" s="42"/>
      <c r="D3" s="45" t="s">
        <v>116</v>
      </c>
      <c r="E3" s="46"/>
      <c r="F3" s="46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7" t="s">
        <v>117</v>
      </c>
    </row>
    <row r="4" spans="3:19" ht="32.25" customHeight="1" thickBot="1">
      <c r="C4" s="187" t="s">
        <v>118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3:19" ht="34.5" customHeight="1" thickBot="1">
      <c r="C5" s="48" t="s">
        <v>119</v>
      </c>
      <c r="D5" s="49" t="s">
        <v>120</v>
      </c>
      <c r="E5" s="50" t="s">
        <v>121</v>
      </c>
      <c r="F5" s="51" t="s">
        <v>122</v>
      </c>
      <c r="G5" s="52" t="s">
        <v>123</v>
      </c>
      <c r="H5" s="53" t="s">
        <v>124</v>
      </c>
      <c r="I5" s="53" t="s">
        <v>67</v>
      </c>
      <c r="J5" s="53" t="s">
        <v>125</v>
      </c>
      <c r="K5" s="53" t="s">
        <v>31</v>
      </c>
      <c r="L5" s="53" t="s">
        <v>126</v>
      </c>
      <c r="M5" s="53" t="s">
        <v>71</v>
      </c>
      <c r="N5" s="53" t="s">
        <v>91</v>
      </c>
      <c r="O5" s="53" t="s">
        <v>127</v>
      </c>
      <c r="P5" s="53" t="s">
        <v>128</v>
      </c>
      <c r="Q5" s="53" t="s">
        <v>52</v>
      </c>
      <c r="R5" s="53" t="s">
        <v>83</v>
      </c>
      <c r="S5" s="54" t="s">
        <v>129</v>
      </c>
    </row>
    <row r="6" spans="3:19" ht="24" customHeight="1" thickBot="1">
      <c r="C6" s="181" t="s">
        <v>130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3:19" ht="24" customHeight="1" thickBot="1">
      <c r="C7" s="55" t="s">
        <v>131</v>
      </c>
      <c r="D7" s="194" t="s">
        <v>132</v>
      </c>
      <c r="E7" s="195"/>
      <c r="F7" s="56">
        <v>12.4</v>
      </c>
      <c r="G7" s="57">
        <v>20.49</v>
      </c>
      <c r="H7" s="58">
        <v>29.04</v>
      </c>
      <c r="I7" s="58">
        <v>22.15</v>
      </c>
      <c r="J7" s="58">
        <v>27.63</v>
      </c>
      <c r="K7" s="58">
        <v>20.5</v>
      </c>
      <c r="L7" s="58">
        <v>25.03</v>
      </c>
      <c r="M7" s="58">
        <v>23.57</v>
      </c>
      <c r="N7" s="58">
        <v>15.23</v>
      </c>
      <c r="O7" s="58">
        <v>10.95</v>
      </c>
      <c r="P7" s="58">
        <v>21.8</v>
      </c>
      <c r="Q7" s="58">
        <v>28.26</v>
      </c>
      <c r="R7" s="58">
        <v>24.7</v>
      </c>
      <c r="S7" s="59">
        <v>20.52</v>
      </c>
    </row>
    <row r="8" spans="3:19" ht="24" customHeight="1" thickBot="1" thickTop="1">
      <c r="C8" s="60"/>
      <c r="D8" s="196" t="s">
        <v>133</v>
      </c>
      <c r="E8" s="197"/>
      <c r="F8" s="61">
        <v>7739</v>
      </c>
      <c r="G8" s="61">
        <v>5021</v>
      </c>
      <c r="H8" s="61">
        <v>6796</v>
      </c>
      <c r="I8" s="61">
        <v>5383</v>
      </c>
      <c r="J8" s="61">
        <v>14120</v>
      </c>
      <c r="K8" s="61">
        <v>4223</v>
      </c>
      <c r="L8" s="61">
        <v>5356</v>
      </c>
      <c r="M8" s="61">
        <v>3559</v>
      </c>
      <c r="N8" s="61">
        <v>3656</v>
      </c>
      <c r="O8" s="61">
        <v>6615</v>
      </c>
      <c r="P8" s="61">
        <v>7084</v>
      </c>
      <c r="Q8" s="61">
        <v>9410</v>
      </c>
      <c r="R8" s="61">
        <v>10177</v>
      </c>
      <c r="S8" s="62">
        <f>SUM(F8:R8)</f>
        <v>89139</v>
      </c>
    </row>
    <row r="9" spans="3:19" ht="24" customHeight="1" thickBot="1" thickTop="1">
      <c r="C9" s="60"/>
      <c r="D9" s="198" t="s">
        <v>134</v>
      </c>
      <c r="E9" s="199"/>
      <c r="F9" s="63">
        <v>7587</v>
      </c>
      <c r="G9" s="64">
        <v>4904</v>
      </c>
      <c r="H9" s="64">
        <v>6766</v>
      </c>
      <c r="I9" s="64">
        <v>5126</v>
      </c>
      <c r="J9" s="64">
        <v>13689</v>
      </c>
      <c r="K9" s="64">
        <v>4108</v>
      </c>
      <c r="L9" s="64">
        <v>5233</v>
      </c>
      <c r="M9" s="64">
        <v>3344</v>
      </c>
      <c r="N9" s="64">
        <v>3528</v>
      </c>
      <c r="O9" s="64">
        <v>6474</v>
      </c>
      <c r="P9" s="64">
        <v>6885</v>
      </c>
      <c r="Q9" s="64">
        <v>9114</v>
      </c>
      <c r="R9" s="65">
        <v>9901</v>
      </c>
      <c r="S9" s="66">
        <f>SUM(F9:R9)</f>
        <v>86659</v>
      </c>
    </row>
    <row r="10" spans="3:19" ht="24" customHeight="1" thickBot="1" thickTop="1">
      <c r="C10" s="60"/>
      <c r="D10" s="167" t="s">
        <v>135</v>
      </c>
      <c r="E10" s="168"/>
      <c r="F10" s="67">
        <f aca="true" t="shared" si="0" ref="F10:R10">F8-F9</f>
        <v>152</v>
      </c>
      <c r="G10" s="67">
        <f t="shared" si="0"/>
        <v>117</v>
      </c>
      <c r="H10" s="67">
        <f t="shared" si="0"/>
        <v>30</v>
      </c>
      <c r="I10" s="67">
        <f t="shared" si="0"/>
        <v>257</v>
      </c>
      <c r="J10" s="67">
        <f t="shared" si="0"/>
        <v>431</v>
      </c>
      <c r="K10" s="67">
        <f t="shared" si="0"/>
        <v>115</v>
      </c>
      <c r="L10" s="67">
        <f t="shared" si="0"/>
        <v>123</v>
      </c>
      <c r="M10" s="67">
        <f t="shared" si="0"/>
        <v>215</v>
      </c>
      <c r="N10" s="67">
        <f t="shared" si="0"/>
        <v>128</v>
      </c>
      <c r="O10" s="67">
        <f t="shared" si="0"/>
        <v>141</v>
      </c>
      <c r="P10" s="67">
        <f t="shared" si="0"/>
        <v>199</v>
      </c>
      <c r="Q10" s="67">
        <f t="shared" si="0"/>
        <v>296</v>
      </c>
      <c r="R10" s="67">
        <f t="shared" si="0"/>
        <v>276</v>
      </c>
      <c r="S10" s="66">
        <f>SUM(F10:R10)</f>
        <v>2480</v>
      </c>
    </row>
    <row r="11" spans="3:19" ht="24" customHeight="1" thickBot="1" thickTop="1">
      <c r="C11" s="68"/>
      <c r="D11" s="167" t="s">
        <v>136</v>
      </c>
      <c r="E11" s="168"/>
      <c r="F11" s="69">
        <f aca="true" t="shared" si="1" ref="F11:S11">F8/F9*100</f>
        <v>102.00342691445894</v>
      </c>
      <c r="G11" s="69">
        <f t="shared" si="1"/>
        <v>102.38580750407831</v>
      </c>
      <c r="H11" s="69">
        <f t="shared" si="1"/>
        <v>100.44339343777713</v>
      </c>
      <c r="I11" s="69">
        <f t="shared" si="1"/>
        <v>105.01365587202498</v>
      </c>
      <c r="J11" s="69">
        <f t="shared" si="1"/>
        <v>103.14851340492366</v>
      </c>
      <c r="K11" s="69">
        <f t="shared" si="1"/>
        <v>102.79941577409932</v>
      </c>
      <c r="L11" s="69">
        <f t="shared" si="1"/>
        <v>102.35046818268681</v>
      </c>
      <c r="M11" s="69">
        <f t="shared" si="1"/>
        <v>106.42942583732058</v>
      </c>
      <c r="N11" s="69">
        <f t="shared" si="1"/>
        <v>103.6281179138322</v>
      </c>
      <c r="O11" s="69">
        <f t="shared" si="1"/>
        <v>102.17794253938833</v>
      </c>
      <c r="P11" s="69">
        <f t="shared" si="1"/>
        <v>102.89034132171386</v>
      </c>
      <c r="Q11" s="69">
        <f t="shared" si="1"/>
        <v>103.24775071318851</v>
      </c>
      <c r="R11" s="70">
        <f t="shared" si="1"/>
        <v>102.78759721240279</v>
      </c>
      <c r="S11" s="71">
        <f t="shared" si="1"/>
        <v>102.86179162002793</v>
      </c>
    </row>
    <row r="12" spans="3:19" ht="24" customHeight="1" thickBot="1" thickTop="1">
      <c r="C12" s="72" t="s">
        <v>137</v>
      </c>
      <c r="D12" s="167" t="s">
        <v>138</v>
      </c>
      <c r="E12" s="168"/>
      <c r="F12" s="73">
        <v>680</v>
      </c>
      <c r="G12" s="74">
        <v>396</v>
      </c>
      <c r="H12" s="75">
        <v>390</v>
      </c>
      <c r="I12" s="75">
        <v>470</v>
      </c>
      <c r="J12" s="75">
        <v>975</v>
      </c>
      <c r="K12" s="75">
        <v>328</v>
      </c>
      <c r="L12" s="75">
        <v>475</v>
      </c>
      <c r="M12" s="75">
        <v>318</v>
      </c>
      <c r="N12" s="76">
        <v>355</v>
      </c>
      <c r="O12" s="76">
        <v>378</v>
      </c>
      <c r="P12" s="76">
        <v>495</v>
      </c>
      <c r="Q12" s="76">
        <v>737</v>
      </c>
      <c r="R12" s="76">
        <v>897</v>
      </c>
      <c r="S12" s="66">
        <f>SUM(F12:R12)</f>
        <v>6894</v>
      </c>
    </row>
    <row r="13" spans="3:19" ht="24" customHeight="1" thickBot="1" thickTop="1">
      <c r="C13" s="55"/>
      <c r="D13" s="167" t="s">
        <v>139</v>
      </c>
      <c r="E13" s="168"/>
      <c r="F13" s="73">
        <v>153</v>
      </c>
      <c r="G13" s="77">
        <v>67</v>
      </c>
      <c r="H13" s="75">
        <v>88</v>
      </c>
      <c r="I13" s="75">
        <v>73</v>
      </c>
      <c r="J13" s="75">
        <v>134</v>
      </c>
      <c r="K13" s="75">
        <v>70</v>
      </c>
      <c r="L13" s="75">
        <v>61</v>
      </c>
      <c r="M13" s="75">
        <v>33</v>
      </c>
      <c r="N13" s="76">
        <v>158</v>
      </c>
      <c r="O13" s="76">
        <v>91</v>
      </c>
      <c r="P13" s="76">
        <v>113</v>
      </c>
      <c r="Q13" s="76">
        <v>156</v>
      </c>
      <c r="R13" s="76">
        <v>135</v>
      </c>
      <c r="S13" s="66">
        <f>SUM(F13:R13)</f>
        <v>1332</v>
      </c>
    </row>
    <row r="14" spans="3:19" ht="24" customHeight="1" thickBot="1" thickTop="1">
      <c r="C14" s="78"/>
      <c r="D14" s="167" t="s">
        <v>140</v>
      </c>
      <c r="E14" s="168"/>
      <c r="F14" s="69">
        <f aca="true" t="shared" si="2" ref="F14:S14">F13/F12*100</f>
        <v>22.5</v>
      </c>
      <c r="G14" s="69">
        <f t="shared" si="2"/>
        <v>16.91919191919192</v>
      </c>
      <c r="H14" s="69">
        <f t="shared" si="2"/>
        <v>22.564102564102566</v>
      </c>
      <c r="I14" s="69">
        <f t="shared" si="2"/>
        <v>15.53191489361702</v>
      </c>
      <c r="J14" s="69">
        <f t="shared" si="2"/>
        <v>13.743589743589743</v>
      </c>
      <c r="K14" s="69">
        <f t="shared" si="2"/>
        <v>21.341463414634145</v>
      </c>
      <c r="L14" s="69">
        <f t="shared" si="2"/>
        <v>12.842105263157894</v>
      </c>
      <c r="M14" s="69">
        <f t="shared" si="2"/>
        <v>10.377358490566039</v>
      </c>
      <c r="N14" s="69">
        <f t="shared" si="2"/>
        <v>44.50704225352113</v>
      </c>
      <c r="O14" s="69">
        <f t="shared" si="2"/>
        <v>24.074074074074073</v>
      </c>
      <c r="P14" s="69">
        <f t="shared" si="2"/>
        <v>22.828282828282827</v>
      </c>
      <c r="Q14" s="69">
        <f t="shared" si="2"/>
        <v>21.166892808683855</v>
      </c>
      <c r="R14" s="70">
        <f t="shared" si="2"/>
        <v>15.050167224080269</v>
      </c>
      <c r="S14" s="71">
        <f t="shared" si="2"/>
        <v>19.321148825065272</v>
      </c>
    </row>
    <row r="15" spans="3:19" ht="24" customHeight="1" thickBot="1" thickTop="1">
      <c r="C15" s="55" t="s">
        <v>99</v>
      </c>
      <c r="D15" s="171" t="s">
        <v>141</v>
      </c>
      <c r="E15" s="172"/>
      <c r="F15" s="73">
        <v>528</v>
      </c>
      <c r="G15" s="75">
        <v>279</v>
      </c>
      <c r="H15" s="75">
        <v>360</v>
      </c>
      <c r="I15" s="75">
        <v>213</v>
      </c>
      <c r="J15" s="75">
        <v>544</v>
      </c>
      <c r="K15" s="75">
        <v>213</v>
      </c>
      <c r="L15" s="75">
        <v>352</v>
      </c>
      <c r="M15" s="75">
        <v>103</v>
      </c>
      <c r="N15" s="76">
        <v>227</v>
      </c>
      <c r="O15" s="76">
        <v>237</v>
      </c>
      <c r="P15" s="76">
        <v>296</v>
      </c>
      <c r="Q15" s="76">
        <v>441</v>
      </c>
      <c r="R15" s="76">
        <v>621</v>
      </c>
      <c r="S15" s="66">
        <f>SUM(F15:R15)</f>
        <v>4414</v>
      </c>
    </row>
    <row r="16" spans="3:19" ht="24" customHeight="1" thickBot="1" thickTop="1">
      <c r="C16" s="55" t="s">
        <v>142</v>
      </c>
      <c r="D16" s="167" t="s">
        <v>143</v>
      </c>
      <c r="E16" s="168"/>
      <c r="F16" s="73">
        <v>223</v>
      </c>
      <c r="G16" s="75">
        <v>97</v>
      </c>
      <c r="H16" s="75">
        <v>178</v>
      </c>
      <c r="I16" s="75">
        <v>129</v>
      </c>
      <c r="J16" s="75">
        <v>189</v>
      </c>
      <c r="K16" s="75">
        <v>72</v>
      </c>
      <c r="L16" s="75">
        <v>116</v>
      </c>
      <c r="M16" s="75">
        <v>52</v>
      </c>
      <c r="N16" s="76">
        <v>94</v>
      </c>
      <c r="O16" s="76">
        <v>161</v>
      </c>
      <c r="P16" s="76">
        <v>134</v>
      </c>
      <c r="Q16" s="76">
        <v>196</v>
      </c>
      <c r="R16" s="76">
        <v>346</v>
      </c>
      <c r="S16" s="66">
        <f>SUM(F16:R16)</f>
        <v>1987</v>
      </c>
    </row>
    <row r="17" spans="3:19" ht="24" customHeight="1" thickBot="1" thickTop="1">
      <c r="C17" s="55" t="s">
        <v>142</v>
      </c>
      <c r="D17" s="167" t="s">
        <v>144</v>
      </c>
      <c r="E17" s="168"/>
      <c r="F17" s="73">
        <v>13</v>
      </c>
      <c r="G17" s="75">
        <v>5</v>
      </c>
      <c r="H17" s="75">
        <v>40</v>
      </c>
      <c r="I17" s="75">
        <v>4</v>
      </c>
      <c r="J17" s="75">
        <v>2</v>
      </c>
      <c r="K17" s="75">
        <v>4</v>
      </c>
      <c r="L17" s="75">
        <v>5</v>
      </c>
      <c r="M17" s="75">
        <v>0</v>
      </c>
      <c r="N17" s="76">
        <v>5</v>
      </c>
      <c r="O17" s="76">
        <v>4</v>
      </c>
      <c r="P17" s="76">
        <v>3</v>
      </c>
      <c r="Q17" s="76">
        <v>26</v>
      </c>
      <c r="R17" s="76">
        <v>180</v>
      </c>
      <c r="S17" s="66">
        <f>SUM(F17:R17)</f>
        <v>291</v>
      </c>
    </row>
    <row r="18" spans="3:19" ht="24" customHeight="1" thickBot="1" thickTop="1">
      <c r="C18" s="79" t="s">
        <v>142</v>
      </c>
      <c r="D18" s="169" t="s">
        <v>145</v>
      </c>
      <c r="E18" s="170"/>
      <c r="F18" s="80">
        <v>233</v>
      </c>
      <c r="G18" s="81">
        <v>137</v>
      </c>
      <c r="H18" s="81">
        <v>107</v>
      </c>
      <c r="I18" s="81">
        <v>20</v>
      </c>
      <c r="J18" s="81">
        <v>270</v>
      </c>
      <c r="K18" s="81">
        <v>82</v>
      </c>
      <c r="L18" s="81">
        <v>152</v>
      </c>
      <c r="M18" s="81">
        <v>31</v>
      </c>
      <c r="N18" s="82">
        <v>104</v>
      </c>
      <c r="O18" s="82">
        <v>31</v>
      </c>
      <c r="P18" s="82">
        <v>101</v>
      </c>
      <c r="Q18" s="82">
        <v>136</v>
      </c>
      <c r="R18" s="82">
        <v>231</v>
      </c>
      <c r="S18" s="66">
        <f>SUM(F18:R18)</f>
        <v>1635</v>
      </c>
    </row>
    <row r="19" spans="3:19" ht="24" customHeight="1" thickBot="1">
      <c r="C19" s="181" t="s">
        <v>146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3"/>
    </row>
    <row r="20" spans="3:19" ht="24" customHeight="1" thickBot="1" thickTop="1">
      <c r="C20" s="83" t="s">
        <v>131</v>
      </c>
      <c r="D20" s="174" t="s">
        <v>147</v>
      </c>
      <c r="E20" s="175"/>
      <c r="F20" s="84">
        <v>4045</v>
      </c>
      <c r="G20" s="85">
        <v>2628</v>
      </c>
      <c r="H20" s="85">
        <v>3885</v>
      </c>
      <c r="I20" s="85">
        <v>3058</v>
      </c>
      <c r="J20" s="85">
        <v>7616</v>
      </c>
      <c r="K20" s="85">
        <v>2172</v>
      </c>
      <c r="L20" s="85">
        <v>2804</v>
      </c>
      <c r="M20" s="85">
        <v>1830</v>
      </c>
      <c r="N20" s="86">
        <v>1701</v>
      </c>
      <c r="O20" s="86">
        <v>3780</v>
      </c>
      <c r="P20" s="86">
        <v>4228</v>
      </c>
      <c r="Q20" s="86">
        <v>5215</v>
      </c>
      <c r="R20" s="86">
        <v>5541</v>
      </c>
      <c r="S20" s="87">
        <f>SUM(F20:R20)</f>
        <v>48503</v>
      </c>
    </row>
    <row r="21" spans="3:19" ht="24" customHeight="1" thickBot="1" thickTop="1">
      <c r="C21" s="88"/>
      <c r="D21" s="173" t="s">
        <v>148</v>
      </c>
      <c r="E21" s="168"/>
      <c r="F21" s="89">
        <f aca="true" t="shared" si="3" ref="F21:S21">F20/F8*100</f>
        <v>52.26773484946376</v>
      </c>
      <c r="G21" s="89">
        <f t="shared" si="3"/>
        <v>52.3401712806214</v>
      </c>
      <c r="H21" s="89">
        <f t="shared" si="3"/>
        <v>57.165979988228365</v>
      </c>
      <c r="I21" s="89">
        <f t="shared" si="3"/>
        <v>56.808471112762405</v>
      </c>
      <c r="J21" s="89">
        <f t="shared" si="3"/>
        <v>53.93767705382436</v>
      </c>
      <c r="K21" s="89">
        <f t="shared" si="3"/>
        <v>51.43263083116268</v>
      </c>
      <c r="L21" s="89">
        <f t="shared" si="3"/>
        <v>52.35250186706497</v>
      </c>
      <c r="M21" s="89">
        <f t="shared" si="3"/>
        <v>51.418937903905594</v>
      </c>
      <c r="N21" s="89">
        <f t="shared" si="3"/>
        <v>46.52625820568928</v>
      </c>
      <c r="O21" s="89">
        <f t="shared" si="3"/>
        <v>57.14285714285714</v>
      </c>
      <c r="P21" s="89">
        <f t="shared" si="3"/>
        <v>59.683794466403164</v>
      </c>
      <c r="Q21" s="89">
        <f t="shared" si="3"/>
        <v>55.41976620616366</v>
      </c>
      <c r="R21" s="90">
        <f t="shared" si="3"/>
        <v>54.44630048147784</v>
      </c>
      <c r="S21" s="91">
        <f t="shared" si="3"/>
        <v>54.41277106541469</v>
      </c>
    </row>
    <row r="22" spans="3:19" ht="24" customHeight="1" thickBot="1" thickTop="1">
      <c r="C22" s="92" t="s">
        <v>137</v>
      </c>
      <c r="D22" s="173" t="s">
        <v>149</v>
      </c>
      <c r="E22" s="168"/>
      <c r="F22" s="73">
        <v>501</v>
      </c>
      <c r="G22" s="75">
        <v>263</v>
      </c>
      <c r="H22" s="75">
        <v>291</v>
      </c>
      <c r="I22" s="75">
        <v>360</v>
      </c>
      <c r="J22" s="75">
        <v>660</v>
      </c>
      <c r="K22" s="75">
        <v>174</v>
      </c>
      <c r="L22" s="75">
        <v>269</v>
      </c>
      <c r="M22" s="75">
        <v>189</v>
      </c>
      <c r="N22" s="76">
        <v>235</v>
      </c>
      <c r="O22" s="76">
        <v>428</v>
      </c>
      <c r="P22" s="76">
        <v>338</v>
      </c>
      <c r="Q22" s="76">
        <v>349</v>
      </c>
      <c r="R22" s="76">
        <v>507</v>
      </c>
      <c r="S22" s="87">
        <f>SUM(F22:R22)</f>
        <v>4564</v>
      </c>
    </row>
    <row r="23" spans="3:19" ht="24" customHeight="1" thickBot="1" thickTop="1">
      <c r="C23" s="93"/>
      <c r="D23" s="173" t="s">
        <v>148</v>
      </c>
      <c r="E23" s="168"/>
      <c r="F23" s="89">
        <f aca="true" t="shared" si="4" ref="F23:S23">F22/F8*100</f>
        <v>6.473704612999096</v>
      </c>
      <c r="G23" s="89">
        <f t="shared" si="4"/>
        <v>5.238000398327027</v>
      </c>
      <c r="H23" s="89">
        <f t="shared" si="4"/>
        <v>4.281930547380812</v>
      </c>
      <c r="I23" s="89">
        <f t="shared" si="4"/>
        <v>6.6877206018948545</v>
      </c>
      <c r="J23" s="89">
        <f t="shared" si="4"/>
        <v>4.674220963172805</v>
      </c>
      <c r="K23" s="89">
        <f t="shared" si="4"/>
        <v>4.120293630120767</v>
      </c>
      <c r="L23" s="89">
        <f t="shared" si="4"/>
        <v>5.022404779686333</v>
      </c>
      <c r="M23" s="89">
        <f t="shared" si="4"/>
        <v>5.310480472042708</v>
      </c>
      <c r="N23" s="89">
        <f t="shared" si="4"/>
        <v>6.427789934354486</v>
      </c>
      <c r="O23" s="89">
        <f t="shared" si="4"/>
        <v>6.470143613000756</v>
      </c>
      <c r="P23" s="89">
        <f t="shared" si="4"/>
        <v>4.771315640880858</v>
      </c>
      <c r="Q23" s="89">
        <f t="shared" si="4"/>
        <v>3.7088204038257175</v>
      </c>
      <c r="R23" s="90">
        <f t="shared" si="4"/>
        <v>4.981821754937604</v>
      </c>
      <c r="S23" s="91">
        <f t="shared" si="4"/>
        <v>5.12009333737197</v>
      </c>
    </row>
    <row r="24" spans="3:19" ht="24" customHeight="1" thickBot="1" thickTop="1">
      <c r="C24" s="94" t="s">
        <v>99</v>
      </c>
      <c r="D24" s="176" t="s">
        <v>150</v>
      </c>
      <c r="E24" s="172"/>
      <c r="F24" s="73">
        <v>633</v>
      </c>
      <c r="G24" s="75">
        <v>241</v>
      </c>
      <c r="H24" s="75">
        <v>406</v>
      </c>
      <c r="I24" s="75">
        <v>211</v>
      </c>
      <c r="J24" s="75">
        <v>1319</v>
      </c>
      <c r="K24" s="75">
        <v>172</v>
      </c>
      <c r="L24" s="75">
        <v>166</v>
      </c>
      <c r="M24" s="75">
        <v>225</v>
      </c>
      <c r="N24" s="76">
        <v>9</v>
      </c>
      <c r="O24" s="76">
        <v>286</v>
      </c>
      <c r="P24" s="76">
        <v>195</v>
      </c>
      <c r="Q24" s="76">
        <v>1060</v>
      </c>
      <c r="R24" s="76">
        <v>465</v>
      </c>
      <c r="S24" s="87">
        <f>SUM(F24:R24)</f>
        <v>5388</v>
      </c>
    </row>
    <row r="25" spans="3:19" ht="24" customHeight="1" thickBot="1" thickTop="1">
      <c r="C25" s="94"/>
      <c r="D25" s="173" t="s">
        <v>148</v>
      </c>
      <c r="E25" s="168"/>
      <c r="F25" s="89">
        <f aca="true" t="shared" si="5" ref="F25:S25">F24:G24/F8*100</f>
        <v>8.17935133738209</v>
      </c>
      <c r="G25" s="89">
        <f t="shared" si="5"/>
        <v>4.799840669189404</v>
      </c>
      <c r="H25" s="89">
        <f t="shared" si="5"/>
        <v>5.974102413184227</v>
      </c>
      <c r="I25" s="89">
        <f t="shared" si="5"/>
        <v>3.919747352777262</v>
      </c>
      <c r="J25" s="89">
        <f t="shared" si="5"/>
        <v>9.341359773371105</v>
      </c>
      <c r="K25" s="89">
        <f t="shared" si="5"/>
        <v>4.072933933222828</v>
      </c>
      <c r="L25" s="89">
        <f t="shared" si="5"/>
        <v>3.0993278566094102</v>
      </c>
      <c r="M25" s="89">
        <f t="shared" si="5"/>
        <v>6.322000561955606</v>
      </c>
      <c r="N25" s="89">
        <f t="shared" si="5"/>
        <v>0.2461706783369803</v>
      </c>
      <c r="O25" s="89">
        <f t="shared" si="5"/>
        <v>4.323507180650038</v>
      </c>
      <c r="P25" s="89">
        <f t="shared" si="5"/>
        <v>2.7526821005081876</v>
      </c>
      <c r="Q25" s="89">
        <f t="shared" si="5"/>
        <v>11.26461211477152</v>
      </c>
      <c r="R25" s="90">
        <f t="shared" si="5"/>
        <v>4.569126461629164</v>
      </c>
      <c r="S25" s="91">
        <f t="shared" si="5"/>
        <v>6.044492309763403</v>
      </c>
    </row>
    <row r="26" spans="3:19" ht="24" customHeight="1" thickBot="1" thickTop="1">
      <c r="C26" s="92" t="s">
        <v>151</v>
      </c>
      <c r="D26" s="173" t="s">
        <v>152</v>
      </c>
      <c r="E26" s="168"/>
      <c r="F26" s="73">
        <v>1875</v>
      </c>
      <c r="G26" s="75">
        <v>928</v>
      </c>
      <c r="H26" s="75">
        <v>1494</v>
      </c>
      <c r="I26" s="75">
        <v>1610</v>
      </c>
      <c r="J26" s="75">
        <v>3717</v>
      </c>
      <c r="K26" s="75">
        <v>1206</v>
      </c>
      <c r="L26" s="75">
        <v>1584</v>
      </c>
      <c r="M26" s="75">
        <v>1106</v>
      </c>
      <c r="N26" s="76">
        <v>697</v>
      </c>
      <c r="O26" s="76">
        <v>1163</v>
      </c>
      <c r="P26" s="76">
        <v>1133</v>
      </c>
      <c r="Q26" s="76">
        <v>2536</v>
      </c>
      <c r="R26" s="76">
        <v>2409</v>
      </c>
      <c r="S26" s="87">
        <f>SUM(F26:R26)</f>
        <v>21458</v>
      </c>
    </row>
    <row r="27" spans="3:19" ht="24" customHeight="1" thickBot="1" thickTop="1">
      <c r="C27" s="95"/>
      <c r="D27" s="173" t="s">
        <v>148</v>
      </c>
      <c r="E27" s="168"/>
      <c r="F27" s="89">
        <f aca="true" t="shared" si="6" ref="F27:S27">F26/F8*100</f>
        <v>24.227936425894818</v>
      </c>
      <c r="G27" s="89">
        <f t="shared" si="6"/>
        <v>18.48237402907787</v>
      </c>
      <c r="H27" s="89">
        <f t="shared" si="6"/>
        <v>21.98351971748087</v>
      </c>
      <c r="I27" s="89">
        <f t="shared" si="6"/>
        <v>29.908972691807545</v>
      </c>
      <c r="J27" s="89">
        <f t="shared" si="6"/>
        <v>26.32436260623229</v>
      </c>
      <c r="K27" s="89">
        <f t="shared" si="6"/>
        <v>28.55789722945773</v>
      </c>
      <c r="L27" s="89">
        <f t="shared" si="6"/>
        <v>29.574309185959674</v>
      </c>
      <c r="M27" s="89">
        <f t="shared" si="6"/>
        <v>31.07614498454622</v>
      </c>
      <c r="N27" s="89">
        <f t="shared" si="6"/>
        <v>19.064551422319475</v>
      </c>
      <c r="O27" s="89">
        <f t="shared" si="6"/>
        <v>17.581254724111865</v>
      </c>
      <c r="P27" s="89">
        <f t="shared" si="6"/>
        <v>15.993788819875776</v>
      </c>
      <c r="Q27" s="89">
        <f t="shared" si="6"/>
        <v>26.950053134962804</v>
      </c>
      <c r="R27" s="90">
        <f t="shared" si="6"/>
        <v>23.6710228947627</v>
      </c>
      <c r="S27" s="91">
        <f t="shared" si="6"/>
        <v>24.072515958222553</v>
      </c>
    </row>
    <row r="28" spans="3:19" ht="24" customHeight="1" thickBot="1" thickTop="1">
      <c r="C28" s="55" t="s">
        <v>153</v>
      </c>
      <c r="D28" s="173" t="s">
        <v>154</v>
      </c>
      <c r="E28" s="168"/>
      <c r="F28" s="96">
        <v>315</v>
      </c>
      <c r="G28" s="76">
        <v>88</v>
      </c>
      <c r="H28" s="76">
        <v>34</v>
      </c>
      <c r="I28" s="76">
        <v>27</v>
      </c>
      <c r="J28" s="76">
        <v>145</v>
      </c>
      <c r="K28" s="76">
        <v>33</v>
      </c>
      <c r="L28" s="76">
        <v>38</v>
      </c>
      <c r="M28" s="76">
        <v>17</v>
      </c>
      <c r="N28" s="76">
        <v>113</v>
      </c>
      <c r="O28" s="76">
        <v>73</v>
      </c>
      <c r="P28" s="76">
        <v>63</v>
      </c>
      <c r="Q28" s="76">
        <v>43</v>
      </c>
      <c r="R28" s="76">
        <v>157</v>
      </c>
      <c r="S28" s="87">
        <f>SUM(F28:R28)</f>
        <v>1146</v>
      </c>
    </row>
    <row r="29" spans="3:19" ht="24" customHeight="1" thickBot="1" thickTop="1">
      <c r="C29" s="93"/>
      <c r="D29" s="173" t="s">
        <v>148</v>
      </c>
      <c r="E29" s="168"/>
      <c r="F29" s="97">
        <f aca="true" t="shared" si="7" ref="F29:S29">F28/F8*100</f>
        <v>4.07029331955033</v>
      </c>
      <c r="G29" s="97">
        <f t="shared" si="7"/>
        <v>1.752638916550488</v>
      </c>
      <c r="H29" s="97">
        <f t="shared" si="7"/>
        <v>0.5002942907592701</v>
      </c>
      <c r="I29" s="97">
        <f t="shared" si="7"/>
        <v>0.501579045142114</v>
      </c>
      <c r="J29" s="97">
        <f t="shared" si="7"/>
        <v>1.0269121813031163</v>
      </c>
      <c r="K29" s="97">
        <f t="shared" si="7"/>
        <v>0.7814349988160076</v>
      </c>
      <c r="L29" s="97">
        <f t="shared" si="7"/>
        <v>0.7094846900672144</v>
      </c>
      <c r="M29" s="97">
        <f t="shared" si="7"/>
        <v>0.4776622646810902</v>
      </c>
      <c r="N29" s="97">
        <f t="shared" si="7"/>
        <v>3.0908096280087527</v>
      </c>
      <c r="O29" s="97">
        <f t="shared" si="7"/>
        <v>1.1035525321239608</v>
      </c>
      <c r="P29" s="97">
        <f t="shared" si="7"/>
        <v>0.8893280632411068</v>
      </c>
      <c r="Q29" s="97">
        <f t="shared" si="7"/>
        <v>0.45696068012752394</v>
      </c>
      <c r="R29" s="90">
        <f t="shared" si="7"/>
        <v>1.5426943107005995</v>
      </c>
      <c r="S29" s="91">
        <f t="shared" si="7"/>
        <v>1.2856325514084743</v>
      </c>
    </row>
    <row r="30" spans="3:19" ht="24" customHeight="1" thickBot="1" thickTop="1">
      <c r="C30" s="92" t="s">
        <v>28</v>
      </c>
      <c r="D30" s="173" t="s">
        <v>155</v>
      </c>
      <c r="E30" s="168"/>
      <c r="F30" s="96">
        <v>0</v>
      </c>
      <c r="G30" s="76">
        <v>3161</v>
      </c>
      <c r="H30" s="76">
        <v>3466</v>
      </c>
      <c r="I30" s="76">
        <v>2725</v>
      </c>
      <c r="J30" s="76">
        <v>5343</v>
      </c>
      <c r="K30" s="76">
        <v>1667</v>
      </c>
      <c r="L30" s="76">
        <v>2868</v>
      </c>
      <c r="M30" s="76">
        <v>2099</v>
      </c>
      <c r="N30" s="76">
        <v>2317</v>
      </c>
      <c r="O30" s="76">
        <v>0</v>
      </c>
      <c r="P30" s="76">
        <v>4276</v>
      </c>
      <c r="Q30" s="76">
        <v>3702</v>
      </c>
      <c r="R30" s="76">
        <v>4274</v>
      </c>
      <c r="S30" s="87">
        <f>SUM(F30:R30)</f>
        <v>35898</v>
      </c>
    </row>
    <row r="31" spans="3:19" ht="24" customHeight="1" thickBot="1" thickTop="1">
      <c r="C31" s="98"/>
      <c r="D31" s="192" t="s">
        <v>148</v>
      </c>
      <c r="E31" s="170"/>
      <c r="F31" s="80">
        <f>F30/F9*100</f>
        <v>0</v>
      </c>
      <c r="G31" s="99">
        <f aca="true" t="shared" si="8" ref="G31:S31">G30/G8*100</f>
        <v>62.955586536546505</v>
      </c>
      <c r="H31" s="99">
        <f t="shared" si="8"/>
        <v>51.000588581518535</v>
      </c>
      <c r="I31" s="99">
        <f t="shared" si="8"/>
        <v>50.62232955600966</v>
      </c>
      <c r="J31" s="99">
        <f t="shared" si="8"/>
        <v>37.83994334277621</v>
      </c>
      <c r="K31" s="99">
        <f t="shared" si="8"/>
        <v>39.47430736443287</v>
      </c>
      <c r="L31" s="99">
        <f t="shared" si="8"/>
        <v>53.547423450336076</v>
      </c>
      <c r="M31" s="99">
        <f t="shared" si="8"/>
        <v>58.97724079797696</v>
      </c>
      <c r="N31" s="99">
        <f t="shared" si="8"/>
        <v>63.37527352297593</v>
      </c>
      <c r="O31" s="99">
        <f t="shared" si="8"/>
        <v>0</v>
      </c>
      <c r="P31" s="99">
        <f t="shared" si="8"/>
        <v>60.3613777526821</v>
      </c>
      <c r="Q31" s="99">
        <f t="shared" si="8"/>
        <v>39.34112646121148</v>
      </c>
      <c r="R31" s="100">
        <f t="shared" si="8"/>
        <v>41.99665913333989</v>
      </c>
      <c r="S31" s="91">
        <f t="shared" si="8"/>
        <v>40.27193484333457</v>
      </c>
    </row>
    <row r="32" spans="3:19" ht="24" customHeight="1" thickBot="1">
      <c r="C32" s="181" t="s">
        <v>156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8"/>
    </row>
    <row r="33" spans="3:19" ht="24" customHeight="1" thickBot="1">
      <c r="C33" s="101" t="s">
        <v>131</v>
      </c>
      <c r="D33" s="174" t="s">
        <v>157</v>
      </c>
      <c r="E33" s="175"/>
      <c r="F33" s="84">
        <v>81</v>
      </c>
      <c r="G33" s="84">
        <v>22</v>
      </c>
      <c r="H33" s="84">
        <v>94</v>
      </c>
      <c r="I33" s="84">
        <v>53</v>
      </c>
      <c r="J33" s="84">
        <v>70</v>
      </c>
      <c r="K33" s="84">
        <v>22</v>
      </c>
      <c r="L33" s="84">
        <v>57</v>
      </c>
      <c r="M33" s="84">
        <v>26</v>
      </c>
      <c r="N33" s="84">
        <v>64</v>
      </c>
      <c r="O33" s="84">
        <v>75</v>
      </c>
      <c r="P33" s="84">
        <v>40</v>
      </c>
      <c r="Q33" s="84">
        <v>177</v>
      </c>
      <c r="R33" s="84">
        <v>311</v>
      </c>
      <c r="S33" s="102">
        <f>SUM(F33:R33)</f>
        <v>1092</v>
      </c>
    </row>
    <row r="34" spans="3:19" ht="24" customHeight="1" thickBot="1" thickTop="1">
      <c r="C34" s="103" t="s">
        <v>137</v>
      </c>
      <c r="D34" s="185" t="s">
        <v>158</v>
      </c>
      <c r="E34" s="186"/>
      <c r="F34" s="104">
        <v>4</v>
      </c>
      <c r="G34" s="104">
        <v>0</v>
      </c>
      <c r="H34" s="104">
        <v>40</v>
      </c>
      <c r="I34" s="104">
        <v>4</v>
      </c>
      <c r="J34" s="104">
        <v>3</v>
      </c>
      <c r="K34" s="104">
        <v>3</v>
      </c>
      <c r="L34" s="104">
        <v>1</v>
      </c>
      <c r="M34" s="104">
        <v>0</v>
      </c>
      <c r="N34" s="104">
        <v>5</v>
      </c>
      <c r="O34" s="104">
        <v>6</v>
      </c>
      <c r="P34" s="104">
        <v>2</v>
      </c>
      <c r="Q34" s="104">
        <v>26</v>
      </c>
      <c r="R34" s="104">
        <v>175</v>
      </c>
      <c r="S34" s="102">
        <f>SUM(F34:R34)</f>
        <v>269</v>
      </c>
    </row>
    <row r="35" spans="3:19" ht="24" customHeight="1" thickBot="1" thickTop="1">
      <c r="C35" s="105" t="s">
        <v>99</v>
      </c>
      <c r="D35" s="179" t="s">
        <v>159</v>
      </c>
      <c r="E35" s="180"/>
      <c r="F35" s="80">
        <f>F33-'[2]XI'!F33</f>
        <v>-102</v>
      </c>
      <c r="G35" s="80">
        <f>G33-'[2]XI'!G33</f>
        <v>2</v>
      </c>
      <c r="H35" s="80">
        <f>H33-'[2]XI'!H33</f>
        <v>-61</v>
      </c>
      <c r="I35" s="80">
        <f>I33-'[2]XI'!I33</f>
        <v>8</v>
      </c>
      <c r="J35" s="80">
        <f>J33-'[2]XI'!J33</f>
        <v>-100</v>
      </c>
      <c r="K35" s="80">
        <f>K33-'[2]XI'!K33</f>
        <v>-93</v>
      </c>
      <c r="L35" s="80">
        <f>L33-'[2]XI'!L33</f>
        <v>-31</v>
      </c>
      <c r="M35" s="80">
        <f>M33-'[2]XI'!M33</f>
        <v>-15</v>
      </c>
      <c r="N35" s="80">
        <f>N33-'[2]XI'!N33</f>
        <v>-65</v>
      </c>
      <c r="O35" s="80">
        <f>O33-'[2]XI'!O33</f>
        <v>-75</v>
      </c>
      <c r="P35" s="80">
        <f>P33-'[2]XI'!P33</f>
        <v>-41</v>
      </c>
      <c r="Q35" s="80">
        <f>Q33-'[2]XI'!Q33</f>
        <v>-85</v>
      </c>
      <c r="R35" s="80">
        <f>R33-'[2]XI'!R33</f>
        <v>-203</v>
      </c>
      <c r="S35" s="102">
        <f>SUM(F35:R35)</f>
        <v>-861</v>
      </c>
    </row>
    <row r="36" spans="3:19" ht="24" customHeight="1" thickBot="1">
      <c r="C36" s="181" t="s">
        <v>160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3"/>
    </row>
    <row r="37" spans="3:19" ht="24" customHeight="1" thickBot="1" thickTop="1">
      <c r="C37" s="106" t="s">
        <v>131</v>
      </c>
      <c r="D37" s="177" t="s">
        <v>161</v>
      </c>
      <c r="E37" s="178"/>
      <c r="F37" s="84">
        <v>2</v>
      </c>
      <c r="G37" s="85">
        <v>2</v>
      </c>
      <c r="H37" s="85">
        <v>2</v>
      </c>
      <c r="I37" s="85">
        <v>0</v>
      </c>
      <c r="J37" s="85">
        <v>1</v>
      </c>
      <c r="K37" s="85">
        <v>0</v>
      </c>
      <c r="L37" s="85">
        <v>3</v>
      </c>
      <c r="M37" s="85">
        <v>1</v>
      </c>
      <c r="N37" s="86">
        <v>0</v>
      </c>
      <c r="O37" s="86">
        <v>1</v>
      </c>
      <c r="P37" s="86">
        <v>1</v>
      </c>
      <c r="Q37" s="86">
        <v>1</v>
      </c>
      <c r="R37" s="86">
        <v>1</v>
      </c>
      <c r="S37" s="87">
        <f>SUM(F37:R37)</f>
        <v>15</v>
      </c>
    </row>
    <row r="38" spans="3:19" ht="24" customHeight="1" thickBot="1" thickTop="1">
      <c r="C38" s="107" t="s">
        <v>137</v>
      </c>
      <c r="D38" s="179" t="s">
        <v>162</v>
      </c>
      <c r="E38" s="180"/>
      <c r="F38" s="80">
        <v>23</v>
      </c>
      <c r="G38" s="81">
        <v>118</v>
      </c>
      <c r="H38" s="81">
        <v>12</v>
      </c>
      <c r="I38" s="81">
        <v>0</v>
      </c>
      <c r="J38" s="81">
        <v>150</v>
      </c>
      <c r="K38" s="81">
        <v>0</v>
      </c>
      <c r="L38" s="81">
        <v>104</v>
      </c>
      <c r="M38" s="81">
        <v>9</v>
      </c>
      <c r="N38" s="82">
        <v>0</v>
      </c>
      <c r="O38" s="82">
        <v>10</v>
      </c>
      <c r="P38" s="82">
        <v>3</v>
      </c>
      <c r="Q38" s="82">
        <v>40</v>
      </c>
      <c r="R38" s="82">
        <v>19</v>
      </c>
      <c r="S38" s="102">
        <f>SUM(F38:R38)</f>
        <v>488</v>
      </c>
    </row>
    <row r="39" spans="3:19" ht="12.75">
      <c r="C39" s="108"/>
      <c r="D39" s="109"/>
      <c r="E39" s="109"/>
      <c r="F39" s="109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10"/>
    </row>
    <row r="40" spans="2:19" ht="15.75">
      <c r="B40" t="s">
        <v>142</v>
      </c>
      <c r="C40" s="42"/>
      <c r="D40" s="43" t="s">
        <v>114</v>
      </c>
      <c r="E40" s="44"/>
      <c r="F40" s="11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3:19" ht="15.75">
      <c r="C41" s="42"/>
      <c r="D41" s="45" t="s">
        <v>116</v>
      </c>
      <c r="E41" s="46"/>
      <c r="F41" s="4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7" t="s">
        <v>163</v>
      </c>
    </row>
    <row r="42" spans="3:19" ht="26.25" thickBot="1">
      <c r="C42" s="187" t="s">
        <v>118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</row>
    <row r="43" spans="3:19" ht="34.5" customHeight="1" thickBot="1">
      <c r="C43" s="48" t="s">
        <v>119</v>
      </c>
      <c r="D43" s="112" t="s">
        <v>120</v>
      </c>
      <c r="E43" s="113" t="s">
        <v>121</v>
      </c>
      <c r="F43" s="52" t="s">
        <v>201</v>
      </c>
      <c r="G43" s="51" t="s">
        <v>202</v>
      </c>
      <c r="H43" s="53" t="s">
        <v>124</v>
      </c>
      <c r="I43" s="53" t="s">
        <v>67</v>
      </c>
      <c r="J43" s="53" t="s">
        <v>125</v>
      </c>
      <c r="K43" s="53" t="s">
        <v>31</v>
      </c>
      <c r="L43" s="53" t="s">
        <v>126</v>
      </c>
      <c r="M43" s="53" t="s">
        <v>71</v>
      </c>
      <c r="N43" s="53" t="s">
        <v>91</v>
      </c>
      <c r="O43" s="53" t="s">
        <v>127</v>
      </c>
      <c r="P43" s="53" t="s">
        <v>128</v>
      </c>
      <c r="Q43" s="53" t="s">
        <v>52</v>
      </c>
      <c r="R43" s="53" t="s">
        <v>83</v>
      </c>
      <c r="S43" s="54" t="s">
        <v>129</v>
      </c>
    </row>
    <row r="44" spans="3:19" ht="23.25" thickBot="1">
      <c r="C44" s="181" t="s">
        <v>164</v>
      </c>
      <c r="D44" s="182"/>
      <c r="E44" s="182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2"/>
    </row>
    <row r="45" spans="3:19" ht="27" customHeight="1" thickBot="1">
      <c r="C45" s="83" t="s">
        <v>131</v>
      </c>
      <c r="D45" s="177" t="s">
        <v>165</v>
      </c>
      <c r="E45" s="184"/>
      <c r="F45" s="114">
        <v>1</v>
      </c>
      <c r="G45" s="75">
        <v>0</v>
      </c>
      <c r="H45" s="75">
        <v>14</v>
      </c>
      <c r="I45" s="75">
        <v>0</v>
      </c>
      <c r="J45" s="75">
        <v>0</v>
      </c>
      <c r="K45" s="75">
        <v>1</v>
      </c>
      <c r="L45" s="75">
        <v>20</v>
      </c>
      <c r="M45" s="75">
        <v>0</v>
      </c>
      <c r="N45" s="75">
        <v>10</v>
      </c>
      <c r="O45" s="75">
        <v>16</v>
      </c>
      <c r="P45" s="75">
        <v>15</v>
      </c>
      <c r="Q45" s="75">
        <v>23</v>
      </c>
      <c r="R45" s="115">
        <v>9</v>
      </c>
      <c r="S45" s="116">
        <f aca="true" t="shared" si="9" ref="S45:S72">SUM(F45:R45)</f>
        <v>109</v>
      </c>
    </row>
    <row r="46" spans="3:19" ht="27" customHeight="1" thickBot="1" thickTop="1">
      <c r="C46" s="93"/>
      <c r="D46" s="185" t="s">
        <v>166</v>
      </c>
      <c r="E46" s="186"/>
      <c r="F46" s="117">
        <f>F45+'[2]XI'!F46</f>
        <v>52</v>
      </c>
      <c r="G46" s="117">
        <f>G45+'[2]XI'!G46</f>
        <v>28</v>
      </c>
      <c r="H46" s="117">
        <f>H45+'[2]XI'!H46</f>
        <v>122</v>
      </c>
      <c r="I46" s="117">
        <f>I45+'[2]XI'!I46</f>
        <v>36</v>
      </c>
      <c r="J46" s="117">
        <f>J45+'[2]XI'!J46</f>
        <v>385</v>
      </c>
      <c r="K46" s="117">
        <f>K45+'[2]XI'!K46</f>
        <v>237</v>
      </c>
      <c r="L46" s="117">
        <f>L45+'[2]XI'!L46</f>
        <v>179</v>
      </c>
      <c r="M46" s="117">
        <f>M45+'[2]XI'!M46</f>
        <v>46</v>
      </c>
      <c r="N46" s="117">
        <f>N45+'[2]XI'!N46</f>
        <v>156</v>
      </c>
      <c r="O46" s="117">
        <f>O45+'[2]XI'!O46</f>
        <v>166</v>
      </c>
      <c r="P46" s="117">
        <f>P45+'[2]XI'!P46</f>
        <v>140</v>
      </c>
      <c r="Q46" s="117">
        <f>Q45+'[2]XI'!Q46</f>
        <v>233</v>
      </c>
      <c r="R46" s="118">
        <f>R45+'[2]XI'!R46</f>
        <v>340</v>
      </c>
      <c r="S46" s="116">
        <f t="shared" si="9"/>
        <v>2120</v>
      </c>
    </row>
    <row r="47" spans="3:19" ht="27" customHeight="1" thickBot="1" thickTop="1">
      <c r="C47" s="92" t="s">
        <v>137</v>
      </c>
      <c r="D47" s="185" t="s">
        <v>167</v>
      </c>
      <c r="E47" s="186"/>
      <c r="F47" s="117">
        <v>0</v>
      </c>
      <c r="G47" s="75">
        <v>0</v>
      </c>
      <c r="H47" s="75">
        <v>33</v>
      </c>
      <c r="I47" s="75">
        <v>3</v>
      </c>
      <c r="J47" s="75">
        <v>0</v>
      </c>
      <c r="K47" s="75">
        <v>2</v>
      </c>
      <c r="L47" s="75">
        <v>3</v>
      </c>
      <c r="M47" s="75">
        <v>0</v>
      </c>
      <c r="N47" s="75">
        <v>1</v>
      </c>
      <c r="O47" s="75">
        <v>0</v>
      </c>
      <c r="P47" s="75">
        <v>1</v>
      </c>
      <c r="Q47" s="75">
        <v>5</v>
      </c>
      <c r="R47" s="119">
        <v>0</v>
      </c>
      <c r="S47" s="116">
        <f t="shared" si="9"/>
        <v>48</v>
      </c>
    </row>
    <row r="48" spans="3:19" ht="27" customHeight="1" thickBot="1" thickTop="1">
      <c r="C48" s="93"/>
      <c r="D48" s="185" t="s">
        <v>168</v>
      </c>
      <c r="E48" s="186"/>
      <c r="F48" s="117">
        <f>F47+'[2]XI'!F48</f>
        <v>76</v>
      </c>
      <c r="G48" s="117">
        <f>G47+'[2]XI'!G48</f>
        <v>69</v>
      </c>
      <c r="H48" s="117">
        <f>H47+'[2]XI'!H48</f>
        <v>455</v>
      </c>
      <c r="I48" s="117">
        <f>I47+'[2]XI'!I48</f>
        <v>125</v>
      </c>
      <c r="J48" s="117">
        <f>J47+'[2]XI'!J48</f>
        <v>470</v>
      </c>
      <c r="K48" s="117">
        <f>K47+'[2]XI'!K48</f>
        <v>250</v>
      </c>
      <c r="L48" s="117">
        <f>L47+'[2]XI'!L48</f>
        <v>368</v>
      </c>
      <c r="M48" s="117">
        <f>M47+'[2]XI'!M48</f>
        <v>121</v>
      </c>
      <c r="N48" s="117">
        <f>N47+'[2]XI'!N48</f>
        <v>85</v>
      </c>
      <c r="O48" s="117">
        <f>O47+'[2]XI'!O48</f>
        <v>146</v>
      </c>
      <c r="P48" s="117">
        <f>P47+'[2]XI'!P48</f>
        <v>216</v>
      </c>
      <c r="Q48" s="117">
        <f>Q47+'[2]XI'!Q48</f>
        <v>433</v>
      </c>
      <c r="R48" s="117">
        <f>R47+'[2]XI'!R48</f>
        <v>174</v>
      </c>
      <c r="S48" s="116">
        <f t="shared" si="9"/>
        <v>2988</v>
      </c>
    </row>
    <row r="49" spans="3:19" ht="27" customHeight="1" thickBot="1" thickTop="1">
      <c r="C49" s="92" t="s">
        <v>99</v>
      </c>
      <c r="D49" s="185" t="s">
        <v>169</v>
      </c>
      <c r="E49" s="186"/>
      <c r="F49" s="117">
        <v>2</v>
      </c>
      <c r="G49" s="75">
        <v>0</v>
      </c>
      <c r="H49" s="75">
        <v>3</v>
      </c>
      <c r="I49" s="75">
        <v>1</v>
      </c>
      <c r="J49" s="75">
        <v>2</v>
      </c>
      <c r="K49" s="75">
        <v>0</v>
      </c>
      <c r="L49" s="75">
        <v>2</v>
      </c>
      <c r="M49" s="75">
        <v>0</v>
      </c>
      <c r="N49" s="75">
        <v>2</v>
      </c>
      <c r="O49" s="75">
        <v>2</v>
      </c>
      <c r="P49" s="75">
        <v>1</v>
      </c>
      <c r="Q49" s="75">
        <v>21</v>
      </c>
      <c r="R49" s="119">
        <v>174</v>
      </c>
      <c r="S49" s="116">
        <f t="shared" si="9"/>
        <v>210</v>
      </c>
    </row>
    <row r="50" spans="3:19" ht="27" customHeight="1" thickBot="1" thickTop="1">
      <c r="C50" s="93"/>
      <c r="D50" s="185" t="s">
        <v>170</v>
      </c>
      <c r="E50" s="186"/>
      <c r="F50" s="117">
        <f>F49+'[2]XI'!F50</f>
        <v>18</v>
      </c>
      <c r="G50" s="117">
        <f>G49+'[2]XI'!G50</f>
        <v>23</v>
      </c>
      <c r="H50" s="117">
        <f>H49+'[2]XI'!H50</f>
        <v>171</v>
      </c>
      <c r="I50" s="117">
        <f>I49+'[2]XI'!I50</f>
        <v>65</v>
      </c>
      <c r="J50" s="117">
        <f>J49+'[2]XI'!J50</f>
        <v>409</v>
      </c>
      <c r="K50" s="117">
        <f>K49+'[2]XI'!K50</f>
        <v>40</v>
      </c>
      <c r="L50" s="117">
        <f>L49+'[2]XI'!L50</f>
        <v>135</v>
      </c>
      <c r="M50" s="117">
        <f>M49+'[2]XI'!M50</f>
        <v>137</v>
      </c>
      <c r="N50" s="117">
        <f>N49+'[2]XI'!N50</f>
        <v>48</v>
      </c>
      <c r="O50" s="117">
        <f>O49+'[2]XI'!O50</f>
        <v>38</v>
      </c>
      <c r="P50" s="117">
        <f>P49+'[2]XI'!P50</f>
        <v>32</v>
      </c>
      <c r="Q50" s="117">
        <f>Q49+'[2]XI'!Q50</f>
        <v>792</v>
      </c>
      <c r="R50" s="120">
        <f>R49+'[2]XI'!R50</f>
        <v>812</v>
      </c>
      <c r="S50" s="116">
        <f t="shared" si="9"/>
        <v>2720</v>
      </c>
    </row>
    <row r="51" spans="3:19" ht="27" customHeight="1" thickBot="1" thickTop="1">
      <c r="C51" s="55" t="s">
        <v>151</v>
      </c>
      <c r="D51" s="185" t="s">
        <v>171</v>
      </c>
      <c r="E51" s="186"/>
      <c r="F51" s="117">
        <v>2</v>
      </c>
      <c r="G51" s="75">
        <v>1</v>
      </c>
      <c r="H51" s="75">
        <v>4</v>
      </c>
      <c r="I51" s="75">
        <v>0</v>
      </c>
      <c r="J51" s="75">
        <v>1</v>
      </c>
      <c r="K51" s="75">
        <v>0</v>
      </c>
      <c r="L51" s="75">
        <v>0</v>
      </c>
      <c r="M51" s="75">
        <v>0</v>
      </c>
      <c r="N51" s="75">
        <v>2</v>
      </c>
      <c r="O51" s="75">
        <v>1</v>
      </c>
      <c r="P51" s="75">
        <v>0</v>
      </c>
      <c r="Q51" s="75">
        <v>0</v>
      </c>
      <c r="R51" s="119">
        <v>0</v>
      </c>
      <c r="S51" s="116">
        <f t="shared" si="9"/>
        <v>11</v>
      </c>
    </row>
    <row r="52" spans="3:19" ht="27" customHeight="1" thickBot="1" thickTop="1">
      <c r="C52" s="93"/>
      <c r="D52" s="185" t="s">
        <v>172</v>
      </c>
      <c r="E52" s="186"/>
      <c r="F52" s="117">
        <f>F51+'[2]XI'!F52</f>
        <v>157</v>
      </c>
      <c r="G52" s="117">
        <f>G51+'[2]XI'!G52</f>
        <v>47</v>
      </c>
      <c r="H52" s="117">
        <f>H51+'[2]XI'!H52</f>
        <v>87</v>
      </c>
      <c r="I52" s="117">
        <f>I51+'[2]XI'!I52</f>
        <v>39</v>
      </c>
      <c r="J52" s="117">
        <f>J51+'[2]XI'!J52</f>
        <v>128</v>
      </c>
      <c r="K52" s="117">
        <f>K51+'[2]XI'!K52</f>
        <v>20</v>
      </c>
      <c r="L52" s="117">
        <f>L51+'[2]XI'!L52</f>
        <v>56</v>
      </c>
      <c r="M52" s="117">
        <f>M51+'[2]XI'!M52</f>
        <v>22</v>
      </c>
      <c r="N52" s="117">
        <f>N51+'[2]XI'!N52</f>
        <v>28</v>
      </c>
      <c r="O52" s="117">
        <f>O51+'[2]XI'!O52</f>
        <v>60</v>
      </c>
      <c r="P52" s="117">
        <f>P51+'[2]XI'!P52</f>
        <v>42</v>
      </c>
      <c r="Q52" s="117">
        <f>Q51+'[2]XI'!Q52</f>
        <v>64</v>
      </c>
      <c r="R52" s="121">
        <f>R51+'[2]XI'!R52</f>
        <v>89</v>
      </c>
      <c r="S52" s="116">
        <f t="shared" si="9"/>
        <v>839</v>
      </c>
    </row>
    <row r="53" spans="3:19" ht="27" customHeight="1" thickBot="1" thickTop="1">
      <c r="C53" s="92" t="s">
        <v>153</v>
      </c>
      <c r="D53" s="185" t="s">
        <v>173</v>
      </c>
      <c r="E53" s="186"/>
      <c r="F53" s="117">
        <v>3</v>
      </c>
      <c r="G53" s="75">
        <v>0</v>
      </c>
      <c r="H53" s="75">
        <v>7</v>
      </c>
      <c r="I53" s="75">
        <v>1</v>
      </c>
      <c r="J53" s="75">
        <v>0</v>
      </c>
      <c r="K53" s="75">
        <v>0</v>
      </c>
      <c r="L53" s="75">
        <v>0</v>
      </c>
      <c r="M53" s="75">
        <v>1</v>
      </c>
      <c r="N53" s="75">
        <v>0</v>
      </c>
      <c r="O53" s="75">
        <v>1</v>
      </c>
      <c r="P53" s="75">
        <v>0</v>
      </c>
      <c r="Q53" s="75">
        <v>1</v>
      </c>
      <c r="R53" s="119">
        <v>0</v>
      </c>
      <c r="S53" s="116">
        <f t="shared" si="9"/>
        <v>14</v>
      </c>
    </row>
    <row r="54" spans="3:19" ht="27" customHeight="1" thickBot="1" thickTop="1">
      <c r="C54" s="95"/>
      <c r="D54" s="185" t="s">
        <v>174</v>
      </c>
      <c r="E54" s="186"/>
      <c r="F54" s="117">
        <f>F53+'[2]XI'!F54:G54</f>
        <v>244</v>
      </c>
      <c r="G54" s="117">
        <f>G53+'[2]XI'!G54:H54</f>
        <v>85</v>
      </c>
      <c r="H54" s="117">
        <f>H53+'[2]XI'!H54:I54</f>
        <v>215</v>
      </c>
      <c r="I54" s="117">
        <f>I53+'[2]XI'!I54:J54</f>
        <v>196</v>
      </c>
      <c r="J54" s="117">
        <f>J53+'[2]XI'!J54:K54</f>
        <v>335</v>
      </c>
      <c r="K54" s="117">
        <f>K53+'[2]XI'!K54:L54</f>
        <v>129</v>
      </c>
      <c r="L54" s="117">
        <f>L53+'[2]XI'!L54:M54</f>
        <v>99</v>
      </c>
      <c r="M54" s="117">
        <f>M53+'[2]XI'!M54:N54</f>
        <v>72</v>
      </c>
      <c r="N54" s="117">
        <f>N53+'[2]XI'!N54:O54</f>
        <v>39</v>
      </c>
      <c r="O54" s="117">
        <f>O53+'[2]XI'!O54:P54</f>
        <v>212</v>
      </c>
      <c r="P54" s="117">
        <f>P53+'[2]XI'!P54:Q54</f>
        <v>143</v>
      </c>
      <c r="Q54" s="117">
        <f>Q53+'[2]XI'!Q54:R54</f>
        <v>252</v>
      </c>
      <c r="R54" s="121">
        <f>R53+'[2]XI'!R54:S54</f>
        <v>172</v>
      </c>
      <c r="S54" s="116">
        <f t="shared" si="9"/>
        <v>2193</v>
      </c>
    </row>
    <row r="55" spans="3:19" ht="27" customHeight="1" thickBot="1" thickTop="1">
      <c r="C55" s="92" t="s">
        <v>28</v>
      </c>
      <c r="D55" s="185" t="s">
        <v>175</v>
      </c>
      <c r="E55" s="186"/>
      <c r="F55" s="117">
        <v>0</v>
      </c>
      <c r="G55" s="75">
        <v>0</v>
      </c>
      <c r="H55" s="75">
        <v>5</v>
      </c>
      <c r="I55" s="75">
        <v>0</v>
      </c>
      <c r="J55" s="75">
        <v>0</v>
      </c>
      <c r="K55" s="75">
        <v>0</v>
      </c>
      <c r="L55" s="75">
        <v>12</v>
      </c>
      <c r="M55" s="75">
        <v>0</v>
      </c>
      <c r="N55" s="75">
        <v>1</v>
      </c>
      <c r="O55" s="75">
        <v>2</v>
      </c>
      <c r="P55" s="75">
        <v>2</v>
      </c>
      <c r="Q55" s="75">
        <v>1</v>
      </c>
      <c r="R55" s="119">
        <v>0</v>
      </c>
      <c r="S55" s="116">
        <f t="shared" si="9"/>
        <v>23</v>
      </c>
    </row>
    <row r="56" spans="3:19" ht="27" customHeight="1" thickBot="1" thickTop="1">
      <c r="C56" s="95"/>
      <c r="D56" s="185" t="s">
        <v>176</v>
      </c>
      <c r="E56" s="186"/>
      <c r="F56" s="117">
        <f>F55+'[2]XI'!F56</f>
        <v>2</v>
      </c>
      <c r="G56" s="117">
        <f>G55+'[2]XI'!G56</f>
        <v>1</v>
      </c>
      <c r="H56" s="117">
        <f>H55+'[2]XI'!H56</f>
        <v>18</v>
      </c>
      <c r="I56" s="117">
        <f>I55+'[2]XI'!I56</f>
        <v>2</v>
      </c>
      <c r="J56" s="117">
        <f>J55+'[2]XI'!J56</f>
        <v>9</v>
      </c>
      <c r="K56" s="117">
        <f>K55+'[2]XI'!K56</f>
        <v>28</v>
      </c>
      <c r="L56" s="117">
        <f>L55+'[2]XI'!L56</f>
        <v>38</v>
      </c>
      <c r="M56" s="117">
        <f>M55+'[2]XI'!M56</f>
        <v>3</v>
      </c>
      <c r="N56" s="117">
        <f>N55+'[2]XI'!N56</f>
        <v>5</v>
      </c>
      <c r="O56" s="117">
        <f>O55+'[2]XI'!O56</f>
        <v>7</v>
      </c>
      <c r="P56" s="117">
        <f>P55+'[2]XI'!P56</f>
        <v>10</v>
      </c>
      <c r="Q56" s="117">
        <f>Q55+'[2]XI'!Q56</f>
        <v>13</v>
      </c>
      <c r="R56" s="121">
        <f>R55+'[2]XI'!R56</f>
        <v>25</v>
      </c>
      <c r="S56" s="116">
        <f t="shared" si="9"/>
        <v>161</v>
      </c>
    </row>
    <row r="57" spans="3:19" ht="27" customHeight="1" thickBot="1" thickTop="1">
      <c r="C57" s="55" t="s">
        <v>177</v>
      </c>
      <c r="D57" s="185" t="s">
        <v>178</v>
      </c>
      <c r="E57" s="186"/>
      <c r="F57" s="117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119">
        <v>0</v>
      </c>
      <c r="S57" s="116">
        <f t="shared" si="9"/>
        <v>0</v>
      </c>
    </row>
    <row r="58" spans="3:19" ht="27" customHeight="1" thickBot="1" thickTop="1">
      <c r="C58" s="93"/>
      <c r="D58" s="185" t="s">
        <v>179</v>
      </c>
      <c r="E58" s="186"/>
      <c r="F58" s="117">
        <f>F57+'[2]XI'!F58</f>
        <v>0</v>
      </c>
      <c r="G58" s="117">
        <f>G57+'[2]XI'!G58</f>
        <v>0</v>
      </c>
      <c r="H58" s="117">
        <f>H57+'[2]XI'!H58</f>
        <v>6</v>
      </c>
      <c r="I58" s="117">
        <f>I57+'[2]XI'!I58</f>
        <v>0</v>
      </c>
      <c r="J58" s="117">
        <f>J57+'[2]XI'!J58</f>
        <v>3</v>
      </c>
      <c r="K58" s="117">
        <f>K57+'[2]XI'!K58</f>
        <v>3</v>
      </c>
      <c r="L58" s="117">
        <f>L57+'[2]XI'!L58</f>
        <v>0</v>
      </c>
      <c r="M58" s="117">
        <f>M57+'[2]XI'!M58</f>
        <v>0</v>
      </c>
      <c r="N58" s="117">
        <f>N57+'[2]XI'!N58</f>
        <v>3</v>
      </c>
      <c r="O58" s="117">
        <f>O57+'[2]XI'!O58</f>
        <v>0</v>
      </c>
      <c r="P58" s="117">
        <f>P57+'[2]XI'!P58</f>
        <v>0</v>
      </c>
      <c r="Q58" s="117">
        <f>Q57+'[2]XI'!Q58</f>
        <v>0</v>
      </c>
      <c r="R58" s="121">
        <f>R57+'[2]XI'!R58</f>
        <v>12</v>
      </c>
      <c r="S58" s="116">
        <f t="shared" si="9"/>
        <v>27</v>
      </c>
    </row>
    <row r="59" spans="3:19" ht="27" customHeight="1" thickBot="1" thickTop="1">
      <c r="C59" s="92" t="s">
        <v>180</v>
      </c>
      <c r="D59" s="185" t="s">
        <v>181</v>
      </c>
      <c r="E59" s="186"/>
      <c r="F59" s="117">
        <v>4</v>
      </c>
      <c r="G59" s="75">
        <v>1</v>
      </c>
      <c r="H59" s="75">
        <v>0</v>
      </c>
      <c r="I59" s="75">
        <v>0</v>
      </c>
      <c r="J59" s="75">
        <v>0</v>
      </c>
      <c r="K59" s="75">
        <v>1</v>
      </c>
      <c r="L59" s="75">
        <v>0</v>
      </c>
      <c r="M59" s="75">
        <v>0</v>
      </c>
      <c r="N59" s="75">
        <v>0</v>
      </c>
      <c r="O59" s="75">
        <v>1</v>
      </c>
      <c r="P59" s="75">
        <v>1</v>
      </c>
      <c r="Q59" s="75">
        <v>0</v>
      </c>
      <c r="R59" s="119">
        <v>5</v>
      </c>
      <c r="S59" s="116">
        <f t="shared" si="9"/>
        <v>13</v>
      </c>
    </row>
    <row r="60" spans="3:19" ht="27" customHeight="1" thickBot="1" thickTop="1">
      <c r="C60" s="95"/>
      <c r="D60" s="185" t="s">
        <v>182</v>
      </c>
      <c r="E60" s="186"/>
      <c r="F60" s="117">
        <f>F59+'[2]XI'!F60</f>
        <v>14</v>
      </c>
      <c r="G60" s="117">
        <f>G59+'[2]XI'!G60</f>
        <v>2</v>
      </c>
      <c r="H60" s="117">
        <f>H59+'[2]XI'!H60</f>
        <v>6</v>
      </c>
      <c r="I60" s="117">
        <f>I59+'[2]XI'!I60</f>
        <v>16</v>
      </c>
      <c r="J60" s="117">
        <f>J59+'[2]XI'!J60</f>
        <v>13</v>
      </c>
      <c r="K60" s="117">
        <f>K59+'[2]XI'!K60</f>
        <v>8</v>
      </c>
      <c r="L60" s="117">
        <f>L59+'[2]XI'!L60</f>
        <v>9</v>
      </c>
      <c r="M60" s="117">
        <f>M59+'[2]XI'!M60</f>
        <v>10</v>
      </c>
      <c r="N60" s="117">
        <f>N59+'[2]XI'!N60</f>
        <v>1</v>
      </c>
      <c r="O60" s="117">
        <f>O59+'[2]XI'!O60</f>
        <v>7</v>
      </c>
      <c r="P60" s="117">
        <f>P59+'[2]XI'!P60</f>
        <v>2</v>
      </c>
      <c r="Q60" s="117">
        <f>Q59+'[2]XI'!Q60</f>
        <v>10</v>
      </c>
      <c r="R60" s="120">
        <f>R59+'[2]XI'!R60</f>
        <v>41</v>
      </c>
      <c r="S60" s="116">
        <f t="shared" si="9"/>
        <v>139</v>
      </c>
    </row>
    <row r="61" spans="3:19" ht="27" customHeight="1" thickBot="1" thickTop="1">
      <c r="C61" s="92" t="s">
        <v>183</v>
      </c>
      <c r="D61" s="185" t="s">
        <v>184</v>
      </c>
      <c r="E61" s="186"/>
      <c r="F61" s="117">
        <v>4</v>
      </c>
      <c r="G61" s="75">
        <v>3</v>
      </c>
      <c r="H61" s="75">
        <v>0</v>
      </c>
      <c r="I61" s="75">
        <v>0</v>
      </c>
      <c r="J61" s="75">
        <v>0</v>
      </c>
      <c r="K61" s="75">
        <v>1</v>
      </c>
      <c r="L61" s="75">
        <v>0</v>
      </c>
      <c r="M61" s="75">
        <v>0</v>
      </c>
      <c r="N61" s="75">
        <v>0</v>
      </c>
      <c r="O61" s="75">
        <v>1</v>
      </c>
      <c r="P61" s="75">
        <v>0</v>
      </c>
      <c r="Q61" s="75">
        <v>0</v>
      </c>
      <c r="R61" s="119">
        <v>1</v>
      </c>
      <c r="S61" s="116">
        <f t="shared" si="9"/>
        <v>10</v>
      </c>
    </row>
    <row r="62" spans="3:19" ht="27" customHeight="1" thickBot="1" thickTop="1">
      <c r="C62" s="95"/>
      <c r="D62" s="185" t="s">
        <v>185</v>
      </c>
      <c r="E62" s="186"/>
      <c r="F62" s="117">
        <f>F61+'[2]XI'!F62</f>
        <v>4</v>
      </c>
      <c r="G62" s="117">
        <f>G61+'[2]XI'!G62</f>
        <v>3</v>
      </c>
      <c r="H62" s="117">
        <f>H61+'[2]XI'!H62</f>
        <v>0</v>
      </c>
      <c r="I62" s="117">
        <f>I61+'[2]XI'!I62</f>
        <v>0</v>
      </c>
      <c r="J62" s="117">
        <f>J61+'[2]XI'!J62</f>
        <v>11</v>
      </c>
      <c r="K62" s="117">
        <f>K61+'[2]XI'!K62</f>
        <v>5</v>
      </c>
      <c r="L62" s="117">
        <f>L61+'[2]XI'!L62</f>
        <v>0</v>
      </c>
      <c r="M62" s="117">
        <f>M61+'[2]XI'!M62</f>
        <v>1</v>
      </c>
      <c r="N62" s="117">
        <f>N61+'[2]XI'!N62</f>
        <v>3</v>
      </c>
      <c r="O62" s="117">
        <f>O61+'[2]XI'!O62</f>
        <v>3</v>
      </c>
      <c r="P62" s="117">
        <f>P61+'[2]XI'!P62</f>
        <v>0</v>
      </c>
      <c r="Q62" s="117">
        <f>Q61+'[2]XI'!Q62</f>
        <v>24</v>
      </c>
      <c r="R62" s="121">
        <f>R61+'[2]XI'!R62</f>
        <v>26</v>
      </c>
      <c r="S62" s="116">
        <f t="shared" si="9"/>
        <v>80</v>
      </c>
    </row>
    <row r="63" spans="3:19" ht="27" customHeight="1" thickBot="1" thickTop="1">
      <c r="C63" s="55" t="s">
        <v>186</v>
      </c>
      <c r="D63" s="185" t="s">
        <v>187</v>
      </c>
      <c r="E63" s="191"/>
      <c r="F63" s="114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1</v>
      </c>
      <c r="R63" s="119">
        <v>0</v>
      </c>
      <c r="S63" s="116">
        <f t="shared" si="9"/>
        <v>1</v>
      </c>
    </row>
    <row r="64" spans="3:19" ht="27" customHeight="1" thickBot="1" thickTop="1">
      <c r="C64" s="93"/>
      <c r="D64" s="185" t="s">
        <v>188</v>
      </c>
      <c r="E64" s="186"/>
      <c r="F64" s="117">
        <f>F63+'[2]XI'!F64</f>
        <v>0</v>
      </c>
      <c r="G64" s="117">
        <f>G63+'[2]XI'!G64</f>
        <v>0</v>
      </c>
      <c r="H64" s="117">
        <f>H63+'[2]XI'!H64</f>
        <v>1</v>
      </c>
      <c r="I64" s="117">
        <f>I63+'[2]XI'!I64</f>
        <v>0</v>
      </c>
      <c r="J64" s="117">
        <f>J63+'[2]XI'!J64</f>
        <v>0</v>
      </c>
      <c r="K64" s="117">
        <f>K63+'[2]XI'!K64</f>
        <v>0</v>
      </c>
      <c r="L64" s="117">
        <f>L63+'[2]XI'!L64</f>
        <v>0</v>
      </c>
      <c r="M64" s="117">
        <f>M63+'[2]XI'!M64</f>
        <v>0</v>
      </c>
      <c r="N64" s="117">
        <f>N63+'[2]XI'!N64</f>
        <v>0</v>
      </c>
      <c r="O64" s="117">
        <f>O63+'[2]XI'!O64</f>
        <v>0</v>
      </c>
      <c r="P64" s="117">
        <f>P63+'[2]XI'!P64</f>
        <v>0</v>
      </c>
      <c r="Q64" s="117">
        <f>Q63+'[2]XI'!Q64</f>
        <v>16</v>
      </c>
      <c r="R64" s="121">
        <f>R63+'[2]XI'!R64</f>
        <v>61</v>
      </c>
      <c r="S64" s="116">
        <f t="shared" si="9"/>
        <v>78</v>
      </c>
    </row>
    <row r="65" spans="3:19" ht="27" customHeight="1" thickBot="1" thickTop="1">
      <c r="C65" s="92" t="s">
        <v>189</v>
      </c>
      <c r="D65" s="185" t="s">
        <v>190</v>
      </c>
      <c r="E65" s="186"/>
      <c r="F65" s="117">
        <v>0</v>
      </c>
      <c r="G65" s="75">
        <v>0</v>
      </c>
      <c r="H65" s="75">
        <v>0</v>
      </c>
      <c r="I65" s="75">
        <v>0</v>
      </c>
      <c r="J65" s="75">
        <v>0</v>
      </c>
      <c r="K65" s="75">
        <v>1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119">
        <v>0</v>
      </c>
      <c r="S65" s="116">
        <f t="shared" si="9"/>
        <v>1</v>
      </c>
    </row>
    <row r="66" spans="3:19" ht="27" customHeight="1" thickBot="1" thickTop="1">
      <c r="C66" s="95"/>
      <c r="D66" s="185" t="s">
        <v>191</v>
      </c>
      <c r="E66" s="186"/>
      <c r="F66" s="117">
        <f>F65+'[2]XI'!F66</f>
        <v>1</v>
      </c>
      <c r="G66" s="117">
        <f>G65+'[2]XI'!G66</f>
        <v>0</v>
      </c>
      <c r="H66" s="117">
        <f>H65+'[2]XI'!H66</f>
        <v>38</v>
      </c>
      <c r="I66" s="117">
        <f>I65+'[2]XI'!I66</f>
        <v>0</v>
      </c>
      <c r="J66" s="117">
        <f>J65+'[2]XI'!J66</f>
        <v>4</v>
      </c>
      <c r="K66" s="117">
        <f>K65+'[2]XI'!K66</f>
        <v>27</v>
      </c>
      <c r="L66" s="117">
        <f>L65+'[2]XI'!L66</f>
        <v>17</v>
      </c>
      <c r="M66" s="117">
        <f>M65+'[2]XI'!M66</f>
        <v>0</v>
      </c>
      <c r="N66" s="117">
        <f>N65+'[2]XI'!N66</f>
        <v>0</v>
      </c>
      <c r="O66" s="117">
        <f>O65+'[2]XI'!O66</f>
        <v>0</v>
      </c>
      <c r="P66" s="117">
        <f>P65+'[2]XI'!P66</f>
        <v>0</v>
      </c>
      <c r="Q66" s="117">
        <f>Q65+'[2]XI'!Q66</f>
        <v>24</v>
      </c>
      <c r="R66" s="121">
        <f>R65+'[2]XI'!R66</f>
        <v>10</v>
      </c>
      <c r="S66" s="116">
        <f t="shared" si="9"/>
        <v>121</v>
      </c>
    </row>
    <row r="67" spans="3:19" ht="27" customHeight="1" thickBot="1" thickTop="1">
      <c r="C67" s="92" t="s">
        <v>192</v>
      </c>
      <c r="D67" s="185" t="s">
        <v>193</v>
      </c>
      <c r="E67" s="186"/>
      <c r="F67" s="117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4</v>
      </c>
      <c r="M67" s="75">
        <v>0</v>
      </c>
      <c r="N67" s="75">
        <v>0</v>
      </c>
      <c r="O67" s="75">
        <v>0</v>
      </c>
      <c r="P67" s="75">
        <v>1</v>
      </c>
      <c r="Q67" s="75">
        <v>0</v>
      </c>
      <c r="R67" s="119">
        <v>0</v>
      </c>
      <c r="S67" s="116">
        <f t="shared" si="9"/>
        <v>5</v>
      </c>
    </row>
    <row r="68" spans="3:19" ht="27" customHeight="1" thickBot="1" thickTop="1">
      <c r="C68" s="95"/>
      <c r="D68" s="185" t="s">
        <v>194</v>
      </c>
      <c r="E68" s="186"/>
      <c r="F68" s="117">
        <f>F67+'[2]XI'!F68</f>
        <v>0</v>
      </c>
      <c r="G68" s="117">
        <f>G67+'[2]XI'!G68</f>
        <v>0</v>
      </c>
      <c r="H68" s="117">
        <f>H67+'[2]XI'!H68</f>
        <v>0</v>
      </c>
      <c r="I68" s="117">
        <f>I67+'[2]XI'!I68</f>
        <v>0</v>
      </c>
      <c r="J68" s="117">
        <f>J67+'[2]XI'!J68</f>
        <v>25</v>
      </c>
      <c r="K68" s="117">
        <f>K67+'[2]XI'!K68</f>
        <v>0</v>
      </c>
      <c r="L68" s="117">
        <f>L67+'[2]XI'!L68</f>
        <v>4</v>
      </c>
      <c r="M68" s="117">
        <f>M67+'[2]XI'!M68</f>
        <v>0</v>
      </c>
      <c r="N68" s="117">
        <f>N67+'[2]XI'!N68</f>
        <v>0</v>
      </c>
      <c r="O68" s="117">
        <f>O67+'[2]XI'!O68</f>
        <v>0</v>
      </c>
      <c r="P68" s="117">
        <v>9</v>
      </c>
      <c r="Q68" s="117">
        <f>Q67+'[2]XI'!Q68</f>
        <v>0</v>
      </c>
      <c r="R68" s="121">
        <f>R67+'[2]XI'!R68</f>
        <v>20</v>
      </c>
      <c r="S68" s="116">
        <f t="shared" si="9"/>
        <v>58</v>
      </c>
    </row>
    <row r="69" spans="3:19" ht="27" customHeight="1" thickBot="1" thickTop="1">
      <c r="C69" s="92" t="s">
        <v>195</v>
      </c>
      <c r="D69" s="185" t="s">
        <v>196</v>
      </c>
      <c r="E69" s="186"/>
      <c r="F69" s="117">
        <v>0</v>
      </c>
      <c r="G69" s="75">
        <v>0</v>
      </c>
      <c r="H69" s="75">
        <v>0</v>
      </c>
      <c r="I69" s="75">
        <v>0</v>
      </c>
      <c r="J69" s="75">
        <v>1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1</v>
      </c>
      <c r="R69" s="119">
        <v>0</v>
      </c>
      <c r="S69" s="116">
        <f t="shared" si="9"/>
        <v>2</v>
      </c>
    </row>
    <row r="70" spans="3:19" ht="27" customHeight="1" thickBot="1" thickTop="1">
      <c r="C70" s="122"/>
      <c r="D70" s="179" t="s">
        <v>197</v>
      </c>
      <c r="E70" s="180"/>
      <c r="F70" s="123">
        <f>F69+'[2]XI'!F70</f>
        <v>0</v>
      </c>
      <c r="G70" s="123">
        <f>G69+'[2]XI'!G70</f>
        <v>0</v>
      </c>
      <c r="H70" s="123">
        <f>H69+'[2]XI'!H70</f>
        <v>0</v>
      </c>
      <c r="I70" s="123">
        <f>I69+'[2]XI'!I70</f>
        <v>0</v>
      </c>
      <c r="J70" s="123">
        <v>6</v>
      </c>
      <c r="K70" s="123">
        <f>K69+'[2]XI'!K70</f>
        <v>0</v>
      </c>
      <c r="L70" s="123">
        <f>L69+'[2]XI'!L70</f>
        <v>0</v>
      </c>
      <c r="M70" s="123">
        <f>M69+'[2]XI'!M70</f>
        <v>0</v>
      </c>
      <c r="N70" s="123">
        <f>N69+'[2]XI'!N70</f>
        <v>0</v>
      </c>
      <c r="O70" s="123">
        <f>O69+'[2]XI'!O70</f>
        <v>0</v>
      </c>
      <c r="P70" s="123">
        <f>P69+'[2]XI'!P70</f>
        <v>0</v>
      </c>
      <c r="Q70" s="124">
        <f>Q69+'[2]XI'!Q70</f>
        <v>22</v>
      </c>
      <c r="R70" s="125">
        <f>R69+'[2]XI'!R70</f>
        <v>0</v>
      </c>
      <c r="S70" s="116">
        <f t="shared" si="9"/>
        <v>28</v>
      </c>
    </row>
    <row r="71" spans="3:19" ht="30" customHeight="1" thickBot="1">
      <c r="C71" s="83" t="s">
        <v>198</v>
      </c>
      <c r="D71" s="189" t="s">
        <v>199</v>
      </c>
      <c r="E71" s="190"/>
      <c r="F71" s="126">
        <f aca="true" t="shared" si="10" ref="F71:R71">F69+F67+F65+F63+F61+F59+F57+F53+F51+F49+F47+F45</f>
        <v>16</v>
      </c>
      <c r="G71" s="126">
        <f t="shared" si="10"/>
        <v>5</v>
      </c>
      <c r="H71" s="126">
        <f t="shared" si="10"/>
        <v>61</v>
      </c>
      <c r="I71" s="126">
        <f t="shared" si="10"/>
        <v>5</v>
      </c>
      <c r="J71" s="126">
        <f t="shared" si="10"/>
        <v>4</v>
      </c>
      <c r="K71" s="126">
        <f t="shared" si="10"/>
        <v>6</v>
      </c>
      <c r="L71" s="126">
        <f t="shared" si="10"/>
        <v>29</v>
      </c>
      <c r="M71" s="126">
        <f t="shared" si="10"/>
        <v>1</v>
      </c>
      <c r="N71" s="126">
        <f t="shared" si="10"/>
        <v>15</v>
      </c>
      <c r="O71" s="126">
        <f t="shared" si="10"/>
        <v>22</v>
      </c>
      <c r="P71" s="126">
        <f t="shared" si="10"/>
        <v>19</v>
      </c>
      <c r="Q71" s="126">
        <f t="shared" si="10"/>
        <v>52</v>
      </c>
      <c r="R71" s="127">
        <f t="shared" si="10"/>
        <v>189</v>
      </c>
      <c r="S71" s="116">
        <f t="shared" si="9"/>
        <v>424</v>
      </c>
    </row>
    <row r="72" spans="3:19" ht="30" customHeight="1" thickBot="1">
      <c r="C72" s="122"/>
      <c r="D72" s="189" t="s">
        <v>200</v>
      </c>
      <c r="E72" s="190"/>
      <c r="F72" s="126">
        <f aca="true" t="shared" si="11" ref="F72:R72">F70+F68+F66+F64+F62+F60+F58+F54+F52+F50+F48+F46</f>
        <v>566</v>
      </c>
      <c r="G72" s="126">
        <f t="shared" si="11"/>
        <v>257</v>
      </c>
      <c r="H72" s="126">
        <f t="shared" si="11"/>
        <v>1101</v>
      </c>
      <c r="I72" s="126">
        <f t="shared" si="11"/>
        <v>477</v>
      </c>
      <c r="J72" s="126">
        <f t="shared" si="11"/>
        <v>1789</v>
      </c>
      <c r="K72" s="126">
        <f t="shared" si="11"/>
        <v>719</v>
      </c>
      <c r="L72" s="126">
        <f t="shared" si="11"/>
        <v>867</v>
      </c>
      <c r="M72" s="126">
        <f t="shared" si="11"/>
        <v>409</v>
      </c>
      <c r="N72" s="126">
        <f t="shared" si="11"/>
        <v>363</v>
      </c>
      <c r="O72" s="126">
        <f t="shared" si="11"/>
        <v>632</v>
      </c>
      <c r="P72" s="126">
        <f t="shared" si="11"/>
        <v>584</v>
      </c>
      <c r="Q72" s="126">
        <f t="shared" si="11"/>
        <v>1870</v>
      </c>
      <c r="R72" s="127">
        <f t="shared" si="11"/>
        <v>1757</v>
      </c>
      <c r="S72" s="116">
        <f t="shared" si="9"/>
        <v>11391</v>
      </c>
    </row>
  </sheetData>
  <sheetProtection password="88EF" sheet="1" objects="1" scenarios="1"/>
  <mergeCells count="65">
    <mergeCell ref="Q2:S2"/>
    <mergeCell ref="C4:S4"/>
    <mergeCell ref="C6:S6"/>
    <mergeCell ref="C19:S19"/>
    <mergeCell ref="D7:E7"/>
    <mergeCell ref="D8:E8"/>
    <mergeCell ref="D9:E9"/>
    <mergeCell ref="D10:E10"/>
    <mergeCell ref="D11:E11"/>
    <mergeCell ref="D16:E16"/>
    <mergeCell ref="C32:S32"/>
    <mergeCell ref="D28:E28"/>
    <mergeCell ref="D29:E29"/>
    <mergeCell ref="D30:E30"/>
    <mergeCell ref="D31:E31"/>
    <mergeCell ref="D71:E71"/>
    <mergeCell ref="D72:E72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S42"/>
    <mergeCell ref="C44:S44"/>
    <mergeCell ref="D37:E37"/>
    <mergeCell ref="D38:E38"/>
    <mergeCell ref="C36:S36"/>
    <mergeCell ref="D33:E33"/>
    <mergeCell ref="D35:E35"/>
    <mergeCell ref="D26:E26"/>
    <mergeCell ref="D27:E27"/>
    <mergeCell ref="D20:E20"/>
    <mergeCell ref="D21:E21"/>
    <mergeCell ref="D22:E22"/>
    <mergeCell ref="D23:E23"/>
    <mergeCell ref="D24:E24"/>
    <mergeCell ref="D25:E25"/>
    <mergeCell ref="D17:E17"/>
    <mergeCell ref="D18:E18"/>
    <mergeCell ref="D12:E12"/>
    <mergeCell ref="D13:E13"/>
    <mergeCell ref="D14:E14"/>
    <mergeCell ref="D15:E15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O4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2</v>
      </c>
      <c r="C3" s="5"/>
      <c r="D3" s="6" t="s">
        <v>3</v>
      </c>
      <c r="F3" s="3"/>
      <c r="G3" s="4" t="s">
        <v>4</v>
      </c>
      <c r="H3" s="7"/>
      <c r="I3" s="6" t="s">
        <v>3</v>
      </c>
      <c r="K3" s="3"/>
      <c r="L3" s="4" t="s">
        <v>2</v>
      </c>
      <c r="M3" s="5"/>
      <c r="N3" s="6" t="s">
        <v>3</v>
      </c>
    </row>
    <row r="4" spans="1:14" ht="15.75">
      <c r="A4" s="8" t="s">
        <v>5</v>
      </c>
      <c r="B4" s="9" t="s">
        <v>6</v>
      </c>
      <c r="C4" s="10" t="s">
        <v>7</v>
      </c>
      <c r="D4" s="11">
        <f>SUM(D5:D12)</f>
        <v>12760</v>
      </c>
      <c r="F4" s="12">
        <v>7</v>
      </c>
      <c r="G4" s="13" t="s">
        <v>8</v>
      </c>
      <c r="H4" s="14" t="s">
        <v>9</v>
      </c>
      <c r="I4" s="15">
        <v>678</v>
      </c>
      <c r="K4" s="8" t="s">
        <v>10</v>
      </c>
      <c r="L4" s="9" t="s">
        <v>11</v>
      </c>
      <c r="M4" s="9" t="s">
        <v>7</v>
      </c>
      <c r="N4" s="11">
        <f>SUM(N5:N15)</f>
        <v>13699</v>
      </c>
    </row>
    <row r="5" spans="1:14" ht="15">
      <c r="A5" s="12">
        <v>1</v>
      </c>
      <c r="B5" s="13" t="s">
        <v>12</v>
      </c>
      <c r="C5" s="14" t="s">
        <v>9</v>
      </c>
      <c r="D5" s="15">
        <v>482</v>
      </c>
      <c r="F5" s="12">
        <v>8</v>
      </c>
      <c r="G5" s="13" t="s">
        <v>13</v>
      </c>
      <c r="H5" s="14" t="s">
        <v>9</v>
      </c>
      <c r="I5" s="15">
        <v>505</v>
      </c>
      <c r="K5" s="12">
        <v>1</v>
      </c>
      <c r="L5" s="13" t="s">
        <v>14</v>
      </c>
      <c r="M5" s="14" t="s">
        <v>15</v>
      </c>
      <c r="N5" s="15">
        <v>303</v>
      </c>
    </row>
    <row r="6" spans="1:14" ht="15">
      <c r="A6" s="12">
        <v>2</v>
      </c>
      <c r="B6" s="13" t="s">
        <v>16</v>
      </c>
      <c r="C6" s="14" t="s">
        <v>9</v>
      </c>
      <c r="D6" s="15">
        <v>535</v>
      </c>
      <c r="F6" s="12">
        <v>9</v>
      </c>
      <c r="G6" s="13" t="s">
        <v>17</v>
      </c>
      <c r="H6" s="14" t="s">
        <v>15</v>
      </c>
      <c r="I6" s="15">
        <v>906</v>
      </c>
      <c r="K6" s="12">
        <v>2</v>
      </c>
      <c r="L6" s="13" t="s">
        <v>18</v>
      </c>
      <c r="M6" s="14" t="s">
        <v>9</v>
      </c>
      <c r="N6" s="15">
        <v>314</v>
      </c>
    </row>
    <row r="7" spans="1:14" ht="15">
      <c r="A7" s="12">
        <v>3</v>
      </c>
      <c r="B7" s="13" t="s">
        <v>19</v>
      </c>
      <c r="C7" s="14" t="s">
        <v>20</v>
      </c>
      <c r="D7" s="15">
        <v>7739</v>
      </c>
      <c r="F7" s="12">
        <v>10</v>
      </c>
      <c r="G7" s="13" t="s">
        <v>21</v>
      </c>
      <c r="H7" s="14" t="s">
        <v>15</v>
      </c>
      <c r="I7" s="15">
        <v>506</v>
      </c>
      <c r="K7" s="12">
        <v>3</v>
      </c>
      <c r="L7" s="13" t="s">
        <v>22</v>
      </c>
      <c r="M7" s="14" t="s">
        <v>15</v>
      </c>
      <c r="N7" s="15">
        <v>852</v>
      </c>
    </row>
    <row r="8" spans="1:14" ht="15">
      <c r="A8" s="12">
        <v>4</v>
      </c>
      <c r="B8" s="13" t="s">
        <v>23</v>
      </c>
      <c r="C8" s="14" t="s">
        <v>9</v>
      </c>
      <c r="D8" s="15">
        <v>386</v>
      </c>
      <c r="F8" s="12">
        <v>11</v>
      </c>
      <c r="G8" s="13" t="s">
        <v>24</v>
      </c>
      <c r="H8" s="14" t="s">
        <v>15</v>
      </c>
      <c r="I8" s="15">
        <v>2005</v>
      </c>
      <c r="K8" s="12">
        <v>4</v>
      </c>
      <c r="L8" s="13" t="s">
        <v>25</v>
      </c>
      <c r="M8" s="14" t="s">
        <v>15</v>
      </c>
      <c r="N8" s="15">
        <v>429</v>
      </c>
    </row>
    <row r="9" spans="1:14" ht="15">
      <c r="A9" s="12">
        <v>5</v>
      </c>
      <c r="B9" s="13" t="s">
        <v>26</v>
      </c>
      <c r="C9" s="14" t="s">
        <v>20</v>
      </c>
      <c r="D9" s="15">
        <v>1104</v>
      </c>
      <c r="E9" s="16"/>
      <c r="F9" s="12"/>
      <c r="G9" s="13"/>
      <c r="H9" s="14"/>
      <c r="I9" s="15"/>
      <c r="K9" s="12">
        <v>5</v>
      </c>
      <c r="L9" s="13" t="s">
        <v>27</v>
      </c>
      <c r="M9" s="14" t="s">
        <v>15</v>
      </c>
      <c r="N9" s="15">
        <v>857</v>
      </c>
    </row>
    <row r="10" spans="1:14" ht="15.75">
      <c r="A10" s="12" t="s">
        <v>28</v>
      </c>
      <c r="B10" s="13" t="s">
        <v>29</v>
      </c>
      <c r="C10" s="14" t="s">
        <v>9</v>
      </c>
      <c r="D10" s="15">
        <v>580</v>
      </c>
      <c r="E10" s="17"/>
      <c r="F10" s="8" t="s">
        <v>30</v>
      </c>
      <c r="G10" s="9" t="s">
        <v>31</v>
      </c>
      <c r="H10" s="18" t="s">
        <v>7</v>
      </c>
      <c r="I10" s="19">
        <f>SUM(I11:I15)</f>
        <v>4223</v>
      </c>
      <c r="K10" s="12" t="s">
        <v>28</v>
      </c>
      <c r="L10" s="13" t="s">
        <v>32</v>
      </c>
      <c r="M10" s="14" t="s">
        <v>15</v>
      </c>
      <c r="N10" s="15">
        <v>2332</v>
      </c>
    </row>
    <row r="11" spans="1:14" ht="15">
      <c r="A11" s="12">
        <v>7</v>
      </c>
      <c r="B11" s="13" t="s">
        <v>33</v>
      </c>
      <c r="C11" s="14" t="s">
        <v>9</v>
      </c>
      <c r="D11" s="15">
        <v>583</v>
      </c>
      <c r="E11" s="20"/>
      <c r="F11" s="12">
        <v>1</v>
      </c>
      <c r="G11" s="13" t="s">
        <v>34</v>
      </c>
      <c r="H11" s="14" t="s">
        <v>15</v>
      </c>
      <c r="I11" s="15">
        <v>621</v>
      </c>
      <c r="K11" s="12">
        <v>7</v>
      </c>
      <c r="L11" s="13" t="s">
        <v>35</v>
      </c>
      <c r="M11" s="14" t="s">
        <v>9</v>
      </c>
      <c r="N11" s="15">
        <v>421</v>
      </c>
    </row>
    <row r="12" spans="1:14" ht="15">
      <c r="A12" s="12">
        <v>8</v>
      </c>
      <c r="B12" s="13" t="s">
        <v>36</v>
      </c>
      <c r="C12" s="14" t="s">
        <v>15</v>
      </c>
      <c r="D12" s="15">
        <v>1351</v>
      </c>
      <c r="E12" s="20"/>
      <c r="F12" s="12">
        <v>2</v>
      </c>
      <c r="G12" s="13" t="s">
        <v>37</v>
      </c>
      <c r="H12" s="14" t="s">
        <v>9</v>
      </c>
      <c r="I12" s="15">
        <v>454</v>
      </c>
      <c r="K12" s="12">
        <v>8</v>
      </c>
      <c r="L12" s="13" t="s">
        <v>38</v>
      </c>
      <c r="M12" s="14" t="s">
        <v>9</v>
      </c>
      <c r="N12" s="15">
        <v>314</v>
      </c>
    </row>
    <row r="13" spans="1:14" ht="15">
      <c r="A13" s="12"/>
      <c r="B13" s="13"/>
      <c r="C13" s="14"/>
      <c r="D13" s="15"/>
      <c r="E13" s="20"/>
      <c r="F13" s="12">
        <v>3</v>
      </c>
      <c r="G13" s="13" t="s">
        <v>39</v>
      </c>
      <c r="H13" s="14" t="s">
        <v>15</v>
      </c>
      <c r="I13" s="15">
        <v>690</v>
      </c>
      <c r="K13" s="12">
        <v>9</v>
      </c>
      <c r="L13" s="13" t="s">
        <v>40</v>
      </c>
      <c r="M13" s="14" t="s">
        <v>9</v>
      </c>
      <c r="N13" s="15">
        <v>273</v>
      </c>
    </row>
    <row r="14" spans="1:14" ht="15.75">
      <c r="A14" s="8" t="s">
        <v>41</v>
      </c>
      <c r="B14" s="9" t="s">
        <v>42</v>
      </c>
      <c r="C14" s="18" t="s">
        <v>7</v>
      </c>
      <c r="D14" s="19">
        <f>SUM(D15:D21)</f>
        <v>6796</v>
      </c>
      <c r="E14" s="21"/>
      <c r="F14" s="12">
        <v>4</v>
      </c>
      <c r="G14" s="13" t="s">
        <v>43</v>
      </c>
      <c r="H14" s="14" t="s">
        <v>15</v>
      </c>
      <c r="I14" s="15">
        <v>718</v>
      </c>
      <c r="K14" s="12">
        <v>10</v>
      </c>
      <c r="L14" s="13" t="s">
        <v>44</v>
      </c>
      <c r="M14" s="14" t="s">
        <v>9</v>
      </c>
      <c r="N14" s="15">
        <v>989</v>
      </c>
    </row>
    <row r="15" spans="1:14" ht="15">
      <c r="A15" s="12">
        <v>1</v>
      </c>
      <c r="B15" s="13" t="s">
        <v>45</v>
      </c>
      <c r="C15" s="14" t="s">
        <v>9</v>
      </c>
      <c r="D15" s="15">
        <v>418</v>
      </c>
      <c r="E15" s="20"/>
      <c r="F15" s="12">
        <v>5</v>
      </c>
      <c r="G15" s="13" t="s">
        <v>46</v>
      </c>
      <c r="H15" s="14" t="s">
        <v>15</v>
      </c>
      <c r="I15" s="15">
        <v>1740</v>
      </c>
      <c r="K15" s="12">
        <v>11</v>
      </c>
      <c r="L15" s="13" t="s">
        <v>44</v>
      </c>
      <c r="M15" s="14" t="s">
        <v>20</v>
      </c>
      <c r="N15" s="15">
        <v>6615</v>
      </c>
    </row>
    <row r="16" spans="1:14" ht="15.75">
      <c r="A16" s="12">
        <v>2</v>
      </c>
      <c r="B16" s="13" t="s">
        <v>47</v>
      </c>
      <c r="C16" s="14" t="s">
        <v>9</v>
      </c>
      <c r="D16" s="15">
        <v>274</v>
      </c>
      <c r="E16" s="20"/>
      <c r="F16" s="12"/>
      <c r="G16" s="13"/>
      <c r="H16" s="14"/>
      <c r="I16" s="15"/>
      <c r="K16" s="12"/>
      <c r="L16" s="13"/>
      <c r="M16" s="14"/>
      <c r="N16" s="19"/>
    </row>
    <row r="17" spans="1:14" ht="15.75">
      <c r="A17" s="12">
        <v>3</v>
      </c>
      <c r="B17" s="13" t="s">
        <v>48</v>
      </c>
      <c r="C17" s="14" t="s">
        <v>9</v>
      </c>
      <c r="D17" s="15">
        <v>614</v>
      </c>
      <c r="E17" s="20"/>
      <c r="F17" s="8" t="s">
        <v>49</v>
      </c>
      <c r="G17" s="9" t="s">
        <v>50</v>
      </c>
      <c r="H17" s="18" t="s">
        <v>7</v>
      </c>
      <c r="I17" s="19">
        <f>SUM(I18:I22)</f>
        <v>5356</v>
      </c>
      <c r="K17" s="8" t="s">
        <v>51</v>
      </c>
      <c r="L17" s="9" t="s">
        <v>52</v>
      </c>
      <c r="M17" s="18" t="s">
        <v>7</v>
      </c>
      <c r="N17" s="19">
        <f>SUM(N18:N26)</f>
        <v>9410</v>
      </c>
    </row>
    <row r="18" spans="1:14" ht="15">
      <c r="A18" s="12">
        <v>4</v>
      </c>
      <c r="B18" s="13" t="s">
        <v>53</v>
      </c>
      <c r="C18" s="14" t="s">
        <v>9</v>
      </c>
      <c r="D18" s="15">
        <v>1047</v>
      </c>
      <c r="E18" s="20"/>
      <c r="F18" s="12">
        <v>1</v>
      </c>
      <c r="G18" s="13" t="s">
        <v>54</v>
      </c>
      <c r="H18" s="14" t="s">
        <v>15</v>
      </c>
      <c r="I18" s="15">
        <v>834</v>
      </c>
      <c r="K18" s="12">
        <v>1</v>
      </c>
      <c r="L18" s="13" t="s">
        <v>55</v>
      </c>
      <c r="M18" s="14" t="s">
        <v>9</v>
      </c>
      <c r="N18" s="15">
        <v>394</v>
      </c>
    </row>
    <row r="19" spans="1:14" ht="15">
      <c r="A19" s="12">
        <v>5</v>
      </c>
      <c r="B19" s="13" t="s">
        <v>53</v>
      </c>
      <c r="C19" s="14" t="s">
        <v>20</v>
      </c>
      <c r="D19" s="15">
        <v>2152</v>
      </c>
      <c r="E19" s="20"/>
      <c r="F19" s="12">
        <v>2</v>
      </c>
      <c r="G19" s="13" t="s">
        <v>56</v>
      </c>
      <c r="H19" s="14" t="s">
        <v>15</v>
      </c>
      <c r="I19" s="15">
        <v>1774</v>
      </c>
      <c r="K19" s="12">
        <v>2</v>
      </c>
      <c r="L19" s="13" t="s">
        <v>57</v>
      </c>
      <c r="M19" s="14" t="s">
        <v>20</v>
      </c>
      <c r="N19" s="15">
        <v>444</v>
      </c>
    </row>
    <row r="20" spans="1:14" ht="15">
      <c r="A20" s="12">
        <v>6</v>
      </c>
      <c r="B20" s="13" t="s">
        <v>58</v>
      </c>
      <c r="C20" s="14" t="s">
        <v>15</v>
      </c>
      <c r="D20" s="15">
        <v>1932</v>
      </c>
      <c r="E20" s="20"/>
      <c r="F20" s="12">
        <v>3</v>
      </c>
      <c r="G20" s="13" t="s">
        <v>59</v>
      </c>
      <c r="H20" s="14" t="s">
        <v>9</v>
      </c>
      <c r="I20" s="15">
        <v>365</v>
      </c>
      <c r="K20" s="12">
        <v>3</v>
      </c>
      <c r="L20" s="13" t="s">
        <v>60</v>
      </c>
      <c r="M20" s="14" t="s">
        <v>15</v>
      </c>
      <c r="N20" s="15">
        <v>844</v>
      </c>
    </row>
    <row r="21" spans="1:14" ht="15">
      <c r="A21" s="12">
        <v>7</v>
      </c>
      <c r="B21" s="13" t="s">
        <v>61</v>
      </c>
      <c r="C21" s="14" t="s">
        <v>9</v>
      </c>
      <c r="D21" s="15">
        <v>359</v>
      </c>
      <c r="E21" s="20"/>
      <c r="F21" s="12">
        <v>4</v>
      </c>
      <c r="G21" s="13" t="s">
        <v>62</v>
      </c>
      <c r="H21" s="14" t="s">
        <v>15</v>
      </c>
      <c r="I21" s="15">
        <v>1950</v>
      </c>
      <c r="K21" s="12">
        <v>4</v>
      </c>
      <c r="L21" s="13" t="s">
        <v>63</v>
      </c>
      <c r="M21" s="14" t="s">
        <v>15</v>
      </c>
      <c r="N21" s="15">
        <v>830</v>
      </c>
    </row>
    <row r="22" spans="1:14" ht="15.75">
      <c r="A22" s="8"/>
      <c r="B22" s="9"/>
      <c r="C22" s="14"/>
      <c r="D22" s="19"/>
      <c r="E22" s="21"/>
      <c r="F22" s="12">
        <v>5</v>
      </c>
      <c r="G22" s="13" t="s">
        <v>64</v>
      </c>
      <c r="H22" s="14" t="s">
        <v>9</v>
      </c>
      <c r="I22" s="15">
        <v>433</v>
      </c>
      <c r="K22" s="12">
        <v>5</v>
      </c>
      <c r="L22" s="13" t="s">
        <v>65</v>
      </c>
      <c r="M22" s="14" t="s">
        <v>9</v>
      </c>
      <c r="N22" s="15">
        <v>620</v>
      </c>
    </row>
    <row r="23" spans="1:14" ht="15.75">
      <c r="A23" s="8" t="s">
        <v>66</v>
      </c>
      <c r="B23" s="9" t="s">
        <v>67</v>
      </c>
      <c r="C23" s="18" t="s">
        <v>7</v>
      </c>
      <c r="D23" s="19">
        <f>SUM(D24:D29)</f>
        <v>5383</v>
      </c>
      <c r="E23" s="20"/>
      <c r="F23" s="12"/>
      <c r="G23" s="13"/>
      <c r="H23" s="14"/>
      <c r="I23" s="15"/>
      <c r="K23" s="12">
        <v>6</v>
      </c>
      <c r="L23" s="13" t="s">
        <v>68</v>
      </c>
      <c r="M23" s="14" t="s">
        <v>15</v>
      </c>
      <c r="N23" s="15">
        <v>2671</v>
      </c>
    </row>
    <row r="24" spans="1:14" ht="15.75">
      <c r="A24" s="12">
        <v>1</v>
      </c>
      <c r="B24" s="13" t="s">
        <v>69</v>
      </c>
      <c r="C24" s="14" t="s">
        <v>9</v>
      </c>
      <c r="D24" s="15">
        <v>556</v>
      </c>
      <c r="E24" s="20"/>
      <c r="F24" s="8" t="s">
        <v>70</v>
      </c>
      <c r="G24" s="9" t="s">
        <v>71</v>
      </c>
      <c r="H24" s="18" t="s">
        <v>7</v>
      </c>
      <c r="I24" s="19">
        <f>SUM(I25:I29)</f>
        <v>3559</v>
      </c>
      <c r="K24" s="12">
        <v>7</v>
      </c>
      <c r="L24" s="13" t="s">
        <v>72</v>
      </c>
      <c r="M24" s="14" t="s">
        <v>9</v>
      </c>
      <c r="N24" s="15">
        <v>273</v>
      </c>
    </row>
    <row r="25" spans="1:14" ht="15">
      <c r="A25" s="12">
        <v>2</v>
      </c>
      <c r="B25" s="13" t="s">
        <v>73</v>
      </c>
      <c r="C25" s="14" t="s">
        <v>15</v>
      </c>
      <c r="D25" s="15">
        <v>2250</v>
      </c>
      <c r="E25" s="20"/>
      <c r="F25" s="12">
        <v>1</v>
      </c>
      <c r="G25" s="13" t="s">
        <v>74</v>
      </c>
      <c r="H25" s="14" t="s">
        <v>9</v>
      </c>
      <c r="I25" s="15">
        <v>383</v>
      </c>
      <c r="K25" s="12">
        <v>8</v>
      </c>
      <c r="L25" s="13" t="s">
        <v>75</v>
      </c>
      <c r="M25" s="14" t="s">
        <v>9</v>
      </c>
      <c r="N25" s="15">
        <v>768</v>
      </c>
    </row>
    <row r="26" spans="1:14" ht="15">
      <c r="A26" s="12">
        <v>3</v>
      </c>
      <c r="B26" s="13" t="s">
        <v>76</v>
      </c>
      <c r="C26" s="14" t="s">
        <v>9</v>
      </c>
      <c r="D26" s="15">
        <v>523</v>
      </c>
      <c r="E26" s="20"/>
      <c r="F26" s="12">
        <v>2</v>
      </c>
      <c r="G26" s="13" t="s">
        <v>77</v>
      </c>
      <c r="H26" s="14" t="s">
        <v>15</v>
      </c>
      <c r="I26" s="15">
        <v>419</v>
      </c>
      <c r="K26" s="12">
        <v>9</v>
      </c>
      <c r="L26" s="13" t="s">
        <v>75</v>
      </c>
      <c r="M26" s="14" t="s">
        <v>20</v>
      </c>
      <c r="N26" s="15">
        <v>2566</v>
      </c>
    </row>
    <row r="27" spans="1:14" ht="15">
      <c r="A27" s="12">
        <v>4</v>
      </c>
      <c r="B27" s="13" t="s">
        <v>78</v>
      </c>
      <c r="C27" s="14" t="s">
        <v>9</v>
      </c>
      <c r="D27" s="15">
        <v>339</v>
      </c>
      <c r="E27" s="20"/>
      <c r="F27" s="12">
        <v>3</v>
      </c>
      <c r="G27" s="13" t="s">
        <v>79</v>
      </c>
      <c r="H27" s="14" t="s">
        <v>9</v>
      </c>
      <c r="I27" s="15">
        <v>453</v>
      </c>
      <c r="K27" s="12"/>
      <c r="L27" s="13"/>
      <c r="M27" s="14"/>
      <c r="N27" s="15"/>
    </row>
    <row r="28" spans="1:14" ht="15.75">
      <c r="A28" s="12">
        <v>5</v>
      </c>
      <c r="B28" s="13" t="s">
        <v>80</v>
      </c>
      <c r="C28" s="14" t="s">
        <v>15</v>
      </c>
      <c r="D28" s="15">
        <v>1122</v>
      </c>
      <c r="E28" s="21"/>
      <c r="F28" s="12">
        <v>4</v>
      </c>
      <c r="G28" s="13" t="s">
        <v>81</v>
      </c>
      <c r="H28" s="14" t="s">
        <v>15</v>
      </c>
      <c r="I28" s="15">
        <v>1766</v>
      </c>
      <c r="K28" s="8" t="s">
        <v>82</v>
      </c>
      <c r="L28" s="9" t="s">
        <v>83</v>
      </c>
      <c r="M28" s="18" t="s">
        <v>7</v>
      </c>
      <c r="N28" s="19">
        <f>SUM(N29:N38)</f>
        <v>10177</v>
      </c>
    </row>
    <row r="29" spans="1:14" ht="15">
      <c r="A29" s="12">
        <v>6</v>
      </c>
      <c r="B29" s="13" t="s">
        <v>84</v>
      </c>
      <c r="C29" s="14" t="s">
        <v>15</v>
      </c>
      <c r="D29" s="15">
        <v>593</v>
      </c>
      <c r="E29" s="20"/>
      <c r="F29" s="12">
        <v>5</v>
      </c>
      <c r="G29" s="13" t="s">
        <v>85</v>
      </c>
      <c r="H29" s="14" t="s">
        <v>15</v>
      </c>
      <c r="I29" s="15">
        <v>538</v>
      </c>
      <c r="K29" s="12">
        <v>1</v>
      </c>
      <c r="L29" s="13" t="s">
        <v>86</v>
      </c>
      <c r="M29" s="14" t="s">
        <v>9</v>
      </c>
      <c r="N29" s="15">
        <v>562</v>
      </c>
    </row>
    <row r="30" spans="1:14" ht="15">
      <c r="A30" s="12"/>
      <c r="B30" s="13"/>
      <c r="C30" s="14"/>
      <c r="D30" s="15"/>
      <c r="E30" s="20"/>
      <c r="F30" s="12"/>
      <c r="G30" s="13"/>
      <c r="H30" s="14"/>
      <c r="I30" s="15"/>
      <c r="K30" s="12">
        <v>2</v>
      </c>
      <c r="L30" s="13" t="s">
        <v>87</v>
      </c>
      <c r="M30" s="14" t="s">
        <v>15</v>
      </c>
      <c r="N30" s="15">
        <v>1043</v>
      </c>
    </row>
    <row r="31" spans="1:14" ht="15.75">
      <c r="A31" s="8" t="s">
        <v>88</v>
      </c>
      <c r="B31" s="9" t="s">
        <v>89</v>
      </c>
      <c r="C31" s="18" t="s">
        <v>7</v>
      </c>
      <c r="D31" s="19">
        <v>14120</v>
      </c>
      <c r="E31" s="20"/>
      <c r="F31" s="8" t="s">
        <v>90</v>
      </c>
      <c r="G31" s="9" t="s">
        <v>91</v>
      </c>
      <c r="H31" s="18" t="s">
        <v>7</v>
      </c>
      <c r="I31" s="19">
        <f>SUM(I32:I37)</f>
        <v>3656</v>
      </c>
      <c r="K31" s="12">
        <v>3</v>
      </c>
      <c r="L31" s="13" t="s">
        <v>92</v>
      </c>
      <c r="M31" s="14" t="s">
        <v>9</v>
      </c>
      <c r="N31" s="15">
        <v>291</v>
      </c>
    </row>
    <row r="32" spans="1:14" ht="15">
      <c r="A32" s="12">
        <v>1</v>
      </c>
      <c r="B32" s="13" t="s">
        <v>93</v>
      </c>
      <c r="C32" s="14" t="s">
        <v>15</v>
      </c>
      <c r="D32" s="15">
        <v>661</v>
      </c>
      <c r="E32" s="20"/>
      <c r="F32" s="12">
        <v>1</v>
      </c>
      <c r="G32" s="13" t="s">
        <v>94</v>
      </c>
      <c r="H32" s="14" t="s">
        <v>9</v>
      </c>
      <c r="I32" s="15">
        <v>275</v>
      </c>
      <c r="K32" s="12">
        <v>4</v>
      </c>
      <c r="L32" s="13" t="s">
        <v>95</v>
      </c>
      <c r="M32" s="14" t="s">
        <v>15</v>
      </c>
      <c r="N32" s="15">
        <v>2663</v>
      </c>
    </row>
    <row r="33" spans="1:14" ht="15">
      <c r="A33" s="12">
        <v>2</v>
      </c>
      <c r="B33" s="13" t="s">
        <v>96</v>
      </c>
      <c r="C33" s="14" t="s">
        <v>9</v>
      </c>
      <c r="D33" s="15">
        <v>364</v>
      </c>
      <c r="E33" s="20"/>
      <c r="F33" s="12">
        <v>2</v>
      </c>
      <c r="G33" s="13" t="s">
        <v>97</v>
      </c>
      <c r="H33" s="14" t="s">
        <v>9</v>
      </c>
      <c r="I33" s="15">
        <v>470</v>
      </c>
      <c r="K33" s="12">
        <v>5</v>
      </c>
      <c r="L33" s="13" t="s">
        <v>98</v>
      </c>
      <c r="M33" s="14" t="s">
        <v>20</v>
      </c>
      <c r="N33" s="15">
        <v>251</v>
      </c>
    </row>
    <row r="34" spans="1:14" ht="15">
      <c r="A34" s="12" t="s">
        <v>99</v>
      </c>
      <c r="B34" s="13" t="s">
        <v>100</v>
      </c>
      <c r="C34" s="14" t="s">
        <v>15</v>
      </c>
      <c r="D34" s="15">
        <v>1964</v>
      </c>
      <c r="E34" s="20"/>
      <c r="F34" s="12">
        <v>3</v>
      </c>
      <c r="G34" s="13" t="s">
        <v>101</v>
      </c>
      <c r="H34" s="14" t="s">
        <v>9</v>
      </c>
      <c r="I34" s="15">
        <v>356</v>
      </c>
      <c r="K34" s="12">
        <v>6</v>
      </c>
      <c r="L34" s="13" t="s">
        <v>102</v>
      </c>
      <c r="M34" s="14" t="s">
        <v>9</v>
      </c>
      <c r="N34" s="15">
        <v>326</v>
      </c>
    </row>
    <row r="35" spans="1:14" ht="15">
      <c r="A35" s="12">
        <v>4</v>
      </c>
      <c r="B35" s="13" t="s">
        <v>103</v>
      </c>
      <c r="C35" s="14" t="s">
        <v>9</v>
      </c>
      <c r="D35" s="15">
        <v>928</v>
      </c>
      <c r="E35" s="20"/>
      <c r="F35" s="12">
        <v>4</v>
      </c>
      <c r="G35" s="13" t="s">
        <v>104</v>
      </c>
      <c r="H35" s="14" t="s">
        <v>9</v>
      </c>
      <c r="I35" s="15">
        <v>315</v>
      </c>
      <c r="K35" s="12">
        <v>7</v>
      </c>
      <c r="L35" s="13" t="s">
        <v>105</v>
      </c>
      <c r="M35" s="14" t="s">
        <v>9</v>
      </c>
      <c r="N35" s="15">
        <v>650</v>
      </c>
    </row>
    <row r="36" spans="1:14" ht="15">
      <c r="A36" s="12">
        <v>5</v>
      </c>
      <c r="B36" s="13" t="s">
        <v>103</v>
      </c>
      <c r="C36" s="14" t="s">
        <v>20</v>
      </c>
      <c r="D36" s="15">
        <v>4876</v>
      </c>
      <c r="E36" s="20"/>
      <c r="F36" s="12">
        <v>5</v>
      </c>
      <c r="G36" s="13" t="s">
        <v>106</v>
      </c>
      <c r="H36" s="14" t="s">
        <v>15</v>
      </c>
      <c r="I36" s="15">
        <v>1905</v>
      </c>
      <c r="K36" s="12">
        <v>8</v>
      </c>
      <c r="L36" s="13" t="s">
        <v>107</v>
      </c>
      <c r="M36" s="14" t="s">
        <v>9</v>
      </c>
      <c r="N36" s="15">
        <v>420</v>
      </c>
    </row>
    <row r="37" spans="1:14" ht="15.75" thickBot="1">
      <c r="A37" s="22">
        <v>6</v>
      </c>
      <c r="B37" s="23" t="s">
        <v>108</v>
      </c>
      <c r="C37" s="24" t="s">
        <v>15</v>
      </c>
      <c r="D37" s="25">
        <v>727</v>
      </c>
      <c r="E37" s="20"/>
      <c r="F37" s="22">
        <v>6</v>
      </c>
      <c r="G37" s="23" t="s">
        <v>109</v>
      </c>
      <c r="H37" s="24" t="s">
        <v>15</v>
      </c>
      <c r="I37" s="25">
        <v>335</v>
      </c>
      <c r="K37" s="12">
        <v>9</v>
      </c>
      <c r="L37" s="13" t="s">
        <v>110</v>
      </c>
      <c r="M37" s="14" t="s">
        <v>9</v>
      </c>
      <c r="N37" s="15">
        <v>966</v>
      </c>
    </row>
    <row r="38" spans="1:14" ht="15.75" thickBot="1">
      <c r="A38" s="21"/>
      <c r="B38" s="26"/>
      <c r="C38" s="27"/>
      <c r="D38" s="28"/>
      <c r="E38" s="20"/>
      <c r="F38" s="29"/>
      <c r="G38" s="20"/>
      <c r="H38" s="27"/>
      <c r="K38" s="30">
        <v>10</v>
      </c>
      <c r="L38" s="31" t="s">
        <v>110</v>
      </c>
      <c r="M38" s="32" t="s">
        <v>20</v>
      </c>
      <c r="N38" s="33">
        <v>3005</v>
      </c>
    </row>
    <row r="39" spans="1:14" ht="19.5" thickBot="1" thickTop="1">
      <c r="A39" s="20"/>
      <c r="B39" s="34" t="s">
        <v>111</v>
      </c>
      <c r="C39" s="35"/>
      <c r="D39" s="36"/>
      <c r="E39" s="37"/>
      <c r="F39" s="34"/>
      <c r="G39" s="37"/>
      <c r="H39" s="27"/>
      <c r="K39" s="38"/>
      <c r="L39" s="39" t="s">
        <v>112</v>
      </c>
      <c r="M39" s="40" t="s">
        <v>113</v>
      </c>
      <c r="N39" s="41">
        <v>89139</v>
      </c>
    </row>
    <row r="40" spans="1:8" ht="13.5" thickTop="1">
      <c r="A40" s="20"/>
      <c r="B40" s="29"/>
      <c r="C40" s="27"/>
      <c r="D40" s="27"/>
      <c r="E40" s="20"/>
      <c r="F40" s="29"/>
      <c r="G40" s="20"/>
      <c r="H40" s="2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45"/>
    </sheetView>
  </sheetViews>
  <sheetFormatPr defaultColWidth="9.00390625" defaultRowHeight="12.75"/>
  <sheetData/>
  <sheetProtection password="88EF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5" zoomScaleNormal="75" workbookViewId="0" topLeftCell="A1">
      <selection activeCell="A1" sqref="A1:P34"/>
    </sheetView>
  </sheetViews>
  <sheetFormatPr defaultColWidth="9.00390625" defaultRowHeight="12.75"/>
  <cols>
    <col min="1" max="1" width="91.625" style="0" customWidth="1"/>
    <col min="2" max="3" width="15.875" style="0" customWidth="1"/>
    <col min="4" max="4" width="15.75390625" style="0" customWidth="1"/>
    <col min="5" max="5" width="15.875" style="0" customWidth="1"/>
    <col min="6" max="6" width="15.75390625" style="0" customWidth="1"/>
    <col min="7" max="10" width="15.875" style="0" customWidth="1"/>
    <col min="11" max="11" width="16.00390625" style="0" customWidth="1"/>
    <col min="12" max="15" width="15.875" style="0" customWidth="1"/>
  </cols>
  <sheetData>
    <row r="1" spans="1:15" ht="18">
      <c r="A1" s="128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30"/>
      <c r="N1" s="130"/>
      <c r="O1" s="130"/>
    </row>
    <row r="2" spans="1:15" ht="18">
      <c r="A2" s="128" t="s">
        <v>116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130"/>
      <c r="N2" s="130"/>
      <c r="O2" s="130"/>
    </row>
    <row r="3" spans="1:15" ht="18.75">
      <c r="A3" s="128" t="s">
        <v>205</v>
      </c>
      <c r="B3" s="131"/>
      <c r="C3" s="131"/>
      <c r="D3" s="131"/>
      <c r="E3" s="131"/>
      <c r="F3" s="131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27.75">
      <c r="A4" s="133" t="s">
        <v>234</v>
      </c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135"/>
      <c r="O4" s="135"/>
    </row>
    <row r="5" spans="1:15" ht="18.75" thickBot="1">
      <c r="A5" s="136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ht="18.75" thickTop="1">
      <c r="A6" s="137" t="s">
        <v>206</v>
      </c>
      <c r="B6" s="200" t="s">
        <v>207</v>
      </c>
      <c r="C6" s="200" t="s">
        <v>208</v>
      </c>
      <c r="D6" s="200" t="s">
        <v>209</v>
      </c>
      <c r="E6" s="200" t="s">
        <v>73</v>
      </c>
      <c r="F6" s="200" t="s">
        <v>103</v>
      </c>
      <c r="G6" s="200" t="s">
        <v>46</v>
      </c>
      <c r="H6" s="200" t="s">
        <v>62</v>
      </c>
      <c r="I6" s="200" t="s">
        <v>81</v>
      </c>
      <c r="J6" s="200" t="s">
        <v>106</v>
      </c>
      <c r="K6" s="200" t="s">
        <v>203</v>
      </c>
      <c r="L6" s="200" t="s">
        <v>204</v>
      </c>
      <c r="M6" s="209" t="s">
        <v>75</v>
      </c>
      <c r="N6" s="203" t="s">
        <v>110</v>
      </c>
      <c r="O6" s="206" t="s">
        <v>210</v>
      </c>
    </row>
    <row r="7" spans="1:15" ht="18">
      <c r="A7" s="138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10"/>
      <c r="N7" s="204"/>
      <c r="O7" s="207"/>
    </row>
    <row r="8" spans="1:15" ht="18">
      <c r="A8" s="139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10"/>
      <c r="N8" s="204"/>
      <c r="O8" s="207"/>
    </row>
    <row r="9" spans="1:15" ht="24" thickBot="1">
      <c r="A9" s="140" t="s">
        <v>120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11"/>
      <c r="N9" s="205"/>
      <c r="O9" s="208"/>
    </row>
    <row r="10" spans="1:15" ht="38.25" customHeight="1" thickBot="1" thickTop="1">
      <c r="A10" s="141">
        <v>0</v>
      </c>
      <c r="B10" s="142">
        <v>1</v>
      </c>
      <c r="C10" s="142">
        <v>2</v>
      </c>
      <c r="D10" s="142">
        <v>3</v>
      </c>
      <c r="E10" s="142">
        <v>4</v>
      </c>
      <c r="F10" s="142">
        <v>5</v>
      </c>
      <c r="G10" s="142">
        <v>6</v>
      </c>
      <c r="H10" s="142">
        <v>7</v>
      </c>
      <c r="I10" s="142">
        <v>8</v>
      </c>
      <c r="J10" s="142">
        <v>9</v>
      </c>
      <c r="K10" s="142">
        <v>10</v>
      </c>
      <c r="L10" s="142">
        <v>11</v>
      </c>
      <c r="M10" s="142">
        <v>10</v>
      </c>
      <c r="N10" s="143">
        <v>13</v>
      </c>
      <c r="O10" s="144">
        <v>14</v>
      </c>
    </row>
    <row r="11" spans="1:15" ht="48.75" customHeight="1" thickBot="1" thickTop="1">
      <c r="A11" s="145" t="s">
        <v>211</v>
      </c>
      <c r="B11" s="146">
        <f>'[3]XI 00'!B12</f>
        <v>300</v>
      </c>
      <c r="C11" s="146">
        <f>'[3]XI 00'!C12</f>
        <v>84</v>
      </c>
      <c r="D11" s="146">
        <f>'[3]XI 00'!D12</f>
        <v>39</v>
      </c>
      <c r="E11" s="146">
        <f>'[3]XI 00'!E12</f>
        <v>26</v>
      </c>
      <c r="F11" s="146">
        <f>'[3]XI 00'!F12</f>
        <v>144</v>
      </c>
      <c r="G11" s="146">
        <f>'[3]XI 00'!G12</f>
        <v>33</v>
      </c>
      <c r="H11" s="146">
        <f>'[3]XI 00'!H12</f>
        <v>39</v>
      </c>
      <c r="I11" s="146">
        <f>'[3]XI 00'!I12</f>
        <v>16</v>
      </c>
      <c r="J11" s="146">
        <f>'[3]XI 00'!J12</f>
        <v>94</v>
      </c>
      <c r="K11" s="146">
        <f>'[3]XI 00'!K12</f>
        <v>77</v>
      </c>
      <c r="L11" s="146">
        <f>'[3]XI 00'!L12</f>
        <v>59</v>
      </c>
      <c r="M11" s="146">
        <f>'[3]XI 00'!M12</f>
        <v>44</v>
      </c>
      <c r="N11" s="146">
        <f>'[3]XI 00'!N12</f>
        <v>150</v>
      </c>
      <c r="O11" s="147">
        <f>SUM(B11:N11)</f>
        <v>1105</v>
      </c>
    </row>
    <row r="12" spans="1:15" ht="48.75" customHeight="1" thickBot="1" thickTop="1">
      <c r="A12" s="148" t="s">
        <v>212</v>
      </c>
      <c r="B12" s="146">
        <v>315</v>
      </c>
      <c r="C12" s="146">
        <v>88</v>
      </c>
      <c r="D12" s="146">
        <v>34</v>
      </c>
      <c r="E12" s="146">
        <v>27</v>
      </c>
      <c r="F12" s="146">
        <v>145</v>
      </c>
      <c r="G12" s="146">
        <v>33</v>
      </c>
      <c r="H12" s="146">
        <v>38</v>
      </c>
      <c r="I12" s="146">
        <v>17</v>
      </c>
      <c r="J12" s="146">
        <v>113</v>
      </c>
      <c r="K12" s="146">
        <v>73</v>
      </c>
      <c r="L12" s="146">
        <v>63</v>
      </c>
      <c r="M12" s="146">
        <v>43</v>
      </c>
      <c r="N12" s="149">
        <v>157</v>
      </c>
      <c r="O12" s="147">
        <f>SUM(B12:N12)</f>
        <v>1146</v>
      </c>
    </row>
    <row r="13" spans="1:15" ht="28.5" thickBot="1" thickTop="1">
      <c r="A13" s="150" t="s">
        <v>213</v>
      </c>
      <c r="B13" s="147">
        <f aca="true" t="shared" si="0" ref="B13:O13">SUM(B12-B11)</f>
        <v>15</v>
      </c>
      <c r="C13" s="147">
        <f t="shared" si="0"/>
        <v>4</v>
      </c>
      <c r="D13" s="147">
        <f t="shared" si="0"/>
        <v>-5</v>
      </c>
      <c r="E13" s="147">
        <f t="shared" si="0"/>
        <v>1</v>
      </c>
      <c r="F13" s="147">
        <f t="shared" si="0"/>
        <v>1</v>
      </c>
      <c r="G13" s="147">
        <f t="shared" si="0"/>
        <v>0</v>
      </c>
      <c r="H13" s="147">
        <f t="shared" si="0"/>
        <v>-1</v>
      </c>
      <c r="I13" s="147">
        <f t="shared" si="0"/>
        <v>1</v>
      </c>
      <c r="J13" s="147">
        <f t="shared" si="0"/>
        <v>19</v>
      </c>
      <c r="K13" s="147">
        <f t="shared" si="0"/>
        <v>-4</v>
      </c>
      <c r="L13" s="147">
        <f t="shared" si="0"/>
        <v>4</v>
      </c>
      <c r="M13" s="147">
        <f t="shared" si="0"/>
        <v>-1</v>
      </c>
      <c r="N13" s="147">
        <f t="shared" si="0"/>
        <v>7</v>
      </c>
      <c r="O13" s="147">
        <f t="shared" si="0"/>
        <v>41</v>
      </c>
    </row>
    <row r="14" spans="1:15" ht="49.5" customHeight="1" thickBot="1" thickTop="1">
      <c r="A14" s="151" t="s">
        <v>214</v>
      </c>
      <c r="B14" s="152">
        <v>41</v>
      </c>
      <c r="C14" s="152">
        <v>13</v>
      </c>
      <c r="D14" s="152">
        <v>20</v>
      </c>
      <c r="E14" s="152">
        <v>8</v>
      </c>
      <c r="F14" s="152">
        <v>26</v>
      </c>
      <c r="G14" s="152">
        <v>8</v>
      </c>
      <c r="H14" s="152">
        <v>13</v>
      </c>
      <c r="I14" s="152">
        <v>4</v>
      </c>
      <c r="J14" s="152">
        <v>15</v>
      </c>
      <c r="K14" s="152">
        <v>9</v>
      </c>
      <c r="L14" s="152">
        <v>5</v>
      </c>
      <c r="M14" s="152">
        <v>20</v>
      </c>
      <c r="N14" s="153">
        <v>50</v>
      </c>
      <c r="O14" s="147">
        <f aca="true" t="shared" si="1" ref="O14:O28">SUM(B14:N14)</f>
        <v>232</v>
      </c>
    </row>
    <row r="15" spans="1:15" ht="49.5" customHeight="1" thickBot="1" thickTop="1">
      <c r="A15" s="154" t="s">
        <v>215</v>
      </c>
      <c r="B15" s="155">
        <v>25</v>
      </c>
      <c r="C15" s="155">
        <v>8</v>
      </c>
      <c r="D15" s="155">
        <v>0</v>
      </c>
      <c r="E15" s="155">
        <v>2</v>
      </c>
      <c r="F15" s="155">
        <v>14</v>
      </c>
      <c r="G15" s="155">
        <v>4</v>
      </c>
      <c r="H15" s="155">
        <v>1</v>
      </c>
      <c r="I15" s="155">
        <v>1</v>
      </c>
      <c r="J15" s="155">
        <v>25</v>
      </c>
      <c r="K15" s="155">
        <v>15</v>
      </c>
      <c r="L15" s="155">
        <v>8</v>
      </c>
      <c r="M15" s="155">
        <v>1</v>
      </c>
      <c r="N15" s="156">
        <v>15</v>
      </c>
      <c r="O15" s="147">
        <f t="shared" si="1"/>
        <v>119</v>
      </c>
    </row>
    <row r="16" spans="1:15" ht="49.5" customHeight="1" thickBot="1" thickTop="1">
      <c r="A16" s="154" t="s">
        <v>216</v>
      </c>
      <c r="B16" s="155">
        <v>10</v>
      </c>
      <c r="C16" s="155">
        <v>4</v>
      </c>
      <c r="D16" s="155">
        <v>1</v>
      </c>
      <c r="E16" s="155">
        <v>0</v>
      </c>
      <c r="F16" s="155">
        <v>9</v>
      </c>
      <c r="G16" s="155">
        <v>2</v>
      </c>
      <c r="H16" s="155">
        <v>2</v>
      </c>
      <c r="I16" s="155">
        <v>0</v>
      </c>
      <c r="J16" s="155">
        <v>2</v>
      </c>
      <c r="K16" s="155">
        <v>13</v>
      </c>
      <c r="L16" s="155">
        <v>2</v>
      </c>
      <c r="M16" s="155">
        <v>2</v>
      </c>
      <c r="N16" s="156">
        <v>1</v>
      </c>
      <c r="O16" s="147">
        <f t="shared" si="1"/>
        <v>48</v>
      </c>
    </row>
    <row r="17" spans="1:15" ht="49.5" customHeight="1" thickBot="1" thickTop="1">
      <c r="A17" s="154" t="s">
        <v>217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6">
        <v>0</v>
      </c>
      <c r="O17" s="147">
        <f t="shared" si="1"/>
        <v>0</v>
      </c>
    </row>
    <row r="18" spans="1:15" ht="49.5" customHeight="1" thickBot="1" thickTop="1">
      <c r="A18" s="154" t="s">
        <v>218</v>
      </c>
      <c r="B18" s="155">
        <v>0</v>
      </c>
      <c r="C18" s="155">
        <v>0</v>
      </c>
      <c r="D18" s="155">
        <v>0</v>
      </c>
      <c r="E18" s="155">
        <v>0</v>
      </c>
      <c r="F18" s="155">
        <v>4</v>
      </c>
      <c r="G18" s="155">
        <v>0</v>
      </c>
      <c r="H18" s="155">
        <v>0</v>
      </c>
      <c r="I18" s="155">
        <v>0</v>
      </c>
      <c r="J18" s="155">
        <v>0</v>
      </c>
      <c r="K18" s="155">
        <v>1</v>
      </c>
      <c r="L18" s="155">
        <v>0</v>
      </c>
      <c r="M18" s="155">
        <v>0</v>
      </c>
      <c r="N18" s="156">
        <v>0</v>
      </c>
      <c r="O18" s="147">
        <f t="shared" si="1"/>
        <v>5</v>
      </c>
    </row>
    <row r="19" spans="1:15" ht="49.5" customHeight="1" thickBot="1" thickTop="1">
      <c r="A19" s="154" t="s">
        <v>219</v>
      </c>
      <c r="B19" s="155">
        <v>0</v>
      </c>
      <c r="C19" s="155">
        <v>0</v>
      </c>
      <c r="D19" s="155">
        <v>4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1</v>
      </c>
      <c r="K19" s="155">
        <v>0</v>
      </c>
      <c r="L19" s="155">
        <v>0</v>
      </c>
      <c r="M19" s="155">
        <v>0</v>
      </c>
      <c r="N19" s="156">
        <v>1</v>
      </c>
      <c r="O19" s="147">
        <f t="shared" si="1"/>
        <v>6</v>
      </c>
    </row>
    <row r="20" spans="1:15" ht="49.5" customHeight="1" thickBot="1" thickTop="1">
      <c r="A20" s="154" t="s">
        <v>220</v>
      </c>
      <c r="B20" s="155">
        <v>321</v>
      </c>
      <c r="C20" s="155">
        <v>47</v>
      </c>
      <c r="D20" s="155">
        <v>39</v>
      </c>
      <c r="E20" s="155">
        <v>38</v>
      </c>
      <c r="F20" s="155">
        <v>117</v>
      </c>
      <c r="G20" s="155">
        <v>45</v>
      </c>
      <c r="H20" s="155">
        <v>30</v>
      </c>
      <c r="I20" s="155">
        <v>34</v>
      </c>
      <c r="J20" s="155">
        <v>39</v>
      </c>
      <c r="K20" s="155">
        <v>116</v>
      </c>
      <c r="L20" s="155">
        <v>26</v>
      </c>
      <c r="M20" s="155">
        <v>92</v>
      </c>
      <c r="N20" s="156">
        <v>10</v>
      </c>
      <c r="O20" s="147">
        <f t="shared" si="1"/>
        <v>954</v>
      </c>
    </row>
    <row r="21" spans="1:15" ht="49.5" customHeight="1" thickBot="1" thickTop="1">
      <c r="A21" s="148" t="s">
        <v>221</v>
      </c>
      <c r="B21" s="146">
        <v>5</v>
      </c>
      <c r="C21" s="146">
        <v>3</v>
      </c>
      <c r="D21" s="146">
        <v>3</v>
      </c>
      <c r="E21" s="146">
        <v>2</v>
      </c>
      <c r="F21" s="146">
        <v>12</v>
      </c>
      <c r="G21" s="146">
        <v>3</v>
      </c>
      <c r="H21" s="146">
        <v>2</v>
      </c>
      <c r="I21" s="146">
        <v>2</v>
      </c>
      <c r="J21" s="146">
        <v>3</v>
      </c>
      <c r="K21" s="146">
        <v>9</v>
      </c>
      <c r="L21" s="146">
        <v>0</v>
      </c>
      <c r="M21" s="146">
        <v>13</v>
      </c>
      <c r="N21" s="149">
        <v>2</v>
      </c>
      <c r="O21" s="147">
        <f t="shared" si="1"/>
        <v>59</v>
      </c>
    </row>
    <row r="22" spans="1:15" ht="49.5" customHeight="1" thickBot="1" thickTop="1">
      <c r="A22" s="154" t="s">
        <v>222</v>
      </c>
      <c r="B22" s="155">
        <v>5</v>
      </c>
      <c r="C22" s="155">
        <v>3</v>
      </c>
      <c r="D22" s="155">
        <v>2</v>
      </c>
      <c r="E22" s="155">
        <v>2</v>
      </c>
      <c r="F22" s="155">
        <v>0</v>
      </c>
      <c r="G22" s="155">
        <v>3</v>
      </c>
      <c r="H22" s="155">
        <v>2</v>
      </c>
      <c r="I22" s="155">
        <v>2</v>
      </c>
      <c r="J22" s="155">
        <v>1</v>
      </c>
      <c r="K22" s="155">
        <v>9</v>
      </c>
      <c r="L22" s="155">
        <v>0</v>
      </c>
      <c r="M22" s="155">
        <v>13</v>
      </c>
      <c r="N22" s="156">
        <v>2</v>
      </c>
      <c r="O22" s="147">
        <f t="shared" si="1"/>
        <v>44</v>
      </c>
    </row>
    <row r="23" spans="1:15" ht="49.5" customHeight="1" thickBot="1" thickTop="1">
      <c r="A23" s="157" t="s">
        <v>223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10</v>
      </c>
      <c r="K23" s="155">
        <v>0</v>
      </c>
      <c r="L23" s="155">
        <v>0</v>
      </c>
      <c r="M23" s="155">
        <v>0</v>
      </c>
      <c r="N23" s="156">
        <v>3</v>
      </c>
      <c r="O23" s="147">
        <f t="shared" si="1"/>
        <v>13</v>
      </c>
    </row>
    <row r="24" spans="1:15" ht="49.5" customHeight="1" thickBot="1" thickTop="1">
      <c r="A24" s="158" t="s">
        <v>224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1</v>
      </c>
      <c r="H24" s="155">
        <v>2</v>
      </c>
      <c r="I24" s="155">
        <v>0</v>
      </c>
      <c r="J24" s="155">
        <v>10</v>
      </c>
      <c r="K24" s="155">
        <v>0</v>
      </c>
      <c r="L24" s="155">
        <v>0</v>
      </c>
      <c r="M24" s="155">
        <v>0</v>
      </c>
      <c r="N24" s="156">
        <v>3</v>
      </c>
      <c r="O24" s="147">
        <f t="shared" si="1"/>
        <v>16</v>
      </c>
    </row>
    <row r="25" spans="1:15" ht="49.5" customHeight="1" thickBot="1" thickTop="1">
      <c r="A25" s="154" t="s">
        <v>225</v>
      </c>
      <c r="B25" s="155">
        <v>0</v>
      </c>
      <c r="C25" s="155">
        <v>5</v>
      </c>
      <c r="D25" s="155">
        <v>0</v>
      </c>
      <c r="E25" s="155">
        <v>2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6">
        <v>1</v>
      </c>
      <c r="O25" s="147">
        <f t="shared" si="1"/>
        <v>8</v>
      </c>
    </row>
    <row r="26" spans="1:15" ht="49.5" customHeight="1" thickBot="1" thickTop="1">
      <c r="A26" s="154" t="s">
        <v>226</v>
      </c>
      <c r="B26" s="155">
        <v>0</v>
      </c>
      <c r="C26" s="155">
        <v>5</v>
      </c>
      <c r="D26" s="155">
        <v>0</v>
      </c>
      <c r="E26" s="155">
        <v>0</v>
      </c>
      <c r="F26" s="155">
        <v>0</v>
      </c>
      <c r="G26" s="155">
        <v>3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6">
        <v>2</v>
      </c>
      <c r="O26" s="147">
        <f t="shared" si="1"/>
        <v>10</v>
      </c>
    </row>
    <row r="27" spans="1:15" ht="49.5" customHeight="1" thickBot="1" thickTop="1">
      <c r="A27" s="159" t="s">
        <v>227</v>
      </c>
      <c r="B27" s="160">
        <v>0</v>
      </c>
      <c r="C27" s="160">
        <v>5</v>
      </c>
      <c r="D27" s="160">
        <v>0</v>
      </c>
      <c r="E27" s="160">
        <v>6</v>
      </c>
      <c r="F27" s="160">
        <v>0</v>
      </c>
      <c r="G27" s="160">
        <v>3</v>
      </c>
      <c r="H27" s="160">
        <v>5</v>
      </c>
      <c r="I27" s="160">
        <v>0</v>
      </c>
      <c r="J27" s="160">
        <v>0</v>
      </c>
      <c r="K27" s="160">
        <v>0</v>
      </c>
      <c r="L27" s="160">
        <v>0</v>
      </c>
      <c r="M27" s="160">
        <v>1</v>
      </c>
      <c r="N27" s="161">
        <v>0</v>
      </c>
      <c r="O27" s="147">
        <f t="shared" si="1"/>
        <v>20</v>
      </c>
    </row>
    <row r="28" spans="1:15" ht="49.5" customHeight="1" thickBot="1" thickTop="1">
      <c r="A28" s="162" t="s">
        <v>228</v>
      </c>
      <c r="B28" s="155">
        <f aca="true" t="shared" si="2" ref="B28:N28">SUM(B30:B31)</f>
        <v>2</v>
      </c>
      <c r="C28" s="155">
        <f t="shared" si="2"/>
        <v>2</v>
      </c>
      <c r="D28" s="155">
        <f t="shared" si="2"/>
        <v>4</v>
      </c>
      <c r="E28" s="155">
        <f t="shared" si="2"/>
        <v>3</v>
      </c>
      <c r="F28" s="155">
        <f t="shared" si="2"/>
        <v>0</v>
      </c>
      <c r="G28" s="155">
        <f t="shared" si="2"/>
        <v>6</v>
      </c>
      <c r="H28" s="155">
        <f t="shared" si="2"/>
        <v>15</v>
      </c>
      <c r="I28" s="155">
        <f t="shared" si="2"/>
        <v>2</v>
      </c>
      <c r="J28" s="155">
        <f t="shared" si="2"/>
        <v>8</v>
      </c>
      <c r="K28" s="155">
        <f t="shared" si="2"/>
        <v>9</v>
      </c>
      <c r="L28" s="155">
        <f t="shared" si="2"/>
        <v>2</v>
      </c>
      <c r="M28" s="155">
        <f t="shared" si="2"/>
        <v>1</v>
      </c>
      <c r="N28" s="155">
        <f t="shared" si="2"/>
        <v>14</v>
      </c>
      <c r="O28" s="147">
        <f t="shared" si="1"/>
        <v>68</v>
      </c>
    </row>
    <row r="29" spans="1:15" ht="29.25" thickBot="1" thickTop="1">
      <c r="A29" s="154" t="s">
        <v>229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/>
    </row>
    <row r="30" spans="1:15" ht="29.25" thickBot="1" thickTop="1">
      <c r="A30" s="159" t="s">
        <v>230</v>
      </c>
      <c r="B30" s="160">
        <v>2</v>
      </c>
      <c r="C30" s="160">
        <v>2</v>
      </c>
      <c r="D30" s="160">
        <v>4</v>
      </c>
      <c r="E30" s="160">
        <v>3</v>
      </c>
      <c r="F30" s="160">
        <v>0</v>
      </c>
      <c r="G30" s="160">
        <v>6</v>
      </c>
      <c r="H30" s="160">
        <v>7</v>
      </c>
      <c r="I30" s="160">
        <v>2</v>
      </c>
      <c r="J30" s="160">
        <v>8</v>
      </c>
      <c r="K30" s="160">
        <v>2</v>
      </c>
      <c r="L30" s="160">
        <v>2</v>
      </c>
      <c r="M30" s="160">
        <v>1</v>
      </c>
      <c r="N30" s="161">
        <v>7</v>
      </c>
      <c r="O30" s="147">
        <f>SUM(B30:N30)</f>
        <v>46</v>
      </c>
    </row>
    <row r="31" spans="1:15" ht="29.25" thickBot="1" thickTop="1">
      <c r="A31" s="154" t="s">
        <v>231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8</v>
      </c>
      <c r="I31" s="155">
        <v>0</v>
      </c>
      <c r="J31" s="155">
        <v>0</v>
      </c>
      <c r="K31" s="155">
        <v>7</v>
      </c>
      <c r="L31" s="155">
        <v>0</v>
      </c>
      <c r="M31" s="155">
        <v>0</v>
      </c>
      <c r="N31" s="156">
        <v>7</v>
      </c>
      <c r="O31" s="147">
        <f>SUM(B31:N31)</f>
        <v>22</v>
      </c>
    </row>
    <row r="32" spans="1:15" ht="29.25" thickBot="1" thickTop="1">
      <c r="A32" s="165" t="s">
        <v>232</v>
      </c>
      <c r="B32" s="146">
        <v>11</v>
      </c>
      <c r="C32" s="146">
        <v>4</v>
      </c>
      <c r="D32" s="146">
        <v>2</v>
      </c>
      <c r="E32" s="146">
        <v>2</v>
      </c>
      <c r="F32" s="146">
        <v>16</v>
      </c>
      <c r="G32" s="146">
        <v>3</v>
      </c>
      <c r="H32" s="146">
        <v>3</v>
      </c>
      <c r="I32" s="146">
        <v>0</v>
      </c>
      <c r="J32" s="146">
        <v>3</v>
      </c>
      <c r="K32" s="146">
        <v>24</v>
      </c>
      <c r="L32" s="146">
        <v>7</v>
      </c>
      <c r="M32" s="146">
        <v>15</v>
      </c>
      <c r="N32" s="149">
        <v>2</v>
      </c>
      <c r="O32" s="147">
        <f>SUM(B32:N32)</f>
        <v>92</v>
      </c>
    </row>
    <row r="33" spans="1:15" ht="49.5" customHeight="1" thickBot="1" thickTop="1">
      <c r="A33" s="166" t="s">
        <v>233</v>
      </c>
      <c r="B33" s="147">
        <f>B32-'[3]XI 00'!B32</f>
        <v>-3</v>
      </c>
      <c r="C33" s="147">
        <f>C32-'[3]XI 00'!C32</f>
        <v>2</v>
      </c>
      <c r="D33" s="147">
        <f>D32-'[3]XI 00'!D32</f>
        <v>1</v>
      </c>
      <c r="E33" s="147">
        <f>E32-'[3]XI 00'!E32</f>
        <v>0</v>
      </c>
      <c r="F33" s="147">
        <f>F32-'[3]XI 00'!F32</f>
        <v>1</v>
      </c>
      <c r="G33" s="147">
        <f>G32-'[3]XI 00'!G32</f>
        <v>2</v>
      </c>
      <c r="H33" s="147">
        <f>H32-'[3]XI 00'!H32</f>
        <v>-4</v>
      </c>
      <c r="I33" s="147">
        <f>I32-'[3]XI 00'!I32</f>
        <v>-1</v>
      </c>
      <c r="J33" s="147">
        <f>J32-'[3]XI 00'!J32</f>
        <v>0</v>
      </c>
      <c r="K33" s="147">
        <f>K32-'[3]XI 00'!K32</f>
        <v>8</v>
      </c>
      <c r="L33" s="147">
        <f>L32-'[3]XI 00'!L32</f>
        <v>-1</v>
      </c>
      <c r="M33" s="147">
        <f>M32-'[3]XI 00'!M32</f>
        <v>6</v>
      </c>
      <c r="N33" s="147">
        <f>N32-'[3]XI 00'!N32</f>
        <v>2</v>
      </c>
      <c r="O33" s="147">
        <f>O32-'[3]XI 00'!O32</f>
        <v>13</v>
      </c>
    </row>
    <row r="34" ht="13.5" thickTop="1"/>
  </sheetData>
  <sheetProtection password="88EF" sheet="1" objects="1" scenarios="1"/>
  <mergeCells count="14">
    <mergeCell ref="N6:N9"/>
    <mergeCell ref="O6:O9"/>
    <mergeCell ref="J6:J9"/>
    <mergeCell ref="K6:K9"/>
    <mergeCell ref="L6:L9"/>
    <mergeCell ref="M6:M9"/>
    <mergeCell ref="F6:F9"/>
    <mergeCell ref="G6:G9"/>
    <mergeCell ref="H6:H9"/>
    <mergeCell ref="I6:I9"/>
    <mergeCell ref="B6:B9"/>
    <mergeCell ref="C6:C9"/>
    <mergeCell ref="D6:D9"/>
    <mergeCell ref="E6:E9"/>
  </mergeCells>
  <printOptions horizontalCentered="1" verticalCentered="1"/>
  <pageMargins left="0" right="0" top="0" bottom="0" header="0" footer="0"/>
  <pageSetup fitToHeight="1" fitToWidth="1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kpin</cp:lastModifiedBy>
  <dcterms:created xsi:type="dcterms:W3CDTF">2001-01-24T08:54:30Z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