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lolepsza\AppData\Local\Microsoft\Windows\INetCache\Content.Outlook\N13W0IL2\"/>
    </mc:Choice>
  </mc:AlternateContent>
  <bookViews>
    <workbookView xWindow="0" yWindow="0" windowWidth="24000" windowHeight="9480" tabRatio="795" firstSheet="6" activeTab="12"/>
  </bookViews>
  <sheets>
    <sheet name="Tabela 1" sheetId="1" r:id="rId1"/>
    <sheet name="Tabela 2" sheetId="2" r:id="rId2"/>
    <sheet name="Tabela 3" sheetId="3" r:id="rId3"/>
    <sheet name="Tabela 4" sheetId="4" r:id="rId4"/>
    <sheet name="Tabela 5" sheetId="5" r:id="rId5"/>
    <sheet name="Tabela 6" sheetId="6" r:id="rId6"/>
    <sheet name="Tabela 7" sheetId="7" r:id="rId7"/>
    <sheet name="Tabela 8" sheetId="8" r:id="rId8"/>
    <sheet name="Tabela 9" sheetId="10" r:id="rId9"/>
    <sheet name="Tabela 10" sheetId="11" r:id="rId10"/>
    <sheet name="Tabela 11" sheetId="12" r:id="rId11"/>
    <sheet name="Tabela 12" sheetId="13" r:id="rId12"/>
    <sheet name="Tabela 13" sheetId="14" r:id="rId13"/>
    <sheet name="Tabela 14" sheetId="15" r:id="rId14"/>
    <sheet name="Tabela 15" sheetId="16" r:id="rId15"/>
    <sheet name="Tabela 16" sheetId="17" r:id="rId16"/>
    <sheet name="Tabela 17" sheetId="18" r:id="rId17"/>
    <sheet name="Tabela 18" sheetId="19" r:id="rId18"/>
    <sheet name="Tabela19" sheetId="20" r:id="rId19"/>
    <sheet name="Tabela 20" sheetId="21" r:id="rId20"/>
    <sheet name="tabela 21" sheetId="22" r:id="rId21"/>
    <sheet name="Tabela 22" sheetId="28" r:id="rId22"/>
    <sheet name="Tabela 23" sheetId="24" r:id="rId23"/>
    <sheet name="Tabela 24" sheetId="25" r:id="rId24"/>
    <sheet name="Tabela 25" sheetId="26" r:id="rId25"/>
    <sheet name="Tabela 26" sheetId="27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xlnm.Print_Area" localSheetId="19">'Tabela 20'!$B$1:$I$35</definedName>
    <definedName name="_xlnm.Print_Area" localSheetId="20">'tabela 21'!$B$2:$Z$20</definedName>
    <definedName name="_xlnm.Print_Area" localSheetId="21">'Tabela 22'!$B$1:$Z$19</definedName>
    <definedName name="_xlnm.Print_Area" localSheetId="25">'Tabela 26'!$A$1:$AJ$18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28" l="1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 s="1"/>
  <c r="Z18" i="28"/>
  <c r="Y18" i="28"/>
  <c r="X18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D18" i="28" s="1"/>
  <c r="E18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 s="1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D16" i="28" s="1"/>
  <c r="K16" i="28"/>
  <c r="J16" i="28"/>
  <c r="I16" i="28"/>
  <c r="H16" i="28"/>
  <c r="G16" i="28"/>
  <c r="F16" i="28"/>
  <c r="E16" i="28"/>
  <c r="Z15" i="28"/>
  <c r="Y15" i="28"/>
  <c r="X15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 s="1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D14" i="28" s="1"/>
  <c r="E14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 s="1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D12" i="28" s="1"/>
  <c r="G12" i="28"/>
  <c r="F12" i="28"/>
  <c r="E12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 s="1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D10" i="28" s="1"/>
  <c r="E10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 s="1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Z7" i="28"/>
  <c r="Y7" i="28"/>
  <c r="X7" i="28"/>
  <c r="W7" i="28"/>
  <c r="W5" i="28" s="1"/>
  <c r="V7" i="28"/>
  <c r="U7" i="28"/>
  <c r="T7" i="28"/>
  <c r="S7" i="28"/>
  <c r="S5" i="28" s="1"/>
  <c r="R7" i="28"/>
  <c r="Q7" i="28"/>
  <c r="P7" i="28"/>
  <c r="O7" i="28"/>
  <c r="O5" i="28" s="1"/>
  <c r="N7" i="28"/>
  <c r="M7" i="28"/>
  <c r="L7" i="28"/>
  <c r="K7" i="28"/>
  <c r="K5" i="28" s="1"/>
  <c r="J7" i="28"/>
  <c r="I7" i="28"/>
  <c r="H7" i="28"/>
  <c r="G7" i="28"/>
  <c r="G5" i="28" s="1"/>
  <c r="F7" i="28"/>
  <c r="E7" i="28"/>
  <c r="D7" i="28" s="1"/>
  <c r="Z6" i="28"/>
  <c r="Z5" i="28" s="1"/>
  <c r="Y6" i="28"/>
  <c r="X6" i="28"/>
  <c r="X5" i="28" s="1"/>
  <c r="W6" i="28"/>
  <c r="V6" i="28"/>
  <c r="V5" i="28" s="1"/>
  <c r="U6" i="28"/>
  <c r="T6" i="28"/>
  <c r="T5" i="28" s="1"/>
  <c r="S6" i="28"/>
  <c r="R6" i="28"/>
  <c r="R5" i="28" s="1"/>
  <c r="Q6" i="28"/>
  <c r="P6" i="28"/>
  <c r="P5" i="28" s="1"/>
  <c r="O6" i="28"/>
  <c r="N6" i="28"/>
  <c r="N5" i="28" s="1"/>
  <c r="M6" i="28"/>
  <c r="L6" i="28"/>
  <c r="L5" i="28" s="1"/>
  <c r="K6" i="28"/>
  <c r="J6" i="28"/>
  <c r="J5" i="28" s="1"/>
  <c r="I6" i="28"/>
  <c r="H6" i="28"/>
  <c r="H5" i="28" s="1"/>
  <c r="G6" i="28"/>
  <c r="F6" i="28"/>
  <c r="D6" i="28" s="1"/>
  <c r="D5" i="28" s="1"/>
  <c r="E6" i="28"/>
  <c r="Y5" i="28"/>
  <c r="U5" i="28"/>
  <c r="Q5" i="28"/>
  <c r="M5" i="28"/>
  <c r="I5" i="28"/>
  <c r="E5" i="28"/>
  <c r="F5" i="28" l="1"/>
  <c r="AJ18" i="27" l="1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 s="1"/>
  <c r="AJ16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AJ15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 s="1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AJ13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AJ12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AJ11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D11" i="27" s="1"/>
  <c r="E11" i="27"/>
  <c r="AJ10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AJ9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AJ8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D8" i="27" s="1"/>
  <c r="F8" i="27"/>
  <c r="E8" i="27"/>
  <c r="AJ7" i="27"/>
  <c r="AI7" i="27"/>
  <c r="AH7" i="27"/>
  <c r="AG7" i="27"/>
  <c r="AF7" i="27"/>
  <c r="AE7" i="27"/>
  <c r="AE4" i="27" s="1"/>
  <c r="AD7" i="27"/>
  <c r="AC7" i="27"/>
  <c r="AB7" i="27"/>
  <c r="AA7" i="27"/>
  <c r="AA4" i="27" s="1"/>
  <c r="Z7" i="27"/>
  <c r="Y7" i="27"/>
  <c r="X7" i="27"/>
  <c r="W7" i="27"/>
  <c r="W4" i="27" s="1"/>
  <c r="V7" i="27"/>
  <c r="U7" i="27"/>
  <c r="T7" i="27"/>
  <c r="S7" i="27"/>
  <c r="R7" i="27"/>
  <c r="Q7" i="27"/>
  <c r="P7" i="27"/>
  <c r="O7" i="27"/>
  <c r="O4" i="27" s="1"/>
  <c r="N7" i="27"/>
  <c r="M7" i="27"/>
  <c r="L7" i="27"/>
  <c r="K7" i="27"/>
  <c r="K4" i="27" s="1"/>
  <c r="J7" i="27"/>
  <c r="I7" i="27"/>
  <c r="H7" i="27"/>
  <c r="G7" i="27"/>
  <c r="D7" i="27" s="1"/>
  <c r="F7" i="27"/>
  <c r="E7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AJ5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AI4" i="27"/>
  <c r="S4" i="27"/>
  <c r="D18" i="27" l="1"/>
  <c r="G4" i="27"/>
  <c r="D6" i="27"/>
  <c r="I4" i="27"/>
  <c r="M4" i="27"/>
  <c r="Q4" i="27"/>
  <c r="U4" i="27"/>
  <c r="Y4" i="27"/>
  <c r="AC4" i="27"/>
  <c r="AG4" i="27"/>
  <c r="H4" i="27"/>
  <c r="L4" i="27"/>
  <c r="P4" i="27"/>
  <c r="T4" i="27"/>
  <c r="X4" i="27"/>
  <c r="AB4" i="27"/>
  <c r="AF4" i="27"/>
  <c r="AJ4" i="27"/>
  <c r="D12" i="27"/>
  <c r="D16" i="27"/>
  <c r="D5" i="27"/>
  <c r="D4" i="27" s="1"/>
  <c r="N4" i="27"/>
  <c r="V4" i="27"/>
  <c r="Z4" i="27"/>
  <c r="AD4" i="27"/>
  <c r="AH4" i="27"/>
  <c r="D9" i="27"/>
  <c r="D10" i="27"/>
  <c r="F4" i="27"/>
  <c r="J4" i="27"/>
  <c r="R4" i="27"/>
  <c r="D13" i="27"/>
  <c r="D14" i="27"/>
  <c r="E4" i="27"/>
  <c r="J52" i="26" l="1"/>
  <c r="I52" i="26"/>
  <c r="H52" i="26"/>
  <c r="G52" i="26"/>
  <c r="F52" i="26" s="1"/>
  <c r="J51" i="26"/>
  <c r="I51" i="26"/>
  <c r="H51" i="26"/>
  <c r="G51" i="26"/>
  <c r="F51" i="26" s="1"/>
  <c r="J50" i="26"/>
  <c r="I50" i="26"/>
  <c r="H50" i="26"/>
  <c r="G50" i="26"/>
  <c r="F50" i="26" s="1"/>
  <c r="J49" i="26"/>
  <c r="I49" i="26"/>
  <c r="H49" i="26"/>
  <c r="G49" i="26"/>
  <c r="F49" i="26" s="1"/>
  <c r="J48" i="26"/>
  <c r="I48" i="26"/>
  <c r="H48" i="26"/>
  <c r="G48" i="26"/>
  <c r="J47" i="26"/>
  <c r="I47" i="26"/>
  <c r="H47" i="26"/>
  <c r="G47" i="26"/>
  <c r="J46" i="26"/>
  <c r="I46" i="26"/>
  <c r="H46" i="26"/>
  <c r="G46" i="26"/>
  <c r="J45" i="26"/>
  <c r="I45" i="26"/>
  <c r="H45" i="26"/>
  <c r="F45" i="26" s="1"/>
  <c r="G45" i="26"/>
  <c r="J44" i="26"/>
  <c r="I44" i="26"/>
  <c r="H44" i="26"/>
  <c r="G44" i="26"/>
  <c r="J43" i="26"/>
  <c r="I43" i="26"/>
  <c r="H43" i="26"/>
  <c r="G43" i="26"/>
  <c r="J42" i="26"/>
  <c r="I42" i="26"/>
  <c r="H42" i="26"/>
  <c r="G42" i="26"/>
  <c r="J41" i="26"/>
  <c r="I41" i="26"/>
  <c r="F41" i="26" s="1"/>
  <c r="H41" i="26"/>
  <c r="G41" i="26"/>
  <c r="J40" i="26"/>
  <c r="I40" i="26"/>
  <c r="H40" i="26"/>
  <c r="G40" i="26"/>
  <c r="J39" i="26"/>
  <c r="I39" i="26"/>
  <c r="H39" i="26"/>
  <c r="G39" i="26"/>
  <c r="J38" i="26"/>
  <c r="I38" i="26"/>
  <c r="H38" i="26"/>
  <c r="G38" i="26"/>
  <c r="J37" i="26"/>
  <c r="I37" i="26"/>
  <c r="H37" i="26"/>
  <c r="G37" i="26"/>
  <c r="F37" i="26"/>
  <c r="J36" i="26"/>
  <c r="I36" i="26"/>
  <c r="H36" i="26"/>
  <c r="G36" i="26"/>
  <c r="F36" i="26" s="1"/>
  <c r="J35" i="26"/>
  <c r="I35" i="26"/>
  <c r="H35" i="26"/>
  <c r="G35" i="26"/>
  <c r="J34" i="26"/>
  <c r="I34" i="26"/>
  <c r="H34" i="26"/>
  <c r="G34" i="26"/>
  <c r="J33" i="26"/>
  <c r="I33" i="26"/>
  <c r="H33" i="26"/>
  <c r="G33" i="26"/>
  <c r="F33" i="26" s="1"/>
  <c r="J32" i="26"/>
  <c r="I32" i="26"/>
  <c r="H32" i="26"/>
  <c r="G32" i="26"/>
  <c r="J31" i="26"/>
  <c r="I31" i="26"/>
  <c r="H31" i="26"/>
  <c r="F31" i="26" s="1"/>
  <c r="G31" i="26"/>
  <c r="J30" i="26"/>
  <c r="I30" i="26"/>
  <c r="H30" i="26"/>
  <c r="G30" i="26"/>
  <c r="J29" i="26"/>
  <c r="I29" i="26"/>
  <c r="H29" i="26"/>
  <c r="F29" i="26" s="1"/>
  <c r="G29" i="26"/>
  <c r="J28" i="26"/>
  <c r="I28" i="26"/>
  <c r="H28" i="26"/>
  <c r="G28" i="26"/>
  <c r="J27" i="26"/>
  <c r="I27" i="26"/>
  <c r="H27" i="26"/>
  <c r="G27" i="26"/>
  <c r="J26" i="26"/>
  <c r="I26" i="26"/>
  <c r="H26" i="26"/>
  <c r="G26" i="26"/>
  <c r="J25" i="26"/>
  <c r="I25" i="26"/>
  <c r="F25" i="26" s="1"/>
  <c r="H25" i="26"/>
  <c r="G25" i="26"/>
  <c r="J24" i="26"/>
  <c r="I24" i="26"/>
  <c r="H24" i="26"/>
  <c r="G24" i="26"/>
  <c r="J23" i="26"/>
  <c r="I23" i="26"/>
  <c r="H23" i="26"/>
  <c r="G23" i="26"/>
  <c r="J22" i="26"/>
  <c r="I22" i="26"/>
  <c r="H22" i="26"/>
  <c r="G22" i="26"/>
  <c r="J21" i="26"/>
  <c r="J9" i="26" s="1"/>
  <c r="I21" i="26"/>
  <c r="H21" i="26"/>
  <c r="G21" i="26"/>
  <c r="F21" i="26"/>
  <c r="J20" i="26"/>
  <c r="I20" i="26"/>
  <c r="H20" i="26"/>
  <c r="G20" i="26"/>
  <c r="F20" i="26" s="1"/>
  <c r="J19" i="26"/>
  <c r="I19" i="26"/>
  <c r="H19" i="26"/>
  <c r="G19" i="26"/>
  <c r="J18" i="26"/>
  <c r="I18" i="26"/>
  <c r="H18" i="26"/>
  <c r="G18" i="26"/>
  <c r="F18" i="26" s="1"/>
  <c r="J17" i="26"/>
  <c r="I17" i="26"/>
  <c r="H17" i="26"/>
  <c r="G17" i="26"/>
  <c r="F17" i="26" s="1"/>
  <c r="J16" i="26"/>
  <c r="I16" i="26"/>
  <c r="H16" i="26"/>
  <c r="G16" i="26"/>
  <c r="J15" i="26"/>
  <c r="I15" i="26"/>
  <c r="H15" i="26"/>
  <c r="G15" i="26"/>
  <c r="J14" i="26"/>
  <c r="I14" i="26"/>
  <c r="H14" i="26"/>
  <c r="G14" i="26"/>
  <c r="J13" i="26"/>
  <c r="I13" i="26"/>
  <c r="I10" i="26" s="1"/>
  <c r="H13" i="26"/>
  <c r="G13" i="26"/>
  <c r="J12" i="26"/>
  <c r="I12" i="26"/>
  <c r="H12" i="26"/>
  <c r="G12" i="26"/>
  <c r="J11" i="26"/>
  <c r="I11" i="26"/>
  <c r="H11" i="26"/>
  <c r="F11" i="26" s="1"/>
  <c r="G11" i="26"/>
  <c r="G8" i="26"/>
  <c r="H9" i="26" l="1"/>
  <c r="I8" i="26"/>
  <c r="H10" i="26"/>
  <c r="F39" i="26"/>
  <c r="F46" i="26"/>
  <c r="F26" i="26"/>
  <c r="F28" i="26"/>
  <c r="F42" i="26"/>
  <c r="F44" i="26"/>
  <c r="F24" i="26"/>
  <c r="F35" i="26"/>
  <c r="F38" i="26"/>
  <c r="F40" i="26"/>
  <c r="J10" i="26"/>
  <c r="I9" i="26"/>
  <c r="F23" i="26"/>
  <c r="F27" i="26"/>
  <c r="F34" i="26"/>
  <c r="F12" i="26"/>
  <c r="F9" i="26" s="1"/>
  <c r="F14" i="26"/>
  <c r="F15" i="26"/>
  <c r="F16" i="26"/>
  <c r="J8" i="26"/>
  <c r="F22" i="26"/>
  <c r="F30" i="26"/>
  <c r="F32" i="26"/>
  <c r="F8" i="26" s="1"/>
  <c r="F43" i="26"/>
  <c r="F47" i="26"/>
  <c r="F48" i="26"/>
  <c r="F13" i="26"/>
  <c r="H8" i="26"/>
  <c r="G9" i="26"/>
  <c r="G10" i="26"/>
  <c r="F19" i="26"/>
  <c r="F10" i="26" l="1"/>
  <c r="K52" i="25" l="1"/>
  <c r="J52" i="25"/>
  <c r="I52" i="25"/>
  <c r="H52" i="25"/>
  <c r="F52" i="25" s="1"/>
  <c r="G52" i="25"/>
  <c r="K51" i="25"/>
  <c r="J51" i="25"/>
  <c r="I51" i="25"/>
  <c r="F51" i="25" s="1"/>
  <c r="H51" i="25"/>
  <c r="G51" i="25"/>
  <c r="K50" i="25"/>
  <c r="J50" i="25"/>
  <c r="I50" i="25"/>
  <c r="H50" i="25"/>
  <c r="G50" i="25"/>
  <c r="K49" i="25"/>
  <c r="J49" i="25"/>
  <c r="I49" i="25"/>
  <c r="H49" i="25"/>
  <c r="F49" i="25" s="1"/>
  <c r="G49" i="25"/>
  <c r="K48" i="25"/>
  <c r="J48" i="25"/>
  <c r="I48" i="25"/>
  <c r="H48" i="25"/>
  <c r="G48" i="25"/>
  <c r="K47" i="25"/>
  <c r="J47" i="25"/>
  <c r="I47" i="25"/>
  <c r="H47" i="25"/>
  <c r="G47" i="25"/>
  <c r="K46" i="25"/>
  <c r="J46" i="25"/>
  <c r="I46" i="25"/>
  <c r="H46" i="25"/>
  <c r="G46" i="25"/>
  <c r="K45" i="25"/>
  <c r="J45" i="25"/>
  <c r="I45" i="25"/>
  <c r="F45" i="25" s="1"/>
  <c r="H45" i="25"/>
  <c r="G45" i="25"/>
  <c r="K44" i="25"/>
  <c r="J44" i="25"/>
  <c r="I44" i="25"/>
  <c r="H44" i="25"/>
  <c r="G44" i="25"/>
  <c r="F44" i="25" s="1"/>
  <c r="K43" i="25"/>
  <c r="J43" i="25"/>
  <c r="I43" i="25"/>
  <c r="H43" i="25"/>
  <c r="F43" i="25" s="1"/>
  <c r="G43" i="25"/>
  <c r="K42" i="25"/>
  <c r="J42" i="25"/>
  <c r="I42" i="25"/>
  <c r="H42" i="25"/>
  <c r="G42" i="25"/>
  <c r="K41" i="25"/>
  <c r="J41" i="25"/>
  <c r="I41" i="25"/>
  <c r="H41" i="25"/>
  <c r="G41" i="25"/>
  <c r="K40" i="25"/>
  <c r="J40" i="25"/>
  <c r="I40" i="25"/>
  <c r="H40" i="25"/>
  <c r="G40" i="25"/>
  <c r="K39" i="25"/>
  <c r="J39" i="25"/>
  <c r="I39" i="25"/>
  <c r="F39" i="25" s="1"/>
  <c r="H39" i="25"/>
  <c r="G39" i="25"/>
  <c r="K38" i="25"/>
  <c r="J38" i="25"/>
  <c r="I38" i="25"/>
  <c r="H38" i="25"/>
  <c r="G38" i="25"/>
  <c r="F38" i="25" s="1"/>
  <c r="K37" i="25"/>
  <c r="J37" i="25"/>
  <c r="I37" i="25"/>
  <c r="H37" i="25"/>
  <c r="G37" i="25"/>
  <c r="F37" i="25" s="1"/>
  <c r="K36" i="25"/>
  <c r="J36" i="25"/>
  <c r="I36" i="25"/>
  <c r="H36" i="25"/>
  <c r="G36" i="25"/>
  <c r="K35" i="25"/>
  <c r="J35" i="25"/>
  <c r="I35" i="25"/>
  <c r="H35" i="25"/>
  <c r="G35" i="25"/>
  <c r="F35" i="25" s="1"/>
  <c r="K34" i="25"/>
  <c r="J34" i="25"/>
  <c r="I34" i="25"/>
  <c r="H34" i="25"/>
  <c r="G34" i="25"/>
  <c r="K33" i="25"/>
  <c r="J33" i="25"/>
  <c r="F33" i="25" s="1"/>
  <c r="I33" i="25"/>
  <c r="H33" i="25"/>
  <c r="G33" i="25"/>
  <c r="K32" i="25"/>
  <c r="J32" i="25"/>
  <c r="I32" i="25"/>
  <c r="H32" i="25"/>
  <c r="G32" i="25"/>
  <c r="F32" i="25" s="1"/>
  <c r="K31" i="25"/>
  <c r="J31" i="25"/>
  <c r="I31" i="25"/>
  <c r="H31" i="25"/>
  <c r="G31" i="25"/>
  <c r="K30" i="25"/>
  <c r="J30" i="25"/>
  <c r="I30" i="25"/>
  <c r="H30" i="25"/>
  <c r="G30" i="25"/>
  <c r="K29" i="25"/>
  <c r="J29" i="25"/>
  <c r="I29" i="25"/>
  <c r="H29" i="25"/>
  <c r="G29" i="25"/>
  <c r="F29" i="25"/>
  <c r="K28" i="25"/>
  <c r="J28" i="25"/>
  <c r="I28" i="25"/>
  <c r="H28" i="25"/>
  <c r="G28" i="25"/>
  <c r="K27" i="25"/>
  <c r="J27" i="25"/>
  <c r="I27" i="25"/>
  <c r="I9" i="25" s="1"/>
  <c r="H27" i="25"/>
  <c r="G27" i="25"/>
  <c r="F27" i="25" s="1"/>
  <c r="K26" i="25"/>
  <c r="J26" i="25"/>
  <c r="I26" i="25"/>
  <c r="H26" i="25"/>
  <c r="G26" i="25"/>
  <c r="F26" i="25" s="1"/>
  <c r="K25" i="25"/>
  <c r="J25" i="25"/>
  <c r="I25" i="25"/>
  <c r="H25" i="25"/>
  <c r="H10" i="25" s="1"/>
  <c r="G25" i="25"/>
  <c r="F25" i="25" s="1"/>
  <c r="K24" i="25"/>
  <c r="J24" i="25"/>
  <c r="I24" i="25"/>
  <c r="H24" i="25"/>
  <c r="G24" i="25"/>
  <c r="K23" i="25"/>
  <c r="K8" i="25" s="1"/>
  <c r="J23" i="25"/>
  <c r="I23" i="25"/>
  <c r="H23" i="25"/>
  <c r="G23" i="25"/>
  <c r="F23" i="25" s="1"/>
  <c r="K22" i="25"/>
  <c r="J22" i="25"/>
  <c r="I22" i="25"/>
  <c r="H22" i="25"/>
  <c r="G22" i="25"/>
  <c r="K21" i="25"/>
  <c r="J21" i="25"/>
  <c r="I21" i="25"/>
  <c r="H21" i="25"/>
  <c r="G21" i="25"/>
  <c r="F21" i="25"/>
  <c r="K20" i="25"/>
  <c r="J20" i="25"/>
  <c r="I20" i="25"/>
  <c r="H20" i="25"/>
  <c r="G20" i="25"/>
  <c r="K19" i="25"/>
  <c r="J19" i="25"/>
  <c r="I19" i="25"/>
  <c r="H19" i="25"/>
  <c r="G19" i="25"/>
  <c r="F19" i="25" s="1"/>
  <c r="K18" i="25"/>
  <c r="J18" i="25"/>
  <c r="I18" i="25"/>
  <c r="H18" i="25"/>
  <c r="G18" i="25"/>
  <c r="F18" i="25" s="1"/>
  <c r="K17" i="25"/>
  <c r="J17" i="25"/>
  <c r="I17" i="25"/>
  <c r="H17" i="25"/>
  <c r="F17" i="25" s="1"/>
  <c r="G17" i="25"/>
  <c r="K16" i="25"/>
  <c r="J16" i="25"/>
  <c r="I16" i="25"/>
  <c r="H16" i="25"/>
  <c r="G16" i="25"/>
  <c r="K15" i="25"/>
  <c r="J15" i="25"/>
  <c r="I15" i="25"/>
  <c r="H15" i="25"/>
  <c r="G15" i="25"/>
  <c r="F15" i="25" s="1"/>
  <c r="K14" i="25"/>
  <c r="J14" i="25"/>
  <c r="I14" i="25"/>
  <c r="H14" i="25"/>
  <c r="G14" i="25"/>
  <c r="K13" i="25"/>
  <c r="J13" i="25"/>
  <c r="J10" i="25" s="1"/>
  <c r="I13" i="25"/>
  <c r="H13" i="25"/>
  <c r="G13" i="25"/>
  <c r="K12" i="25"/>
  <c r="K9" i="25" s="1"/>
  <c r="J12" i="25"/>
  <c r="I12" i="25"/>
  <c r="H12" i="25"/>
  <c r="H9" i="25" s="1"/>
  <c r="G12" i="25"/>
  <c r="F12" i="25" s="1"/>
  <c r="K11" i="25"/>
  <c r="J11" i="25"/>
  <c r="I11" i="25"/>
  <c r="H11" i="25"/>
  <c r="H8" i="25" s="1"/>
  <c r="G11" i="25"/>
  <c r="K10" i="25"/>
  <c r="I10" i="25"/>
  <c r="G10" i="25"/>
  <c r="J9" i="25"/>
  <c r="I8" i="25"/>
  <c r="F16" i="25" l="1"/>
  <c r="F24" i="25"/>
  <c r="F9" i="25" s="1"/>
  <c r="F36" i="25"/>
  <c r="F42" i="25"/>
  <c r="F50" i="25"/>
  <c r="J8" i="25"/>
  <c r="F14" i="25"/>
  <c r="F22" i="25"/>
  <c r="F30" i="25"/>
  <c r="F31" i="25"/>
  <c r="F34" i="25"/>
  <c r="F48" i="25"/>
  <c r="G8" i="25"/>
  <c r="G9" i="25"/>
  <c r="F11" i="25"/>
  <c r="F8" i="25" s="1"/>
  <c r="F20" i="25"/>
  <c r="F28" i="25"/>
  <c r="F40" i="25"/>
  <c r="F41" i="25"/>
  <c r="F46" i="25"/>
  <c r="F47" i="25"/>
  <c r="F13" i="25"/>
  <c r="F10" i="25" s="1"/>
  <c r="K51" i="24" l="1"/>
  <c r="J51" i="24"/>
  <c r="I51" i="24"/>
  <c r="H51" i="24"/>
  <c r="G51" i="24"/>
  <c r="F51" i="24"/>
  <c r="K50" i="24"/>
  <c r="J50" i="24"/>
  <c r="I50" i="24"/>
  <c r="H50" i="24"/>
  <c r="G50" i="24"/>
  <c r="F50" i="24"/>
  <c r="K49" i="24"/>
  <c r="J49" i="24"/>
  <c r="I49" i="24"/>
  <c r="H49" i="24"/>
  <c r="G49" i="24"/>
  <c r="F49" i="24"/>
  <c r="K48" i="24"/>
  <c r="J48" i="24"/>
  <c r="I48" i="24"/>
  <c r="H48" i="24"/>
  <c r="G48" i="24"/>
  <c r="F48" i="24"/>
  <c r="K47" i="24"/>
  <c r="J47" i="24"/>
  <c r="I47" i="24"/>
  <c r="H47" i="24"/>
  <c r="G47" i="24"/>
  <c r="F47" i="24"/>
  <c r="K46" i="24"/>
  <c r="J46" i="24"/>
  <c r="I46" i="24"/>
  <c r="H46" i="24"/>
  <c r="G46" i="24"/>
  <c r="F46" i="24"/>
  <c r="K45" i="24"/>
  <c r="J45" i="24"/>
  <c r="I45" i="24"/>
  <c r="H45" i="24"/>
  <c r="G45" i="24"/>
  <c r="F45" i="24"/>
  <c r="K44" i="24"/>
  <c r="J44" i="24"/>
  <c r="I44" i="24"/>
  <c r="H44" i="24"/>
  <c r="G44" i="24"/>
  <c r="F44" i="24"/>
  <c r="K43" i="24"/>
  <c r="J43" i="24"/>
  <c r="I43" i="24"/>
  <c r="H43" i="24"/>
  <c r="G43" i="24"/>
  <c r="F43" i="24"/>
  <c r="K42" i="24"/>
  <c r="J42" i="24"/>
  <c r="I42" i="24"/>
  <c r="H42" i="24"/>
  <c r="G42" i="24"/>
  <c r="F42" i="24"/>
  <c r="K41" i="24"/>
  <c r="J41" i="24"/>
  <c r="I41" i="24"/>
  <c r="H41" i="24"/>
  <c r="G41" i="24"/>
  <c r="F41" i="24"/>
  <c r="K40" i="24"/>
  <c r="J40" i="24"/>
  <c r="I40" i="24"/>
  <c r="H40" i="24"/>
  <c r="G40" i="24"/>
  <c r="F40" i="24"/>
  <c r="K39" i="24"/>
  <c r="J39" i="24"/>
  <c r="I39" i="24"/>
  <c r="H39" i="24"/>
  <c r="G39" i="24"/>
  <c r="F39" i="24"/>
  <c r="K38" i="24"/>
  <c r="J38" i="24"/>
  <c r="I38" i="24"/>
  <c r="H38" i="24"/>
  <c r="G38" i="24"/>
  <c r="F38" i="24"/>
  <c r="K37" i="24"/>
  <c r="J37" i="24"/>
  <c r="I37" i="24"/>
  <c r="H37" i="24"/>
  <c r="G37" i="24"/>
  <c r="F37" i="24"/>
  <c r="K36" i="24"/>
  <c r="J36" i="24"/>
  <c r="I36" i="24"/>
  <c r="H36" i="24"/>
  <c r="G36" i="24"/>
  <c r="F36" i="24"/>
  <c r="K35" i="24"/>
  <c r="J35" i="24"/>
  <c r="I35" i="24"/>
  <c r="H35" i="24"/>
  <c r="G35" i="24"/>
  <c r="F35" i="24"/>
  <c r="K34" i="24"/>
  <c r="J34" i="24"/>
  <c r="I34" i="24"/>
  <c r="H34" i="24"/>
  <c r="G34" i="24"/>
  <c r="F34" i="24"/>
  <c r="K33" i="24"/>
  <c r="J33" i="24"/>
  <c r="I33" i="24"/>
  <c r="H33" i="24"/>
  <c r="G33" i="24"/>
  <c r="F33" i="24"/>
  <c r="K32" i="24"/>
  <c r="J32" i="24"/>
  <c r="I32" i="24"/>
  <c r="H32" i="24"/>
  <c r="G32" i="24"/>
  <c r="F32" i="24"/>
  <c r="K31" i="24"/>
  <c r="J31" i="24"/>
  <c r="I31" i="24"/>
  <c r="H31" i="24"/>
  <c r="G31" i="24"/>
  <c r="F31" i="24"/>
  <c r="K30" i="24"/>
  <c r="J30" i="24"/>
  <c r="I30" i="24"/>
  <c r="H30" i="24"/>
  <c r="G30" i="24"/>
  <c r="F30" i="24"/>
  <c r="K29" i="24"/>
  <c r="J29" i="24"/>
  <c r="I29" i="24"/>
  <c r="H29" i="24"/>
  <c r="G29" i="24"/>
  <c r="F29" i="24"/>
  <c r="K28" i="24"/>
  <c r="J28" i="24"/>
  <c r="I28" i="24"/>
  <c r="H28" i="24"/>
  <c r="G28" i="24"/>
  <c r="F28" i="24"/>
  <c r="K27" i="24"/>
  <c r="J27" i="24"/>
  <c r="I27" i="24"/>
  <c r="H27" i="24"/>
  <c r="G27" i="24"/>
  <c r="F27" i="24"/>
  <c r="K26" i="24"/>
  <c r="J26" i="24"/>
  <c r="I26" i="24"/>
  <c r="H26" i="24"/>
  <c r="G26" i="24"/>
  <c r="F26" i="24"/>
  <c r="K25" i="24"/>
  <c r="J25" i="24"/>
  <c r="I25" i="24"/>
  <c r="H25" i="24"/>
  <c r="G25" i="24"/>
  <c r="F25" i="24"/>
  <c r="K24" i="24"/>
  <c r="J24" i="24"/>
  <c r="I24" i="24"/>
  <c r="H24" i="24"/>
  <c r="G24" i="24"/>
  <c r="F24" i="24"/>
  <c r="K23" i="24"/>
  <c r="J23" i="24"/>
  <c r="I23" i="24"/>
  <c r="H23" i="24"/>
  <c r="G23" i="24"/>
  <c r="F23" i="24"/>
  <c r="K22" i="24"/>
  <c r="J22" i="24"/>
  <c r="I22" i="24"/>
  <c r="H22" i="24"/>
  <c r="G22" i="24"/>
  <c r="F22" i="24"/>
  <c r="K21" i="24"/>
  <c r="J21" i="24"/>
  <c r="I21" i="24"/>
  <c r="H21" i="24"/>
  <c r="G21" i="24"/>
  <c r="F21" i="24"/>
  <c r="K20" i="24"/>
  <c r="J20" i="24"/>
  <c r="I20" i="24"/>
  <c r="H20" i="24"/>
  <c r="G20" i="24"/>
  <c r="F20" i="24"/>
  <c r="K19" i="24"/>
  <c r="J19" i="24"/>
  <c r="I19" i="24"/>
  <c r="H19" i="24"/>
  <c r="G19" i="24"/>
  <c r="F19" i="24"/>
  <c r="K18" i="24"/>
  <c r="J18" i="24"/>
  <c r="I18" i="24"/>
  <c r="H18" i="24"/>
  <c r="G18" i="24"/>
  <c r="F18" i="24"/>
  <c r="K17" i="24"/>
  <c r="J17" i="24"/>
  <c r="I17" i="24"/>
  <c r="H17" i="24"/>
  <c r="G17" i="24"/>
  <c r="F17" i="24"/>
  <c r="K16" i="24"/>
  <c r="J16" i="24"/>
  <c r="I16" i="24"/>
  <c r="H16" i="24"/>
  <c r="G16" i="24"/>
  <c r="F16" i="24"/>
  <c r="K15" i="24"/>
  <c r="J15" i="24"/>
  <c r="I15" i="24"/>
  <c r="H15" i="24"/>
  <c r="H9" i="24" s="1"/>
  <c r="G15" i="24"/>
  <c r="F15" i="24"/>
  <c r="K14" i="24"/>
  <c r="J14" i="24"/>
  <c r="I14" i="24"/>
  <c r="H14" i="24"/>
  <c r="G14" i="24"/>
  <c r="F14" i="24"/>
  <c r="F8" i="24" s="1"/>
  <c r="K13" i="24"/>
  <c r="J13" i="24"/>
  <c r="I13" i="24"/>
  <c r="H13" i="24"/>
  <c r="G13" i="24"/>
  <c r="F13" i="24"/>
  <c r="K12" i="24"/>
  <c r="K9" i="24" s="1"/>
  <c r="J12" i="24"/>
  <c r="J9" i="24" s="1"/>
  <c r="I12" i="24"/>
  <c r="H12" i="24"/>
  <c r="G12" i="24"/>
  <c r="G9" i="24" s="1"/>
  <c r="F12" i="24"/>
  <c r="F9" i="24" s="1"/>
  <c r="K11" i="24"/>
  <c r="J11" i="24"/>
  <c r="I11" i="24"/>
  <c r="I8" i="24" s="1"/>
  <c r="H11" i="24"/>
  <c r="H8" i="24" s="1"/>
  <c r="G11" i="24"/>
  <c r="F11" i="24"/>
  <c r="K10" i="24"/>
  <c r="K7" i="24" s="1"/>
  <c r="J10" i="24"/>
  <c r="J7" i="24" s="1"/>
  <c r="I10" i="24"/>
  <c r="H10" i="24"/>
  <c r="G10" i="24"/>
  <c r="G7" i="24" s="1"/>
  <c r="F10" i="24"/>
  <c r="F7" i="24" s="1"/>
  <c r="I9" i="24"/>
  <c r="K8" i="24"/>
  <c r="J8" i="24"/>
  <c r="G8" i="24"/>
  <c r="I7" i="24"/>
  <c r="H7" i="24"/>
  <c r="Z20" i="22" l="1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D20" i="22" s="1"/>
  <c r="F20" i="22"/>
  <c r="E20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 s="1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D15" i="22" s="1"/>
  <c r="E15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 s="1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 s="1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M6" i="22" s="1"/>
  <c r="L10" i="22"/>
  <c r="K10" i="22"/>
  <c r="J10" i="22"/>
  <c r="I10" i="22"/>
  <c r="H10" i="22"/>
  <c r="G10" i="22"/>
  <c r="F10" i="22"/>
  <c r="E10" i="22"/>
  <c r="D10" i="22" s="1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D9" i="22" s="1"/>
  <c r="F9" i="22"/>
  <c r="E9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Z7" i="22"/>
  <c r="Y7" i="22"/>
  <c r="X7" i="22"/>
  <c r="W7" i="22"/>
  <c r="V7" i="22"/>
  <c r="U7" i="22"/>
  <c r="U6" i="22" s="1"/>
  <c r="T7" i="22"/>
  <c r="S7" i="22"/>
  <c r="R7" i="22"/>
  <c r="Q7" i="22"/>
  <c r="Q6" i="22" s="1"/>
  <c r="P7" i="22"/>
  <c r="O7" i="22"/>
  <c r="N7" i="22"/>
  <c r="M7" i="22"/>
  <c r="L7" i="22"/>
  <c r="K7" i="22"/>
  <c r="J7" i="22"/>
  <c r="I7" i="22"/>
  <c r="H7" i="22"/>
  <c r="G7" i="22"/>
  <c r="F7" i="22"/>
  <c r="E7" i="22"/>
  <c r="Y6" i="22"/>
  <c r="I6" i="22"/>
  <c r="D7" i="22" l="1"/>
  <c r="O6" i="22"/>
  <c r="S6" i="22"/>
  <c r="W6" i="22"/>
  <c r="H6" i="22"/>
  <c r="L6" i="22"/>
  <c r="P6" i="22"/>
  <c r="T6" i="22"/>
  <c r="X6" i="22"/>
  <c r="D14" i="22"/>
  <c r="D19" i="22"/>
  <c r="K6" i="22"/>
  <c r="N6" i="22"/>
  <c r="R6" i="22"/>
  <c r="V6" i="22"/>
  <c r="Z6" i="22"/>
  <c r="D18" i="22"/>
  <c r="G6" i="22"/>
  <c r="F6" i="22"/>
  <c r="J6" i="22"/>
  <c r="E6" i="22"/>
  <c r="D8" i="22"/>
  <c r="D6" i="22" s="1"/>
  <c r="D11" i="22"/>
  <c r="D16" i="22"/>
  <c r="I35" i="21" l="1"/>
  <c r="H35" i="21"/>
  <c r="G35" i="21"/>
  <c r="F35" i="21"/>
  <c r="E35" i="21" s="1"/>
  <c r="I34" i="21"/>
  <c r="H34" i="21"/>
  <c r="G34" i="21"/>
  <c r="F34" i="21"/>
  <c r="E34" i="21" s="1"/>
  <c r="I33" i="21"/>
  <c r="H33" i="21"/>
  <c r="G33" i="21"/>
  <c r="F33" i="21"/>
  <c r="I32" i="21"/>
  <c r="H32" i="21"/>
  <c r="G32" i="21"/>
  <c r="F32" i="21"/>
  <c r="E32" i="21" s="1"/>
  <c r="I31" i="21"/>
  <c r="H31" i="21"/>
  <c r="G31" i="21"/>
  <c r="F31" i="21"/>
  <c r="I30" i="21"/>
  <c r="H30" i="21"/>
  <c r="G30" i="21"/>
  <c r="F30" i="21"/>
  <c r="I29" i="21"/>
  <c r="H29" i="21"/>
  <c r="G29" i="21"/>
  <c r="F29" i="21"/>
  <c r="I28" i="21"/>
  <c r="H28" i="21"/>
  <c r="G28" i="21"/>
  <c r="F28" i="21"/>
  <c r="I27" i="21"/>
  <c r="H27" i="21"/>
  <c r="G27" i="21"/>
  <c r="F27" i="21"/>
  <c r="I26" i="21"/>
  <c r="H26" i="21"/>
  <c r="G26" i="21"/>
  <c r="F26" i="21"/>
  <c r="I25" i="21"/>
  <c r="H25" i="21"/>
  <c r="G25" i="21"/>
  <c r="G7" i="21" s="1"/>
  <c r="F25" i="21"/>
  <c r="I24" i="21"/>
  <c r="H24" i="21"/>
  <c r="G24" i="21"/>
  <c r="G6" i="21" s="1"/>
  <c r="F24" i="21"/>
  <c r="E24" i="21" s="1"/>
  <c r="I23" i="21"/>
  <c r="H23" i="21"/>
  <c r="G23" i="21"/>
  <c r="F23" i="21"/>
  <c r="I22" i="21"/>
  <c r="H22" i="21"/>
  <c r="G22" i="21"/>
  <c r="F22" i="21"/>
  <c r="I21" i="21"/>
  <c r="H21" i="21"/>
  <c r="E21" i="21" s="1"/>
  <c r="G21" i="21"/>
  <c r="F21" i="21"/>
  <c r="I20" i="21"/>
  <c r="H20" i="21"/>
  <c r="G20" i="21"/>
  <c r="F20" i="21"/>
  <c r="I19" i="21"/>
  <c r="H19" i="21"/>
  <c r="G19" i="21"/>
  <c r="F19" i="21"/>
  <c r="I18" i="21"/>
  <c r="H18" i="21"/>
  <c r="G18" i="21"/>
  <c r="F18" i="21"/>
  <c r="I17" i="21"/>
  <c r="H17" i="21"/>
  <c r="E17" i="21" s="1"/>
  <c r="G17" i="21"/>
  <c r="F17" i="21"/>
  <c r="I16" i="21"/>
  <c r="H16" i="21"/>
  <c r="E16" i="21" s="1"/>
  <c r="G16" i="21"/>
  <c r="F16" i="21"/>
  <c r="I15" i="21"/>
  <c r="H15" i="21"/>
  <c r="G15" i="21"/>
  <c r="F15" i="21"/>
  <c r="I14" i="21"/>
  <c r="H14" i="21"/>
  <c r="G14" i="21"/>
  <c r="F14" i="21"/>
  <c r="I13" i="21"/>
  <c r="H13" i="21"/>
  <c r="G13" i="21"/>
  <c r="F13" i="21"/>
  <c r="I12" i="21"/>
  <c r="H12" i="21"/>
  <c r="G12" i="21"/>
  <c r="F12" i="21"/>
  <c r="E12" i="21"/>
  <c r="I11" i="21"/>
  <c r="H11" i="21"/>
  <c r="G11" i="21"/>
  <c r="F11" i="21"/>
  <c r="E11" i="21" s="1"/>
  <c r="I10" i="21"/>
  <c r="H10" i="21"/>
  <c r="G10" i="21"/>
  <c r="F10" i="21"/>
  <c r="E10" i="21" s="1"/>
  <c r="I9" i="21"/>
  <c r="H9" i="21"/>
  <c r="G9" i="21"/>
  <c r="F9" i="21"/>
  <c r="F7" i="21" s="1"/>
  <c r="I8" i="21"/>
  <c r="H8" i="21"/>
  <c r="G8" i="21"/>
  <c r="F8" i="21"/>
  <c r="F6" i="21" s="1"/>
  <c r="H6" i="21"/>
  <c r="E14" i="21" l="1"/>
  <c r="E15" i="21"/>
  <c r="E20" i="21"/>
  <c r="E25" i="21"/>
  <c r="E29" i="21"/>
  <c r="E9" i="21"/>
  <c r="E18" i="21"/>
  <c r="E6" i="21" s="1"/>
  <c r="E19" i="21"/>
  <c r="E22" i="21"/>
  <c r="E23" i="21"/>
  <c r="E28" i="21"/>
  <c r="E33" i="21"/>
  <c r="E8" i="21"/>
  <c r="I6" i="21"/>
  <c r="I7" i="21"/>
  <c r="E13" i="21"/>
  <c r="E7" i="21" s="1"/>
  <c r="E26" i="21"/>
  <c r="E27" i="21"/>
  <c r="E30" i="21"/>
  <c r="E31" i="21"/>
  <c r="H7" i="21"/>
  <c r="AC21" i="20" l="1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E21" i="20" s="1"/>
  <c r="F21" i="20"/>
  <c r="D21" i="20" s="1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E20" i="20" s="1"/>
  <c r="F20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E19" i="20" s="1"/>
  <c r="F19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AC16" i="20"/>
  <c r="AC7" i="20" s="1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M7" i="20" s="1"/>
  <c r="L16" i="20"/>
  <c r="K16" i="20"/>
  <c r="J16" i="20"/>
  <c r="I16" i="20"/>
  <c r="E16" i="20" s="1"/>
  <c r="H16" i="20"/>
  <c r="G16" i="20"/>
  <c r="F16" i="20"/>
  <c r="D16" i="20" s="1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E15" i="20" s="1"/>
  <c r="F15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D14" i="20" s="1"/>
  <c r="G14" i="20"/>
  <c r="F14" i="20"/>
  <c r="E14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E13" i="20" s="1"/>
  <c r="F13" i="20"/>
  <c r="D13" i="20" s="1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D12" i="20" s="1"/>
  <c r="G12" i="20"/>
  <c r="E12" i="20" s="1"/>
  <c r="F12" i="20"/>
  <c r="AC11" i="20"/>
  <c r="AB11" i="20"/>
  <c r="AA11" i="20"/>
  <c r="Z11" i="20"/>
  <c r="Y11" i="20"/>
  <c r="X11" i="20"/>
  <c r="W11" i="20"/>
  <c r="W7" i="20" s="1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G7" i="20" s="1"/>
  <c r="F11" i="20"/>
  <c r="AC10" i="20"/>
  <c r="AB10" i="20"/>
  <c r="AA10" i="20"/>
  <c r="Z10" i="20"/>
  <c r="Y10" i="20"/>
  <c r="Y7" i="20" s="1"/>
  <c r="X10" i="20"/>
  <c r="W10" i="20"/>
  <c r="V10" i="20"/>
  <c r="U10" i="20"/>
  <c r="U7" i="20" s="1"/>
  <c r="T10" i="20"/>
  <c r="S10" i="20"/>
  <c r="R10" i="20"/>
  <c r="Q10" i="20"/>
  <c r="P10" i="20"/>
  <c r="O10" i="20"/>
  <c r="N10" i="20"/>
  <c r="M10" i="20"/>
  <c r="L10" i="20"/>
  <c r="K10" i="20"/>
  <c r="J10" i="20"/>
  <c r="I10" i="20"/>
  <c r="I7" i="20" s="1"/>
  <c r="H10" i="20"/>
  <c r="D10" i="20" s="1"/>
  <c r="G10" i="20"/>
  <c r="F10" i="20"/>
  <c r="E10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E9" i="20" s="1"/>
  <c r="F9" i="20"/>
  <c r="D9" i="20" s="1"/>
  <c r="AC8" i="20"/>
  <c r="AB8" i="20"/>
  <c r="AA8" i="20"/>
  <c r="Z8" i="20"/>
  <c r="Z7" i="20" s="1"/>
  <c r="Y8" i="20"/>
  <c r="X8" i="20"/>
  <c r="W8" i="20"/>
  <c r="V8" i="20"/>
  <c r="U8" i="20"/>
  <c r="T8" i="20"/>
  <c r="S8" i="20"/>
  <c r="S7" i="20" s="1"/>
  <c r="R8" i="20"/>
  <c r="R7" i="20" s="1"/>
  <c r="Q8" i="20"/>
  <c r="P8" i="20"/>
  <c r="O8" i="20"/>
  <c r="O7" i="20" s="1"/>
  <c r="N8" i="20"/>
  <c r="N7" i="20" s="1"/>
  <c r="M8" i="20"/>
  <c r="L8" i="20"/>
  <c r="K8" i="20"/>
  <c r="J8" i="20"/>
  <c r="J7" i="20" s="1"/>
  <c r="I8" i="20"/>
  <c r="H8" i="20"/>
  <c r="G8" i="20"/>
  <c r="E8" i="20" s="1"/>
  <c r="F8" i="20"/>
  <c r="D8" i="20" s="1"/>
  <c r="AA7" i="20"/>
  <c r="V7" i="20"/>
  <c r="Q7" i="20"/>
  <c r="K7" i="20"/>
  <c r="F7" i="20"/>
  <c r="D20" i="20" l="1"/>
  <c r="L7" i="20"/>
  <c r="P7" i="20"/>
  <c r="T7" i="20"/>
  <c r="X7" i="20"/>
  <c r="AB7" i="20"/>
  <c r="E11" i="20"/>
  <c r="E7" i="20" s="1"/>
  <c r="D17" i="20"/>
  <c r="D18" i="20"/>
  <c r="H7" i="20"/>
  <c r="D11" i="20"/>
  <c r="D15" i="20"/>
  <c r="D7" i="20" s="1"/>
  <c r="E18" i="20"/>
  <c r="D19" i="20"/>
  <c r="M21" i="19" l="1"/>
  <c r="L21" i="19"/>
  <c r="K21" i="19"/>
  <c r="J21" i="19"/>
  <c r="I21" i="19"/>
  <c r="H21" i="19"/>
  <c r="G21" i="19"/>
  <c r="F21" i="19"/>
  <c r="D21" i="19" s="1"/>
  <c r="E21" i="19"/>
  <c r="M20" i="19"/>
  <c r="L20" i="19"/>
  <c r="K20" i="19"/>
  <c r="J20" i="19"/>
  <c r="I20" i="19"/>
  <c r="H20" i="19"/>
  <c r="G20" i="19"/>
  <c r="F20" i="19"/>
  <c r="E20" i="19"/>
  <c r="M19" i="19"/>
  <c r="L19" i="19"/>
  <c r="K19" i="19"/>
  <c r="J19" i="19"/>
  <c r="I19" i="19"/>
  <c r="H19" i="19"/>
  <c r="G19" i="19"/>
  <c r="F19" i="19"/>
  <c r="E19" i="19"/>
  <c r="M18" i="19"/>
  <c r="L18" i="19"/>
  <c r="K18" i="19"/>
  <c r="J18" i="19"/>
  <c r="I18" i="19"/>
  <c r="H18" i="19"/>
  <c r="G18" i="19"/>
  <c r="F18" i="19"/>
  <c r="E18" i="19"/>
  <c r="M17" i="19"/>
  <c r="L17" i="19"/>
  <c r="K17" i="19"/>
  <c r="J17" i="19"/>
  <c r="I17" i="19"/>
  <c r="H17" i="19"/>
  <c r="G17" i="19"/>
  <c r="F17" i="19"/>
  <c r="E17" i="19"/>
  <c r="M16" i="19"/>
  <c r="L16" i="19"/>
  <c r="K16" i="19"/>
  <c r="J16" i="19"/>
  <c r="I16" i="19"/>
  <c r="H16" i="19"/>
  <c r="G16" i="19"/>
  <c r="D16" i="19" s="1"/>
  <c r="F16" i="19"/>
  <c r="E16" i="19"/>
  <c r="M15" i="19"/>
  <c r="L15" i="19"/>
  <c r="K15" i="19"/>
  <c r="J15" i="19"/>
  <c r="I15" i="19"/>
  <c r="H15" i="19"/>
  <c r="G15" i="19"/>
  <c r="F15" i="19"/>
  <c r="E15" i="19"/>
  <c r="M14" i="19"/>
  <c r="L14" i="19"/>
  <c r="K14" i="19"/>
  <c r="J14" i="19"/>
  <c r="I14" i="19"/>
  <c r="H14" i="19"/>
  <c r="G14" i="19"/>
  <c r="F14" i="19"/>
  <c r="D14" i="19" s="1"/>
  <c r="E14" i="19"/>
  <c r="M13" i="19"/>
  <c r="L13" i="19"/>
  <c r="K13" i="19"/>
  <c r="J13" i="19"/>
  <c r="I13" i="19"/>
  <c r="H13" i="19"/>
  <c r="G13" i="19"/>
  <c r="F13" i="19"/>
  <c r="E13" i="19"/>
  <c r="M12" i="19"/>
  <c r="L12" i="19"/>
  <c r="K12" i="19"/>
  <c r="J12" i="19"/>
  <c r="I12" i="19"/>
  <c r="I7" i="19" s="1"/>
  <c r="H12" i="19"/>
  <c r="G12" i="19"/>
  <c r="F12" i="19"/>
  <c r="E12" i="19"/>
  <c r="D12" i="19" s="1"/>
  <c r="M11" i="19"/>
  <c r="L11" i="19"/>
  <c r="K11" i="19"/>
  <c r="J11" i="19"/>
  <c r="I11" i="19"/>
  <c r="H11" i="19"/>
  <c r="G11" i="19"/>
  <c r="F11" i="19"/>
  <c r="E11" i="19"/>
  <c r="M10" i="19"/>
  <c r="L10" i="19"/>
  <c r="K10" i="19"/>
  <c r="J10" i="19"/>
  <c r="I10" i="19"/>
  <c r="H10" i="19"/>
  <c r="G10" i="19"/>
  <c r="F10" i="19"/>
  <c r="E10" i="19"/>
  <c r="D10" i="19"/>
  <c r="M9" i="19"/>
  <c r="L9" i="19"/>
  <c r="K9" i="19"/>
  <c r="J9" i="19"/>
  <c r="J7" i="19" s="1"/>
  <c r="I9" i="19"/>
  <c r="H9" i="19"/>
  <c r="G9" i="19"/>
  <c r="F9" i="19"/>
  <c r="F7" i="19" s="1"/>
  <c r="E9" i="19"/>
  <c r="M8" i="19"/>
  <c r="L8" i="19"/>
  <c r="K8" i="19"/>
  <c r="K7" i="19" s="1"/>
  <c r="J8" i="19"/>
  <c r="I8" i="19"/>
  <c r="H8" i="19"/>
  <c r="G8" i="19"/>
  <c r="D8" i="19" s="1"/>
  <c r="F8" i="19"/>
  <c r="E8" i="19"/>
  <c r="M7" i="19"/>
  <c r="G7" i="19"/>
  <c r="H7" i="19" l="1"/>
  <c r="L7" i="19"/>
  <c r="D13" i="19"/>
  <c r="D15" i="19"/>
  <c r="D19" i="19"/>
  <c r="D20" i="19"/>
  <c r="E7" i="19"/>
  <c r="D11" i="19"/>
  <c r="D9" i="19"/>
  <c r="D17" i="19"/>
  <c r="D18" i="19"/>
  <c r="D7" i="19"/>
  <c r="I66" i="18" l="1"/>
  <c r="H66" i="18"/>
  <c r="G66" i="18"/>
  <c r="F66" i="18"/>
  <c r="E66" i="18"/>
  <c r="I65" i="18"/>
  <c r="H65" i="18"/>
  <c r="G65" i="18"/>
  <c r="F65" i="18"/>
  <c r="E65" i="18"/>
  <c r="I64" i="18"/>
  <c r="H64" i="18"/>
  <c r="G64" i="18"/>
  <c r="F64" i="18"/>
  <c r="E64" i="18"/>
  <c r="I63" i="18"/>
  <c r="H63" i="18"/>
  <c r="G63" i="18"/>
  <c r="F63" i="18"/>
  <c r="E63" i="18"/>
  <c r="I62" i="18"/>
  <c r="H62" i="18"/>
  <c r="G62" i="18"/>
  <c r="F62" i="18"/>
  <c r="E62" i="18"/>
  <c r="I61" i="18"/>
  <c r="H61" i="18"/>
  <c r="G61" i="18"/>
  <c r="F61" i="18"/>
  <c r="E61" i="18"/>
  <c r="I60" i="18"/>
  <c r="H60" i="18"/>
  <c r="G60" i="18"/>
  <c r="F60" i="18"/>
  <c r="E60" i="18"/>
  <c r="I59" i="18"/>
  <c r="H59" i="18"/>
  <c r="G59" i="18"/>
  <c r="F59" i="18"/>
  <c r="E59" i="18"/>
  <c r="I58" i="18"/>
  <c r="H58" i="18"/>
  <c r="G58" i="18"/>
  <c r="F58" i="18"/>
  <c r="E58" i="18"/>
  <c r="I57" i="18"/>
  <c r="H57" i="18"/>
  <c r="G57" i="18"/>
  <c r="F57" i="18"/>
  <c r="E57" i="18"/>
  <c r="I56" i="18"/>
  <c r="H56" i="18"/>
  <c r="G56" i="18"/>
  <c r="F56" i="18"/>
  <c r="E56" i="18"/>
  <c r="I55" i="18"/>
  <c r="H55" i="18"/>
  <c r="G55" i="18"/>
  <c r="F55" i="18"/>
  <c r="E55" i="18"/>
  <c r="I54" i="18"/>
  <c r="H54" i="18"/>
  <c r="G54" i="18"/>
  <c r="F54" i="18"/>
  <c r="E54" i="18"/>
  <c r="I53" i="18"/>
  <c r="H53" i="18"/>
  <c r="G53" i="18"/>
  <c r="F53" i="18"/>
  <c r="E53" i="18"/>
  <c r="I52" i="18"/>
  <c r="H52" i="18"/>
  <c r="G52" i="18"/>
  <c r="F52" i="18"/>
  <c r="E52" i="18"/>
  <c r="I51" i="18"/>
  <c r="H51" i="18"/>
  <c r="G51" i="18"/>
  <c r="F51" i="18"/>
  <c r="E51" i="18"/>
  <c r="I50" i="18"/>
  <c r="H50" i="18"/>
  <c r="G50" i="18"/>
  <c r="F50" i="18"/>
  <c r="E50" i="18"/>
  <c r="I49" i="18"/>
  <c r="H49" i="18"/>
  <c r="G49" i="18"/>
  <c r="F49" i="18"/>
  <c r="E49" i="18"/>
  <c r="I48" i="18"/>
  <c r="H48" i="18"/>
  <c r="G48" i="18"/>
  <c r="F48" i="18"/>
  <c r="E48" i="18"/>
  <c r="I47" i="18"/>
  <c r="H47" i="18"/>
  <c r="G47" i="18"/>
  <c r="F47" i="18"/>
  <c r="E47" i="18"/>
  <c r="I46" i="18"/>
  <c r="H46" i="18"/>
  <c r="G46" i="18"/>
  <c r="F46" i="18"/>
  <c r="E46" i="18"/>
  <c r="I45" i="18"/>
  <c r="H45" i="18"/>
  <c r="G45" i="18"/>
  <c r="F45" i="18"/>
  <c r="E45" i="18"/>
  <c r="I44" i="18"/>
  <c r="H44" i="18"/>
  <c r="G44" i="18"/>
  <c r="F44" i="18"/>
  <c r="E44" i="18"/>
  <c r="I43" i="18"/>
  <c r="H43" i="18"/>
  <c r="G43" i="18"/>
  <c r="F43" i="18"/>
  <c r="E43" i="18"/>
  <c r="I42" i="18"/>
  <c r="H42" i="18"/>
  <c r="G42" i="18"/>
  <c r="F42" i="18"/>
  <c r="E42" i="18"/>
  <c r="I41" i="18"/>
  <c r="H41" i="18"/>
  <c r="G41" i="18"/>
  <c r="F41" i="18"/>
  <c r="E41" i="18"/>
  <c r="I40" i="18"/>
  <c r="H40" i="18"/>
  <c r="G40" i="18"/>
  <c r="F40" i="18"/>
  <c r="E40" i="18"/>
  <c r="I39" i="18"/>
  <c r="H39" i="18"/>
  <c r="G39" i="18"/>
  <c r="F39" i="18"/>
  <c r="E39" i="18"/>
  <c r="I38" i="18"/>
  <c r="H38" i="18"/>
  <c r="G38" i="18"/>
  <c r="F38" i="18"/>
  <c r="E38" i="18"/>
  <c r="I37" i="18"/>
  <c r="H37" i="18"/>
  <c r="G37" i="18"/>
  <c r="F37" i="18"/>
  <c r="E37" i="18"/>
  <c r="I36" i="18"/>
  <c r="H36" i="18"/>
  <c r="G36" i="18"/>
  <c r="F36" i="18"/>
  <c r="E36" i="18"/>
  <c r="I35" i="18"/>
  <c r="H35" i="18"/>
  <c r="G35" i="18"/>
  <c r="F35" i="18"/>
  <c r="E35" i="18"/>
  <c r="I34" i="18"/>
  <c r="H34" i="18"/>
  <c r="G34" i="18"/>
  <c r="F34" i="18"/>
  <c r="E34" i="18"/>
  <c r="I33" i="18"/>
  <c r="H33" i="18"/>
  <c r="G33" i="18"/>
  <c r="F33" i="18"/>
  <c r="E33" i="18"/>
  <c r="I32" i="18"/>
  <c r="H32" i="18"/>
  <c r="G32" i="18"/>
  <c r="F32" i="18"/>
  <c r="E32" i="18"/>
  <c r="I31" i="18"/>
  <c r="H31" i="18"/>
  <c r="G31" i="18"/>
  <c r="F31" i="18"/>
  <c r="E31" i="18"/>
  <c r="I30" i="18"/>
  <c r="H30" i="18"/>
  <c r="G30" i="18"/>
  <c r="F30" i="18"/>
  <c r="E30" i="18"/>
  <c r="I29" i="18"/>
  <c r="H29" i="18"/>
  <c r="G29" i="18"/>
  <c r="F29" i="18"/>
  <c r="E29" i="18"/>
  <c r="I28" i="18"/>
  <c r="H28" i="18"/>
  <c r="G28" i="18"/>
  <c r="F28" i="18"/>
  <c r="E28" i="18"/>
  <c r="I27" i="18"/>
  <c r="H27" i="18"/>
  <c r="G27" i="18"/>
  <c r="F27" i="18"/>
  <c r="E27" i="18"/>
  <c r="I26" i="18"/>
  <c r="H26" i="18"/>
  <c r="G26" i="18"/>
  <c r="F26" i="18"/>
  <c r="E26" i="18"/>
  <c r="I25" i="18"/>
  <c r="H25" i="18"/>
  <c r="G25" i="18"/>
  <c r="F25" i="18"/>
  <c r="E25" i="18"/>
  <c r="I24" i="18"/>
  <c r="H24" i="18"/>
  <c r="G24" i="18"/>
  <c r="F24" i="18"/>
  <c r="E24" i="18"/>
  <c r="I23" i="18"/>
  <c r="H23" i="18"/>
  <c r="G23" i="18"/>
  <c r="F23" i="18"/>
  <c r="E23" i="18"/>
  <c r="I22" i="18"/>
  <c r="H22" i="18"/>
  <c r="G22" i="18"/>
  <c r="F22" i="18"/>
  <c r="E22" i="18"/>
  <c r="I21" i="18"/>
  <c r="H21" i="18"/>
  <c r="G21" i="18"/>
  <c r="F21" i="18"/>
  <c r="E21" i="18"/>
  <c r="I20" i="18"/>
  <c r="H20" i="18"/>
  <c r="G20" i="18"/>
  <c r="F20" i="18"/>
  <c r="E20" i="18"/>
  <c r="I19" i="18"/>
  <c r="H19" i="18"/>
  <c r="G19" i="18"/>
  <c r="F19" i="18"/>
  <c r="E19" i="18"/>
  <c r="I18" i="18"/>
  <c r="H18" i="18"/>
  <c r="G18" i="18"/>
  <c r="F18" i="18"/>
  <c r="E18" i="18"/>
  <c r="I17" i="18"/>
  <c r="H17" i="18"/>
  <c r="G17" i="18"/>
  <c r="F17" i="18"/>
  <c r="E17" i="18"/>
  <c r="I16" i="18"/>
  <c r="H16" i="18"/>
  <c r="G16" i="18"/>
  <c r="F16" i="18"/>
  <c r="E16" i="18"/>
  <c r="I15" i="18"/>
  <c r="H15" i="18"/>
  <c r="G15" i="18"/>
  <c r="F15" i="18"/>
  <c r="E15" i="18"/>
  <c r="I14" i="18"/>
  <c r="H14" i="18"/>
  <c r="G14" i="18"/>
  <c r="F14" i="18"/>
  <c r="E14" i="18"/>
  <c r="I13" i="18"/>
  <c r="H13" i="18"/>
  <c r="G13" i="18"/>
  <c r="F13" i="18"/>
  <c r="E13" i="18"/>
  <c r="I12" i="18"/>
  <c r="H12" i="18"/>
  <c r="G12" i="18"/>
  <c r="F12" i="18"/>
  <c r="E12" i="18"/>
  <c r="I11" i="18"/>
  <c r="I7" i="18" s="1"/>
  <c r="H11" i="18"/>
  <c r="G11" i="18"/>
  <c r="F11" i="18"/>
  <c r="E11" i="18"/>
  <c r="E7" i="18" s="1"/>
  <c r="I10" i="18"/>
  <c r="H10" i="18"/>
  <c r="G10" i="18"/>
  <c r="F10" i="18"/>
  <c r="E10" i="18"/>
  <c r="I9" i="18"/>
  <c r="H9" i="18"/>
  <c r="G9" i="18"/>
  <c r="F9" i="18"/>
  <c r="E9" i="18"/>
  <c r="I8" i="18"/>
  <c r="H8" i="18"/>
  <c r="G8" i="18"/>
  <c r="E8" i="18"/>
  <c r="H7" i="18"/>
  <c r="G7" i="18"/>
  <c r="F7" i="18"/>
  <c r="F8" i="18" l="1"/>
  <c r="I22" i="17"/>
  <c r="H22" i="17"/>
  <c r="G22" i="17"/>
  <c r="F22" i="17"/>
  <c r="E22" i="17"/>
  <c r="D22" i="17"/>
  <c r="I21" i="17"/>
  <c r="H21" i="17"/>
  <c r="G21" i="17"/>
  <c r="F21" i="17"/>
  <c r="E21" i="17"/>
  <c r="D21" i="17"/>
  <c r="I20" i="17"/>
  <c r="H20" i="17"/>
  <c r="G20" i="17"/>
  <c r="F20" i="17"/>
  <c r="E20" i="17"/>
  <c r="D20" i="17"/>
  <c r="I19" i="17"/>
  <c r="H19" i="17"/>
  <c r="G19" i="17"/>
  <c r="F19" i="17"/>
  <c r="E19" i="17"/>
  <c r="D19" i="17"/>
  <c r="I18" i="17"/>
  <c r="H18" i="17"/>
  <c r="G18" i="17"/>
  <c r="F18" i="17"/>
  <c r="E18" i="17"/>
  <c r="D18" i="17"/>
  <c r="I17" i="17"/>
  <c r="H17" i="17"/>
  <c r="G17" i="17"/>
  <c r="F17" i="17"/>
  <c r="E17" i="17"/>
  <c r="D17" i="17"/>
  <c r="I16" i="17"/>
  <c r="H16" i="17"/>
  <c r="G16" i="17"/>
  <c r="F16" i="17"/>
  <c r="E16" i="17"/>
  <c r="D16" i="17"/>
  <c r="I15" i="17"/>
  <c r="H15" i="17"/>
  <c r="G15" i="17"/>
  <c r="F15" i="17"/>
  <c r="E15" i="17"/>
  <c r="D15" i="17"/>
  <c r="I14" i="17"/>
  <c r="H14" i="17"/>
  <c r="G14" i="17"/>
  <c r="F14" i="17"/>
  <c r="E14" i="17"/>
  <c r="D14" i="17"/>
  <c r="I13" i="17"/>
  <c r="H13" i="17"/>
  <c r="G13" i="17"/>
  <c r="F13" i="17"/>
  <c r="E13" i="17"/>
  <c r="D13" i="17"/>
  <c r="I12" i="17"/>
  <c r="H12" i="17"/>
  <c r="G12" i="17"/>
  <c r="F12" i="17"/>
  <c r="E12" i="17"/>
  <c r="D12" i="17"/>
  <c r="I11" i="17"/>
  <c r="H11" i="17"/>
  <c r="G11" i="17"/>
  <c r="F11" i="17"/>
  <c r="E11" i="17"/>
  <c r="D11" i="17"/>
  <c r="I10" i="17"/>
  <c r="H10" i="17"/>
  <c r="G10" i="17"/>
  <c r="G8" i="17" s="1"/>
  <c r="F10" i="17"/>
  <c r="E10" i="17"/>
  <c r="D10" i="17"/>
  <c r="I9" i="17"/>
  <c r="I8" i="17" s="1"/>
  <c r="H9" i="17"/>
  <c r="H8" i="17" s="1"/>
  <c r="G9" i="17"/>
  <c r="F9" i="17"/>
  <c r="E9" i="17"/>
  <c r="E8" i="17" s="1"/>
  <c r="D9" i="17"/>
  <c r="D8" i="17" s="1"/>
  <c r="F8" i="17"/>
  <c r="O37" i="16" l="1"/>
  <c r="N37" i="16"/>
  <c r="M37" i="16"/>
  <c r="L37" i="16"/>
  <c r="K37" i="16"/>
  <c r="J37" i="16"/>
  <c r="I37" i="16"/>
  <c r="H37" i="16"/>
  <c r="E37" i="16" s="1"/>
  <c r="G37" i="16"/>
  <c r="F37" i="16"/>
  <c r="O36" i="16"/>
  <c r="N36" i="16"/>
  <c r="M36" i="16"/>
  <c r="L36" i="16"/>
  <c r="K36" i="16"/>
  <c r="J36" i="16"/>
  <c r="I36" i="16"/>
  <c r="H36" i="16"/>
  <c r="G36" i="16"/>
  <c r="F36" i="16"/>
  <c r="O35" i="16"/>
  <c r="N35" i="16"/>
  <c r="M35" i="16"/>
  <c r="L35" i="16"/>
  <c r="K35" i="16"/>
  <c r="J35" i="16"/>
  <c r="I35" i="16"/>
  <c r="H35" i="16"/>
  <c r="G35" i="16"/>
  <c r="F35" i="16"/>
  <c r="O34" i="16"/>
  <c r="N34" i="16"/>
  <c r="M34" i="16"/>
  <c r="L34" i="16"/>
  <c r="K34" i="16"/>
  <c r="J34" i="16"/>
  <c r="I34" i="16"/>
  <c r="H34" i="16"/>
  <c r="G34" i="16"/>
  <c r="F34" i="16"/>
  <c r="E34" i="16" s="1"/>
  <c r="O33" i="16"/>
  <c r="N33" i="16"/>
  <c r="M33" i="16"/>
  <c r="L33" i="16"/>
  <c r="K33" i="16"/>
  <c r="J33" i="16"/>
  <c r="I33" i="16"/>
  <c r="H33" i="16"/>
  <c r="G33" i="16"/>
  <c r="F33" i="16"/>
  <c r="O32" i="16"/>
  <c r="N32" i="16"/>
  <c r="M32" i="16"/>
  <c r="L32" i="16"/>
  <c r="K32" i="16"/>
  <c r="J32" i="16"/>
  <c r="I32" i="16"/>
  <c r="H32" i="16"/>
  <c r="G32" i="16"/>
  <c r="E32" i="16" s="1"/>
  <c r="F32" i="16"/>
  <c r="O31" i="16"/>
  <c r="N31" i="16"/>
  <c r="M31" i="16"/>
  <c r="M9" i="16" s="1"/>
  <c r="L31" i="16"/>
  <c r="K31" i="16"/>
  <c r="J31" i="16"/>
  <c r="I31" i="16"/>
  <c r="I9" i="16" s="1"/>
  <c r="H31" i="16"/>
  <c r="G31" i="16"/>
  <c r="F31" i="16"/>
  <c r="O30" i="16"/>
  <c r="N30" i="16"/>
  <c r="M30" i="16"/>
  <c r="L30" i="16"/>
  <c r="K30" i="16"/>
  <c r="J30" i="16"/>
  <c r="I30" i="16"/>
  <c r="H30" i="16"/>
  <c r="G30" i="16"/>
  <c r="F30" i="16"/>
  <c r="E30" i="16" s="1"/>
  <c r="O29" i="16"/>
  <c r="N29" i="16"/>
  <c r="M29" i="16"/>
  <c r="L29" i="16"/>
  <c r="K29" i="16"/>
  <c r="J29" i="16"/>
  <c r="I29" i="16"/>
  <c r="H29" i="16"/>
  <c r="G29" i="16"/>
  <c r="F29" i="16"/>
  <c r="E29" i="16" s="1"/>
  <c r="O28" i="16"/>
  <c r="N28" i="16"/>
  <c r="M28" i="16"/>
  <c r="L28" i="16"/>
  <c r="K28" i="16"/>
  <c r="J28" i="16"/>
  <c r="I28" i="16"/>
  <c r="H28" i="16"/>
  <c r="G28" i="16"/>
  <c r="F28" i="16"/>
  <c r="O27" i="16"/>
  <c r="N27" i="16"/>
  <c r="M27" i="16"/>
  <c r="L27" i="16"/>
  <c r="K27" i="16"/>
  <c r="J27" i="16"/>
  <c r="I27" i="16"/>
  <c r="H27" i="16"/>
  <c r="G27" i="16"/>
  <c r="F27" i="16"/>
  <c r="E27" i="16" s="1"/>
  <c r="O26" i="16"/>
  <c r="N26" i="16"/>
  <c r="M26" i="16"/>
  <c r="L26" i="16"/>
  <c r="K26" i="16"/>
  <c r="J26" i="16"/>
  <c r="I26" i="16"/>
  <c r="H26" i="16"/>
  <c r="G26" i="16"/>
  <c r="F26" i="16"/>
  <c r="O25" i="16"/>
  <c r="N25" i="16"/>
  <c r="M25" i="16"/>
  <c r="L25" i="16"/>
  <c r="K25" i="16"/>
  <c r="J25" i="16"/>
  <c r="I25" i="16"/>
  <c r="H25" i="16"/>
  <c r="G25" i="16"/>
  <c r="F25" i="16"/>
  <c r="E25" i="16" s="1"/>
  <c r="O24" i="16"/>
  <c r="N24" i="16"/>
  <c r="M24" i="16"/>
  <c r="L24" i="16"/>
  <c r="K24" i="16"/>
  <c r="J24" i="16"/>
  <c r="I24" i="16"/>
  <c r="H24" i="16"/>
  <c r="G24" i="16"/>
  <c r="F24" i="16"/>
  <c r="O23" i="16"/>
  <c r="N23" i="16"/>
  <c r="M23" i="16"/>
  <c r="L23" i="16"/>
  <c r="K23" i="16"/>
  <c r="J23" i="16"/>
  <c r="I23" i="16"/>
  <c r="H23" i="16"/>
  <c r="G23" i="16"/>
  <c r="F23" i="16"/>
  <c r="E23" i="16" s="1"/>
  <c r="O22" i="16"/>
  <c r="N22" i="16"/>
  <c r="M22" i="16"/>
  <c r="L22" i="16"/>
  <c r="L8" i="16" s="1"/>
  <c r="K22" i="16"/>
  <c r="J22" i="16"/>
  <c r="I22" i="16"/>
  <c r="H22" i="16"/>
  <c r="H8" i="16" s="1"/>
  <c r="G22" i="16"/>
  <c r="F22" i="16"/>
  <c r="E22" i="16" s="1"/>
  <c r="O21" i="16"/>
  <c r="N21" i="16"/>
  <c r="M21" i="16"/>
  <c r="L21" i="16"/>
  <c r="K21" i="16"/>
  <c r="J21" i="16"/>
  <c r="I21" i="16"/>
  <c r="H21" i="16"/>
  <c r="G21" i="16"/>
  <c r="F21" i="16"/>
  <c r="O20" i="16"/>
  <c r="N20" i="16"/>
  <c r="M20" i="16"/>
  <c r="L20" i="16"/>
  <c r="K20" i="16"/>
  <c r="J20" i="16"/>
  <c r="I20" i="16"/>
  <c r="H20" i="16"/>
  <c r="G20" i="16"/>
  <c r="F20" i="16"/>
  <c r="O19" i="16"/>
  <c r="O9" i="16" s="1"/>
  <c r="N19" i="16"/>
  <c r="M19" i="16"/>
  <c r="L19" i="16"/>
  <c r="K19" i="16"/>
  <c r="K9" i="16" s="1"/>
  <c r="J19" i="16"/>
  <c r="I19" i="16"/>
  <c r="H19" i="16"/>
  <c r="G19" i="16"/>
  <c r="G9" i="16" s="1"/>
  <c r="F19" i="16"/>
  <c r="O18" i="16"/>
  <c r="N18" i="16"/>
  <c r="M18" i="16"/>
  <c r="L18" i="16"/>
  <c r="K18" i="16"/>
  <c r="J18" i="16"/>
  <c r="I18" i="16"/>
  <c r="H18" i="16"/>
  <c r="G18" i="16"/>
  <c r="F18" i="16"/>
  <c r="E18" i="16"/>
  <c r="O17" i="16"/>
  <c r="N17" i="16"/>
  <c r="M17" i="16"/>
  <c r="L17" i="16"/>
  <c r="K17" i="16"/>
  <c r="J17" i="16"/>
  <c r="I17" i="16"/>
  <c r="H17" i="16"/>
  <c r="G17" i="16"/>
  <c r="F17" i="16"/>
  <c r="O16" i="16"/>
  <c r="N16" i="16"/>
  <c r="M16" i="16"/>
  <c r="L16" i="16"/>
  <c r="K16" i="16"/>
  <c r="J16" i="16"/>
  <c r="I16" i="16"/>
  <c r="H16" i="16"/>
  <c r="G16" i="16"/>
  <c r="F16" i="16"/>
  <c r="O15" i="16"/>
  <c r="N15" i="16"/>
  <c r="M15" i="16"/>
  <c r="L15" i="16"/>
  <c r="K15" i="16"/>
  <c r="J15" i="16"/>
  <c r="I15" i="16"/>
  <c r="H15" i="16"/>
  <c r="G15" i="16"/>
  <c r="F15" i="16"/>
  <c r="O14" i="16"/>
  <c r="N14" i="16"/>
  <c r="M14" i="16"/>
  <c r="L14" i="16"/>
  <c r="K14" i="16"/>
  <c r="J14" i="16"/>
  <c r="I14" i="16"/>
  <c r="H14" i="16"/>
  <c r="G14" i="16"/>
  <c r="F14" i="16"/>
  <c r="O13" i="16"/>
  <c r="N13" i="16"/>
  <c r="M13" i="16"/>
  <c r="L13" i="16"/>
  <c r="K13" i="16"/>
  <c r="J13" i="16"/>
  <c r="I13" i="16"/>
  <c r="H13" i="16"/>
  <c r="G13" i="16"/>
  <c r="F13" i="16"/>
  <c r="O12" i="16"/>
  <c r="N12" i="16"/>
  <c r="M12" i="16"/>
  <c r="L12" i="16"/>
  <c r="K12" i="16"/>
  <c r="J12" i="16"/>
  <c r="I12" i="16"/>
  <c r="H12" i="16"/>
  <c r="G12" i="16"/>
  <c r="F12" i="16"/>
  <c r="O11" i="16"/>
  <c r="N11" i="16"/>
  <c r="M11" i="16"/>
  <c r="L11" i="16"/>
  <c r="K11" i="16"/>
  <c r="J11" i="16"/>
  <c r="I11" i="16"/>
  <c r="H11" i="16"/>
  <c r="G11" i="16"/>
  <c r="F11" i="16"/>
  <c r="O10" i="16"/>
  <c r="N10" i="16"/>
  <c r="M10" i="16"/>
  <c r="L10" i="16"/>
  <c r="K10" i="16"/>
  <c r="J10" i="16"/>
  <c r="J8" i="16" s="1"/>
  <c r="I10" i="16"/>
  <c r="H10" i="16"/>
  <c r="G10" i="16"/>
  <c r="F10" i="16"/>
  <c r="E10" i="16" s="1"/>
  <c r="L9" i="16"/>
  <c r="N8" i="16"/>
  <c r="F8" i="16"/>
  <c r="H9" i="16" l="1"/>
  <c r="E36" i="16"/>
  <c r="E12" i="16"/>
  <c r="K8" i="16"/>
  <c r="O8" i="16"/>
  <c r="E16" i="16"/>
  <c r="E26" i="16"/>
  <c r="E31" i="16"/>
  <c r="E33" i="16"/>
  <c r="E11" i="16"/>
  <c r="N9" i="16"/>
  <c r="E13" i="16"/>
  <c r="E15" i="16"/>
  <c r="E17" i="16"/>
  <c r="E20" i="16"/>
  <c r="E35" i="16"/>
  <c r="I8" i="16"/>
  <c r="M8" i="16"/>
  <c r="E14" i="16"/>
  <c r="E19" i="16"/>
  <c r="E9" i="16" s="1"/>
  <c r="E21" i="16"/>
  <c r="E24" i="16"/>
  <c r="E28" i="16"/>
  <c r="E8" i="16"/>
  <c r="G8" i="16"/>
  <c r="F9" i="16"/>
  <c r="U21" i="15" l="1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E21" i="15" s="1"/>
  <c r="F21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E20" i="15" s="1"/>
  <c r="F20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D19" i="15" s="1"/>
  <c r="I19" i="15"/>
  <c r="H19" i="15"/>
  <c r="G19" i="15"/>
  <c r="E19" i="15" s="1"/>
  <c r="F19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D18" i="15" s="1"/>
  <c r="G18" i="15"/>
  <c r="E18" i="15" s="1"/>
  <c r="F18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D16" i="15" s="1"/>
  <c r="I16" i="15"/>
  <c r="E16" i="15" s="1"/>
  <c r="H16" i="15"/>
  <c r="G16" i="15"/>
  <c r="F16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E15" i="15" s="1"/>
  <c r="F15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D14" i="15" s="1"/>
  <c r="G14" i="15"/>
  <c r="E14" i="15" s="1"/>
  <c r="F14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D12" i="15"/>
  <c r="U11" i="15"/>
  <c r="T11" i="15"/>
  <c r="S11" i="15"/>
  <c r="R11" i="15"/>
  <c r="Q11" i="15"/>
  <c r="P11" i="15"/>
  <c r="O11" i="15"/>
  <c r="N11" i="15"/>
  <c r="N7" i="15" s="1"/>
  <c r="M11" i="15"/>
  <c r="L11" i="15"/>
  <c r="K11" i="15"/>
  <c r="J11" i="15"/>
  <c r="I11" i="15"/>
  <c r="H11" i="15"/>
  <c r="G11" i="15"/>
  <c r="E11" i="15" s="1"/>
  <c r="F11" i="15"/>
  <c r="F7" i="15" s="1"/>
  <c r="U10" i="15"/>
  <c r="T10" i="15"/>
  <c r="S10" i="15"/>
  <c r="S7" i="15" s="1"/>
  <c r="R10" i="15"/>
  <c r="Q10" i="15"/>
  <c r="P10" i="15"/>
  <c r="O10" i="15"/>
  <c r="O7" i="15" s="1"/>
  <c r="N10" i="15"/>
  <c r="M10" i="15"/>
  <c r="L10" i="15"/>
  <c r="K10" i="15"/>
  <c r="K7" i="15" s="1"/>
  <c r="J10" i="15"/>
  <c r="I10" i="15"/>
  <c r="H10" i="15"/>
  <c r="G10" i="15"/>
  <c r="E10" i="15" s="1"/>
  <c r="F10" i="15"/>
  <c r="D10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U8" i="15"/>
  <c r="U7" i="15" s="1"/>
  <c r="T8" i="15"/>
  <c r="S8" i="15"/>
  <c r="R8" i="15"/>
  <c r="Q8" i="15"/>
  <c r="Q7" i="15" s="1"/>
  <c r="P8" i="15"/>
  <c r="O8" i="15"/>
  <c r="N8" i="15"/>
  <c r="M8" i="15"/>
  <c r="L8" i="15"/>
  <c r="K8" i="15"/>
  <c r="J8" i="15"/>
  <c r="D8" i="15" s="1"/>
  <c r="I8" i="15"/>
  <c r="I7" i="15" s="1"/>
  <c r="H8" i="15"/>
  <c r="G8" i="15"/>
  <c r="F8" i="15"/>
  <c r="R7" i="15"/>
  <c r="M7" i="15"/>
  <c r="G7" i="15"/>
  <c r="E8" i="15" l="1"/>
  <c r="D11" i="15"/>
  <c r="D9" i="15"/>
  <c r="D7" i="15" s="1"/>
  <c r="J7" i="15"/>
  <c r="E9" i="15"/>
  <c r="E12" i="15"/>
  <c r="D13" i="15"/>
  <c r="D17" i="15"/>
  <c r="D20" i="15"/>
  <c r="D21" i="15"/>
  <c r="H7" i="15"/>
  <c r="L7" i="15"/>
  <c r="P7" i="15"/>
  <c r="T7" i="15"/>
  <c r="D15" i="15"/>
  <c r="E7" i="15"/>
  <c r="H21" i="14" l="1"/>
  <c r="G21" i="14"/>
  <c r="F21" i="14"/>
  <c r="E21" i="14"/>
  <c r="D21" i="14" s="1"/>
  <c r="H20" i="14"/>
  <c r="G20" i="14"/>
  <c r="F20" i="14"/>
  <c r="E20" i="14"/>
  <c r="D20" i="14" s="1"/>
  <c r="H19" i="14"/>
  <c r="G19" i="14"/>
  <c r="F19" i="14"/>
  <c r="E19" i="14"/>
  <c r="H18" i="14"/>
  <c r="G18" i="14"/>
  <c r="F18" i="14"/>
  <c r="E18" i="14"/>
  <c r="D18" i="14" s="1"/>
  <c r="H17" i="14"/>
  <c r="G17" i="14"/>
  <c r="F17" i="14"/>
  <c r="E17" i="14"/>
  <c r="H16" i="14"/>
  <c r="G16" i="14"/>
  <c r="F16" i="14"/>
  <c r="D16" i="14" s="1"/>
  <c r="E16" i="14"/>
  <c r="H15" i="14"/>
  <c r="G15" i="14"/>
  <c r="F15" i="14"/>
  <c r="E15" i="14"/>
  <c r="H14" i="14"/>
  <c r="G14" i="14"/>
  <c r="F14" i="14"/>
  <c r="E14" i="14"/>
  <c r="D14" i="14" s="1"/>
  <c r="H13" i="14"/>
  <c r="G13" i="14"/>
  <c r="F13" i="14"/>
  <c r="E13" i="14"/>
  <c r="H12" i="14"/>
  <c r="G12" i="14"/>
  <c r="F12" i="14"/>
  <c r="E12" i="14"/>
  <c r="H11" i="14"/>
  <c r="G11" i="14"/>
  <c r="D11" i="14" s="1"/>
  <c r="F11" i="14"/>
  <c r="E11" i="14"/>
  <c r="H10" i="14"/>
  <c r="G10" i="14"/>
  <c r="F10" i="14"/>
  <c r="E10" i="14"/>
  <c r="H9" i="14"/>
  <c r="G9" i="14"/>
  <c r="F9" i="14"/>
  <c r="E9" i="14"/>
  <c r="H8" i="14"/>
  <c r="G8" i="14"/>
  <c r="G7" i="14" s="1"/>
  <c r="F8" i="14"/>
  <c r="E8" i="14"/>
  <c r="H7" i="14" l="1"/>
  <c r="D15" i="14"/>
  <c r="D9" i="14"/>
  <c r="D13" i="14"/>
  <c r="D19" i="14"/>
  <c r="F7" i="14"/>
  <c r="D12" i="14"/>
  <c r="D17" i="14"/>
  <c r="D10" i="14"/>
  <c r="E7" i="14"/>
  <c r="D8" i="14"/>
  <c r="D7" i="14" l="1"/>
  <c r="M22" i="13"/>
  <c r="L22" i="13"/>
  <c r="K22" i="13"/>
  <c r="J22" i="13"/>
  <c r="I22" i="13"/>
  <c r="H22" i="13"/>
  <c r="G22" i="13"/>
  <c r="F22" i="13"/>
  <c r="E22" i="13"/>
  <c r="M21" i="13"/>
  <c r="L21" i="13"/>
  <c r="K21" i="13"/>
  <c r="J21" i="13"/>
  <c r="I21" i="13"/>
  <c r="H21" i="13"/>
  <c r="D21" i="13" s="1"/>
  <c r="G21" i="13"/>
  <c r="F21" i="13"/>
  <c r="E21" i="13"/>
  <c r="M20" i="13"/>
  <c r="L20" i="13"/>
  <c r="K20" i="13"/>
  <c r="J20" i="13"/>
  <c r="I20" i="13"/>
  <c r="H20" i="13"/>
  <c r="G20" i="13"/>
  <c r="F20" i="13"/>
  <c r="E20" i="13"/>
  <c r="D20" i="13" s="1"/>
  <c r="M19" i="13"/>
  <c r="L19" i="13"/>
  <c r="K19" i="13"/>
  <c r="J19" i="13"/>
  <c r="I19" i="13"/>
  <c r="H19" i="13"/>
  <c r="G19" i="13"/>
  <c r="F19" i="13"/>
  <c r="D19" i="13" s="1"/>
  <c r="E19" i="13"/>
  <c r="M18" i="13"/>
  <c r="L18" i="13"/>
  <c r="K18" i="13"/>
  <c r="J18" i="13"/>
  <c r="I18" i="13"/>
  <c r="H18" i="13"/>
  <c r="G18" i="13"/>
  <c r="F18" i="13"/>
  <c r="E18" i="13"/>
  <c r="M17" i="13"/>
  <c r="L17" i="13"/>
  <c r="K17" i="13"/>
  <c r="J17" i="13"/>
  <c r="I17" i="13"/>
  <c r="H17" i="13"/>
  <c r="G17" i="13"/>
  <c r="F17" i="13"/>
  <c r="E17" i="13"/>
  <c r="D17" i="13" s="1"/>
  <c r="M16" i="13"/>
  <c r="L16" i="13"/>
  <c r="K16" i="13"/>
  <c r="J16" i="13"/>
  <c r="I16" i="13"/>
  <c r="H16" i="13"/>
  <c r="G16" i="13"/>
  <c r="F16" i="13"/>
  <c r="E16" i="13"/>
  <c r="M15" i="13"/>
  <c r="L15" i="13"/>
  <c r="K15" i="13"/>
  <c r="J15" i="13"/>
  <c r="I15" i="13"/>
  <c r="H15" i="13"/>
  <c r="D15" i="13" s="1"/>
  <c r="G15" i="13"/>
  <c r="F15" i="13"/>
  <c r="E15" i="13"/>
  <c r="M14" i="13"/>
  <c r="L14" i="13"/>
  <c r="K14" i="13"/>
  <c r="J14" i="13"/>
  <c r="I14" i="13"/>
  <c r="H14" i="13"/>
  <c r="G14" i="13"/>
  <c r="F14" i="13"/>
  <c r="E14" i="13"/>
  <c r="D14" i="13" s="1"/>
  <c r="M13" i="13"/>
  <c r="L13" i="13"/>
  <c r="K13" i="13"/>
  <c r="J13" i="13"/>
  <c r="I13" i="13"/>
  <c r="H13" i="13"/>
  <c r="G13" i="13"/>
  <c r="F13" i="13"/>
  <c r="D13" i="13" s="1"/>
  <c r="E13" i="13"/>
  <c r="M12" i="13"/>
  <c r="L12" i="13"/>
  <c r="K12" i="13"/>
  <c r="J12" i="13"/>
  <c r="I12" i="13"/>
  <c r="H12" i="13"/>
  <c r="G12" i="13"/>
  <c r="F12" i="13"/>
  <c r="E12" i="13"/>
  <c r="M11" i="13"/>
  <c r="M8" i="13" s="1"/>
  <c r="L11" i="13"/>
  <c r="K11" i="13"/>
  <c r="J11" i="13"/>
  <c r="I11" i="13"/>
  <c r="I8" i="13" s="1"/>
  <c r="H11" i="13"/>
  <c r="G11" i="13"/>
  <c r="F11" i="13"/>
  <c r="E11" i="13"/>
  <c r="E8" i="13" s="1"/>
  <c r="M10" i="13"/>
  <c r="L10" i="13"/>
  <c r="K10" i="13"/>
  <c r="J10" i="13"/>
  <c r="J8" i="13" s="1"/>
  <c r="I10" i="13"/>
  <c r="H10" i="13"/>
  <c r="G10" i="13"/>
  <c r="F10" i="13"/>
  <c r="E10" i="13"/>
  <c r="M9" i="13"/>
  <c r="L9" i="13"/>
  <c r="K9" i="13"/>
  <c r="J9" i="13"/>
  <c r="I9" i="13"/>
  <c r="H9" i="13"/>
  <c r="G9" i="13"/>
  <c r="G8" i="13" s="1"/>
  <c r="F9" i="13"/>
  <c r="E9" i="13"/>
  <c r="K8" i="13"/>
  <c r="F8" i="13"/>
  <c r="H8" i="13" l="1"/>
  <c r="L8" i="13"/>
  <c r="D12" i="13"/>
  <c r="D18" i="13"/>
  <c r="D22" i="13"/>
  <c r="D10" i="13"/>
  <c r="D11" i="13"/>
  <c r="D16" i="13"/>
  <c r="D9" i="13"/>
  <c r="D8" i="13" l="1"/>
  <c r="J65" i="12"/>
  <c r="I65" i="12"/>
  <c r="H65" i="12"/>
  <c r="G65" i="12"/>
  <c r="F65" i="12"/>
  <c r="E65" i="12"/>
  <c r="J64" i="12"/>
  <c r="I64" i="12"/>
  <c r="H64" i="12"/>
  <c r="G64" i="12"/>
  <c r="F64" i="12"/>
  <c r="E64" i="12"/>
  <c r="J63" i="12"/>
  <c r="I63" i="12"/>
  <c r="H63" i="12"/>
  <c r="G63" i="12"/>
  <c r="F63" i="12"/>
  <c r="E63" i="12"/>
  <c r="J62" i="12"/>
  <c r="I62" i="12"/>
  <c r="H62" i="12"/>
  <c r="G62" i="12"/>
  <c r="F62" i="12"/>
  <c r="E62" i="12"/>
  <c r="J61" i="12"/>
  <c r="I61" i="12"/>
  <c r="H61" i="12"/>
  <c r="G61" i="12"/>
  <c r="F61" i="12"/>
  <c r="E61" i="12"/>
  <c r="J60" i="12"/>
  <c r="I60" i="12"/>
  <c r="H60" i="12"/>
  <c r="G60" i="12"/>
  <c r="F60" i="12"/>
  <c r="E60" i="12"/>
  <c r="J59" i="12"/>
  <c r="I59" i="12"/>
  <c r="H59" i="12"/>
  <c r="G59" i="12"/>
  <c r="F59" i="12"/>
  <c r="E59" i="12"/>
  <c r="J58" i="12"/>
  <c r="I58" i="12"/>
  <c r="H58" i="12"/>
  <c r="G58" i="12"/>
  <c r="F58" i="12"/>
  <c r="E58" i="12"/>
  <c r="J57" i="12"/>
  <c r="I57" i="12"/>
  <c r="H57" i="12"/>
  <c r="G57" i="12"/>
  <c r="F57" i="12"/>
  <c r="E57" i="12"/>
  <c r="J56" i="12"/>
  <c r="I56" i="12"/>
  <c r="H56" i="12"/>
  <c r="G56" i="12"/>
  <c r="F56" i="12"/>
  <c r="E56" i="12"/>
  <c r="J55" i="12"/>
  <c r="I55" i="12"/>
  <c r="H55" i="12"/>
  <c r="G55" i="12"/>
  <c r="F55" i="12"/>
  <c r="E55" i="12"/>
  <c r="J54" i="12"/>
  <c r="I54" i="12"/>
  <c r="H54" i="12"/>
  <c r="G54" i="12"/>
  <c r="F54" i="12"/>
  <c r="E54" i="12"/>
  <c r="J53" i="12"/>
  <c r="I53" i="12"/>
  <c r="H53" i="12"/>
  <c r="G53" i="12"/>
  <c r="F53" i="12"/>
  <c r="E53" i="12"/>
  <c r="J52" i="12"/>
  <c r="I52" i="12"/>
  <c r="H52" i="12"/>
  <c r="G52" i="12"/>
  <c r="F52" i="12"/>
  <c r="E52" i="12"/>
  <c r="J51" i="12"/>
  <c r="I51" i="12"/>
  <c r="H51" i="12"/>
  <c r="G51" i="12"/>
  <c r="F51" i="12"/>
  <c r="E51" i="12"/>
  <c r="J50" i="12"/>
  <c r="I50" i="12"/>
  <c r="H50" i="12"/>
  <c r="G50" i="12"/>
  <c r="F50" i="12"/>
  <c r="E50" i="12"/>
  <c r="J49" i="12"/>
  <c r="I49" i="12"/>
  <c r="H49" i="12"/>
  <c r="G49" i="12"/>
  <c r="F49" i="12"/>
  <c r="E49" i="12"/>
  <c r="J48" i="12"/>
  <c r="I48" i="12"/>
  <c r="H48" i="12"/>
  <c r="G48" i="12"/>
  <c r="F48" i="12"/>
  <c r="E48" i="12"/>
  <c r="J47" i="12"/>
  <c r="I47" i="12"/>
  <c r="H47" i="12"/>
  <c r="G47" i="12"/>
  <c r="F47" i="12"/>
  <c r="E47" i="12"/>
  <c r="J46" i="12"/>
  <c r="I46" i="12"/>
  <c r="H46" i="12"/>
  <c r="G46" i="12"/>
  <c r="F46" i="12"/>
  <c r="E46" i="12"/>
  <c r="J45" i="12"/>
  <c r="I45" i="12"/>
  <c r="H45" i="12"/>
  <c r="G45" i="12"/>
  <c r="F45" i="12"/>
  <c r="E45" i="12"/>
  <c r="J44" i="12"/>
  <c r="I44" i="12"/>
  <c r="H44" i="12"/>
  <c r="G44" i="12"/>
  <c r="F44" i="12"/>
  <c r="E44" i="12"/>
  <c r="J43" i="12"/>
  <c r="I43" i="12"/>
  <c r="H43" i="12"/>
  <c r="G43" i="12"/>
  <c r="F43" i="12"/>
  <c r="E43" i="12"/>
  <c r="J42" i="12"/>
  <c r="I42" i="12"/>
  <c r="H42" i="12"/>
  <c r="G42" i="12"/>
  <c r="F42" i="12"/>
  <c r="E42" i="12"/>
  <c r="J41" i="12"/>
  <c r="I41" i="12"/>
  <c r="H41" i="12"/>
  <c r="G41" i="12"/>
  <c r="F41" i="12"/>
  <c r="E41" i="12"/>
  <c r="J40" i="12"/>
  <c r="I40" i="12"/>
  <c r="H40" i="12"/>
  <c r="G40" i="12"/>
  <c r="F40" i="12"/>
  <c r="E40" i="12"/>
  <c r="J39" i="12"/>
  <c r="I39" i="12"/>
  <c r="H39" i="12"/>
  <c r="G39" i="12"/>
  <c r="F39" i="12"/>
  <c r="E39" i="12"/>
  <c r="J38" i="12"/>
  <c r="I38" i="12"/>
  <c r="H38" i="12"/>
  <c r="G38" i="12"/>
  <c r="F38" i="12"/>
  <c r="E38" i="12"/>
  <c r="J37" i="12"/>
  <c r="I37" i="12"/>
  <c r="H37" i="12"/>
  <c r="G37" i="12"/>
  <c r="F37" i="12"/>
  <c r="E37" i="12"/>
  <c r="J36" i="12"/>
  <c r="I36" i="12"/>
  <c r="H36" i="12"/>
  <c r="G36" i="12"/>
  <c r="F36" i="12"/>
  <c r="E36" i="12"/>
  <c r="J35" i="12"/>
  <c r="I35" i="12"/>
  <c r="H35" i="12"/>
  <c r="G35" i="12"/>
  <c r="F35" i="12"/>
  <c r="E35" i="12"/>
  <c r="J34" i="12"/>
  <c r="I34" i="12"/>
  <c r="H34" i="12"/>
  <c r="G34" i="12"/>
  <c r="F34" i="12"/>
  <c r="E34" i="12"/>
  <c r="J33" i="12"/>
  <c r="I33" i="12"/>
  <c r="H33" i="12"/>
  <c r="G9" i="12" s="1"/>
  <c r="G33" i="12"/>
  <c r="F33" i="12"/>
  <c r="E33" i="12"/>
  <c r="J32" i="12"/>
  <c r="I32" i="12"/>
  <c r="H32" i="12"/>
  <c r="G32" i="12"/>
  <c r="F32" i="12"/>
  <c r="E32" i="12"/>
  <c r="J31" i="12"/>
  <c r="I31" i="12"/>
  <c r="H31" i="12"/>
  <c r="G31" i="12"/>
  <c r="F31" i="12"/>
  <c r="E31" i="12"/>
  <c r="J30" i="12"/>
  <c r="I30" i="12"/>
  <c r="H30" i="12"/>
  <c r="G30" i="12"/>
  <c r="F30" i="12"/>
  <c r="E30" i="12"/>
  <c r="J29" i="12"/>
  <c r="I29" i="12"/>
  <c r="H29" i="12"/>
  <c r="G29" i="12"/>
  <c r="F29" i="12"/>
  <c r="E29" i="12"/>
  <c r="J28" i="12"/>
  <c r="I28" i="12"/>
  <c r="H28" i="12"/>
  <c r="G28" i="12"/>
  <c r="F28" i="12"/>
  <c r="E28" i="12"/>
  <c r="J27" i="12"/>
  <c r="I27" i="12"/>
  <c r="H27" i="12"/>
  <c r="G27" i="12"/>
  <c r="F27" i="12"/>
  <c r="E27" i="12"/>
  <c r="J26" i="12"/>
  <c r="I26" i="12"/>
  <c r="H26" i="12"/>
  <c r="G26" i="12"/>
  <c r="F26" i="12"/>
  <c r="E26" i="12"/>
  <c r="J25" i="12"/>
  <c r="I25" i="12"/>
  <c r="H25" i="12"/>
  <c r="G25" i="12"/>
  <c r="F25" i="12"/>
  <c r="E25" i="12"/>
  <c r="J24" i="12"/>
  <c r="I24" i="12"/>
  <c r="H24" i="12"/>
  <c r="G24" i="12"/>
  <c r="F24" i="12"/>
  <c r="E24" i="12"/>
  <c r="J23" i="12"/>
  <c r="I23" i="12"/>
  <c r="H23" i="12"/>
  <c r="G23" i="12"/>
  <c r="F23" i="12"/>
  <c r="E23" i="12"/>
  <c r="J22" i="12"/>
  <c r="I22" i="12"/>
  <c r="H22" i="12"/>
  <c r="G22" i="12"/>
  <c r="F22" i="12"/>
  <c r="E22" i="12"/>
  <c r="J21" i="12"/>
  <c r="I21" i="12"/>
  <c r="H21" i="12"/>
  <c r="G21" i="12"/>
  <c r="F21" i="12"/>
  <c r="E21" i="12"/>
  <c r="J20" i="12"/>
  <c r="I20" i="12"/>
  <c r="H20" i="12"/>
  <c r="G20" i="12"/>
  <c r="F20" i="12"/>
  <c r="E20" i="12"/>
  <c r="J19" i="12"/>
  <c r="I19" i="12"/>
  <c r="H19" i="12"/>
  <c r="G19" i="12"/>
  <c r="F19" i="12"/>
  <c r="E19" i="12"/>
  <c r="J18" i="12"/>
  <c r="I18" i="12"/>
  <c r="H18" i="12"/>
  <c r="G18" i="12"/>
  <c r="F18" i="12"/>
  <c r="E18" i="12"/>
  <c r="J17" i="12"/>
  <c r="I17" i="12"/>
  <c r="H17" i="12"/>
  <c r="G17" i="12"/>
  <c r="F17" i="12"/>
  <c r="E17" i="12"/>
  <c r="J16" i="12"/>
  <c r="I16" i="12"/>
  <c r="H16" i="12"/>
  <c r="G16" i="12"/>
  <c r="F16" i="12"/>
  <c r="E16" i="12"/>
  <c r="J15" i="12"/>
  <c r="I15" i="12"/>
  <c r="H15" i="12"/>
  <c r="G15" i="12"/>
  <c r="F15" i="12"/>
  <c r="E15" i="12"/>
  <c r="J14" i="12"/>
  <c r="I14" i="12"/>
  <c r="H14" i="12"/>
  <c r="G14" i="12"/>
  <c r="F14" i="12"/>
  <c r="E14" i="12"/>
  <c r="J13" i="12"/>
  <c r="I13" i="12"/>
  <c r="H13" i="12"/>
  <c r="G13" i="12"/>
  <c r="F13" i="12"/>
  <c r="E13" i="12"/>
  <c r="J12" i="12"/>
  <c r="I12" i="12"/>
  <c r="H12" i="12"/>
  <c r="G12" i="12"/>
  <c r="F12" i="12"/>
  <c r="E12" i="12"/>
  <c r="J11" i="12"/>
  <c r="I11" i="12"/>
  <c r="H11" i="12"/>
  <c r="G11" i="12"/>
  <c r="F11" i="12"/>
  <c r="E11" i="12"/>
  <c r="J10" i="12"/>
  <c r="I10" i="12"/>
  <c r="H10" i="12"/>
  <c r="G10" i="12"/>
  <c r="F10" i="12"/>
  <c r="E10" i="12"/>
  <c r="J9" i="12"/>
  <c r="I9" i="12"/>
  <c r="H9" i="12"/>
  <c r="F9" i="12"/>
  <c r="E9" i="12"/>
  <c r="J8" i="12"/>
  <c r="I8" i="12"/>
  <c r="H8" i="12"/>
  <c r="G8" i="12"/>
  <c r="F8" i="12"/>
  <c r="E8" i="12"/>
  <c r="J7" i="12"/>
  <c r="I7" i="12"/>
  <c r="H7" i="12"/>
  <c r="G7" i="12"/>
  <c r="F7" i="12"/>
  <c r="E7" i="12"/>
  <c r="J6" i="12"/>
  <c r="I6" i="12"/>
  <c r="H6" i="12"/>
  <c r="G6" i="12"/>
  <c r="F6" i="12"/>
  <c r="E6" i="12"/>
  <c r="X22" i="11" l="1"/>
  <c r="W22" i="11"/>
  <c r="V22" i="11"/>
  <c r="U22" i="11"/>
  <c r="T22" i="11"/>
  <c r="S22" i="11"/>
  <c r="R22" i="11"/>
  <c r="Q22" i="11"/>
  <c r="E22" i="11" s="1"/>
  <c r="P22" i="11"/>
  <c r="O22" i="11"/>
  <c r="N22" i="11"/>
  <c r="M22" i="11"/>
  <c r="L22" i="11"/>
  <c r="K22" i="11"/>
  <c r="J22" i="11"/>
  <c r="I22" i="11"/>
  <c r="F22" i="11" s="1"/>
  <c r="H22" i="11"/>
  <c r="G22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F21" i="11" s="1"/>
  <c r="H21" i="11"/>
  <c r="G21" i="11"/>
  <c r="X20" i="11"/>
  <c r="W20" i="11"/>
  <c r="V20" i="11"/>
  <c r="U20" i="11"/>
  <c r="T20" i="11"/>
  <c r="S20" i="11"/>
  <c r="R20" i="11"/>
  <c r="Q20" i="11"/>
  <c r="P20" i="11"/>
  <c r="O20" i="11"/>
  <c r="F20" i="11" s="1"/>
  <c r="N20" i="11"/>
  <c r="M20" i="11"/>
  <c r="L20" i="11"/>
  <c r="K20" i="11"/>
  <c r="J20" i="11"/>
  <c r="I20" i="11"/>
  <c r="H20" i="11"/>
  <c r="G20" i="11"/>
  <c r="D20" i="11" s="1"/>
  <c r="X19" i="11"/>
  <c r="W19" i="11"/>
  <c r="V19" i="11"/>
  <c r="U19" i="11"/>
  <c r="T19" i="11"/>
  <c r="S19" i="11"/>
  <c r="R19" i="11"/>
  <c r="Q19" i="11"/>
  <c r="P19" i="11"/>
  <c r="O19" i="11"/>
  <c r="N19" i="11"/>
  <c r="M19" i="11"/>
  <c r="D19" i="11" s="1"/>
  <c r="L19" i="11"/>
  <c r="K19" i="11"/>
  <c r="J19" i="11"/>
  <c r="I19" i="11"/>
  <c r="H19" i="11"/>
  <c r="G19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E18" i="11" s="1"/>
  <c r="G18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F17" i="11" s="1"/>
  <c r="K17" i="11"/>
  <c r="J17" i="11"/>
  <c r="I17" i="11"/>
  <c r="H17" i="11"/>
  <c r="G17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F15" i="11" s="1"/>
  <c r="K15" i="11"/>
  <c r="J15" i="11"/>
  <c r="I15" i="11"/>
  <c r="H15" i="11"/>
  <c r="E15" i="11" s="1"/>
  <c r="G15" i="11"/>
  <c r="D15" i="11" s="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E14" i="11" s="1"/>
  <c r="G14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D13" i="11" s="1"/>
  <c r="I13" i="11"/>
  <c r="H13" i="11"/>
  <c r="G13" i="11"/>
  <c r="F13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D11" i="11" s="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E10" i="11"/>
  <c r="X9" i="11"/>
  <c r="W9" i="11"/>
  <c r="V9" i="11"/>
  <c r="U9" i="11"/>
  <c r="U6" i="11" s="1"/>
  <c r="T9" i="11"/>
  <c r="S9" i="11"/>
  <c r="R9" i="11"/>
  <c r="Q9" i="11"/>
  <c r="Q6" i="11" s="1"/>
  <c r="P9" i="11"/>
  <c r="O9" i="11"/>
  <c r="N9" i="11"/>
  <c r="M9" i="11"/>
  <c r="M6" i="11" s="1"/>
  <c r="L9" i="11"/>
  <c r="K9" i="11"/>
  <c r="J9" i="11"/>
  <c r="I9" i="11"/>
  <c r="F9" i="11" s="1"/>
  <c r="H9" i="11"/>
  <c r="G9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X7" i="11"/>
  <c r="W7" i="11"/>
  <c r="V7" i="11"/>
  <c r="V6" i="11" s="1"/>
  <c r="U7" i="11"/>
  <c r="T7" i="11"/>
  <c r="S7" i="11"/>
  <c r="R7" i="11"/>
  <c r="R6" i="11" s="1"/>
  <c r="Q7" i="11"/>
  <c r="P7" i="11"/>
  <c r="O7" i="11"/>
  <c r="N7" i="11"/>
  <c r="N6" i="11" s="1"/>
  <c r="M7" i="11"/>
  <c r="L7" i="11"/>
  <c r="K7" i="11"/>
  <c r="J7" i="11"/>
  <c r="J6" i="11" s="1"/>
  <c r="I7" i="11"/>
  <c r="H7" i="11"/>
  <c r="G7" i="11"/>
  <c r="D7" i="11"/>
  <c r="I6" i="11"/>
  <c r="F8" i="11" l="1"/>
  <c r="D9" i="11"/>
  <c r="D10" i="11"/>
  <c r="E11" i="11"/>
  <c r="F11" i="11"/>
  <c r="D16" i="11"/>
  <c r="E16" i="11"/>
  <c r="F16" i="11"/>
  <c r="F18" i="11"/>
  <c r="E20" i="11"/>
  <c r="D22" i="11"/>
  <c r="H6" i="11"/>
  <c r="L6" i="11"/>
  <c r="P6" i="11"/>
  <c r="T6" i="11"/>
  <c r="X6" i="11"/>
  <c r="D12" i="11"/>
  <c r="E12" i="11"/>
  <c r="F12" i="11"/>
  <c r="E13" i="11"/>
  <c r="F14" i="11"/>
  <c r="D14" i="11"/>
  <c r="G6" i="11"/>
  <c r="K6" i="11"/>
  <c r="O6" i="11"/>
  <c r="S6" i="11"/>
  <c r="W6" i="11"/>
  <c r="E9" i="11"/>
  <c r="F10" i="11"/>
  <c r="D17" i="11"/>
  <c r="E17" i="11"/>
  <c r="D18" i="11"/>
  <c r="E19" i="11"/>
  <c r="F19" i="11"/>
  <c r="D21" i="11"/>
  <c r="E21" i="11"/>
  <c r="E7" i="11"/>
  <c r="E6" i="11" s="1"/>
  <c r="D8" i="11"/>
  <c r="E8" i="11"/>
  <c r="F7" i="11"/>
  <c r="F6" i="11" s="1"/>
  <c r="D6" i="11" l="1"/>
  <c r="R40" i="10"/>
  <c r="Q40" i="10"/>
  <c r="P40" i="10"/>
  <c r="O40" i="10"/>
  <c r="N40" i="10"/>
  <c r="M40" i="10"/>
  <c r="L40" i="10"/>
  <c r="K40" i="10"/>
  <c r="J40" i="10"/>
  <c r="I40" i="10"/>
  <c r="H40" i="10"/>
  <c r="F40" i="10" s="1"/>
  <c r="G40" i="10"/>
  <c r="E40" i="10" s="1"/>
  <c r="R39" i="10"/>
  <c r="Q39" i="10"/>
  <c r="P39" i="10"/>
  <c r="O39" i="10"/>
  <c r="N39" i="10"/>
  <c r="M39" i="10"/>
  <c r="L39" i="10"/>
  <c r="K39" i="10"/>
  <c r="J39" i="10"/>
  <c r="I39" i="10"/>
  <c r="H39" i="10"/>
  <c r="F39" i="10" s="1"/>
  <c r="G39" i="10"/>
  <c r="E39" i="10" s="1"/>
  <c r="R38" i="10"/>
  <c r="Q38" i="10"/>
  <c r="P38" i="10"/>
  <c r="O38" i="10"/>
  <c r="N38" i="10"/>
  <c r="M38" i="10"/>
  <c r="L38" i="10"/>
  <c r="K38" i="10"/>
  <c r="J38" i="10"/>
  <c r="I38" i="10"/>
  <c r="H38" i="10"/>
  <c r="G38" i="10"/>
  <c r="E38" i="10" s="1"/>
  <c r="R37" i="10"/>
  <c r="Q37" i="10"/>
  <c r="P37" i="10"/>
  <c r="O37" i="10"/>
  <c r="N37" i="10"/>
  <c r="M37" i="10"/>
  <c r="L37" i="10"/>
  <c r="K37" i="10"/>
  <c r="J37" i="10"/>
  <c r="I37" i="10"/>
  <c r="H37" i="10"/>
  <c r="G37" i="10"/>
  <c r="E37" i="10" s="1"/>
  <c r="F37" i="10"/>
  <c r="R36" i="10"/>
  <c r="Q36" i="10"/>
  <c r="P36" i="10"/>
  <c r="O36" i="10"/>
  <c r="N36" i="10"/>
  <c r="M36" i="10"/>
  <c r="L36" i="10"/>
  <c r="K36" i="10"/>
  <c r="J36" i="10"/>
  <c r="I36" i="10"/>
  <c r="H36" i="10"/>
  <c r="F36" i="10" s="1"/>
  <c r="G36" i="10"/>
  <c r="R35" i="10"/>
  <c r="Q35" i="10"/>
  <c r="P35" i="10"/>
  <c r="O35" i="10"/>
  <c r="N35" i="10"/>
  <c r="M35" i="10"/>
  <c r="L35" i="10"/>
  <c r="K35" i="10"/>
  <c r="J35" i="10"/>
  <c r="I35" i="10"/>
  <c r="H35" i="10"/>
  <c r="F35" i="10" s="1"/>
  <c r="G35" i="10"/>
  <c r="E35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E34" i="10" s="1"/>
  <c r="R33" i="10"/>
  <c r="Q33" i="10"/>
  <c r="P33" i="10"/>
  <c r="O33" i="10"/>
  <c r="N33" i="10"/>
  <c r="M33" i="10"/>
  <c r="L33" i="10"/>
  <c r="K33" i="10"/>
  <c r="J33" i="10"/>
  <c r="I33" i="10"/>
  <c r="H33" i="10"/>
  <c r="G33" i="10"/>
  <c r="E33" i="10" s="1"/>
  <c r="F33" i="10"/>
  <c r="R32" i="10"/>
  <c r="Q32" i="10"/>
  <c r="P32" i="10"/>
  <c r="O32" i="10"/>
  <c r="N32" i="10"/>
  <c r="M32" i="10"/>
  <c r="L32" i="10"/>
  <c r="K32" i="10"/>
  <c r="J32" i="10"/>
  <c r="I32" i="10"/>
  <c r="H32" i="10"/>
  <c r="F32" i="10" s="1"/>
  <c r="G32" i="10"/>
  <c r="R31" i="10"/>
  <c r="Q31" i="10"/>
  <c r="P31" i="10"/>
  <c r="O31" i="10"/>
  <c r="N31" i="10"/>
  <c r="M31" i="10"/>
  <c r="L31" i="10"/>
  <c r="K31" i="10"/>
  <c r="J31" i="10"/>
  <c r="I31" i="10"/>
  <c r="H31" i="10"/>
  <c r="F31" i="10" s="1"/>
  <c r="G31" i="10"/>
  <c r="E31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 s="1"/>
  <c r="R29" i="10"/>
  <c r="Q29" i="10"/>
  <c r="P29" i="10"/>
  <c r="O29" i="10"/>
  <c r="N29" i="10"/>
  <c r="M29" i="10"/>
  <c r="L29" i="10"/>
  <c r="K29" i="10"/>
  <c r="J29" i="10"/>
  <c r="I29" i="10"/>
  <c r="H29" i="10"/>
  <c r="G29" i="10"/>
  <c r="E29" i="10" s="1"/>
  <c r="F29" i="10"/>
  <c r="R28" i="10"/>
  <c r="Q28" i="10"/>
  <c r="P28" i="10"/>
  <c r="O28" i="10"/>
  <c r="N28" i="10"/>
  <c r="M28" i="10"/>
  <c r="L28" i="10"/>
  <c r="K28" i="10"/>
  <c r="J28" i="10"/>
  <c r="I28" i="10"/>
  <c r="H28" i="10"/>
  <c r="F28" i="10" s="1"/>
  <c r="G28" i="10"/>
  <c r="R27" i="10"/>
  <c r="Q27" i="10"/>
  <c r="P27" i="10"/>
  <c r="O27" i="10"/>
  <c r="N27" i="10"/>
  <c r="M27" i="10"/>
  <c r="L27" i="10"/>
  <c r="K27" i="10"/>
  <c r="J27" i="10"/>
  <c r="I27" i="10"/>
  <c r="H27" i="10"/>
  <c r="F27" i="10" s="1"/>
  <c r="G27" i="10"/>
  <c r="E27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E26" i="10" s="1"/>
  <c r="R25" i="10"/>
  <c r="Q25" i="10"/>
  <c r="P25" i="10"/>
  <c r="O25" i="10"/>
  <c r="N25" i="10"/>
  <c r="M25" i="10"/>
  <c r="L25" i="10"/>
  <c r="K25" i="10"/>
  <c r="J25" i="10"/>
  <c r="I25" i="10"/>
  <c r="H25" i="10"/>
  <c r="G25" i="10"/>
  <c r="E25" i="10" s="1"/>
  <c r="F25" i="10"/>
  <c r="R24" i="10"/>
  <c r="Q24" i="10"/>
  <c r="P24" i="10"/>
  <c r="O24" i="10"/>
  <c r="N24" i="10"/>
  <c r="M24" i="10"/>
  <c r="L24" i="10"/>
  <c r="K24" i="10"/>
  <c r="J24" i="10"/>
  <c r="I24" i="10"/>
  <c r="H24" i="10"/>
  <c r="F24" i="10" s="1"/>
  <c r="G24" i="10"/>
  <c r="R23" i="10"/>
  <c r="Q23" i="10"/>
  <c r="P23" i="10"/>
  <c r="O23" i="10"/>
  <c r="N23" i="10"/>
  <c r="M23" i="10"/>
  <c r="L23" i="10"/>
  <c r="K23" i="10"/>
  <c r="J23" i="10"/>
  <c r="I23" i="10"/>
  <c r="H23" i="10"/>
  <c r="F23" i="10" s="1"/>
  <c r="G23" i="10"/>
  <c r="E23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E22" i="10" s="1"/>
  <c r="R21" i="10"/>
  <c r="Q21" i="10"/>
  <c r="P21" i="10"/>
  <c r="O21" i="10"/>
  <c r="N21" i="10"/>
  <c r="M21" i="10"/>
  <c r="L21" i="10"/>
  <c r="K21" i="10"/>
  <c r="J21" i="10"/>
  <c r="I21" i="10"/>
  <c r="H21" i="10"/>
  <c r="G21" i="10"/>
  <c r="E21" i="10" s="1"/>
  <c r="F21" i="10"/>
  <c r="R20" i="10"/>
  <c r="Q20" i="10"/>
  <c r="P20" i="10"/>
  <c r="O20" i="10"/>
  <c r="N20" i="10"/>
  <c r="M20" i="10"/>
  <c r="L20" i="10"/>
  <c r="K20" i="10"/>
  <c r="J20" i="10"/>
  <c r="I20" i="10"/>
  <c r="H20" i="10"/>
  <c r="F20" i="10" s="1"/>
  <c r="G20" i="10"/>
  <c r="E20" i="10" s="1"/>
  <c r="R19" i="10"/>
  <c r="Q19" i="10"/>
  <c r="P19" i="10"/>
  <c r="O19" i="10"/>
  <c r="N19" i="10"/>
  <c r="M19" i="10"/>
  <c r="L19" i="10"/>
  <c r="K19" i="10"/>
  <c r="J19" i="10"/>
  <c r="I19" i="10"/>
  <c r="H19" i="10"/>
  <c r="F19" i="10" s="1"/>
  <c r="G19" i="10"/>
  <c r="E19" i="10" s="1"/>
  <c r="R18" i="10"/>
  <c r="Q18" i="10"/>
  <c r="P18" i="10"/>
  <c r="O18" i="10"/>
  <c r="N18" i="10"/>
  <c r="M18" i="10"/>
  <c r="L18" i="10"/>
  <c r="K18" i="10"/>
  <c r="J18" i="10"/>
  <c r="I18" i="10"/>
  <c r="H18" i="10"/>
  <c r="G18" i="10"/>
  <c r="E18" i="10" s="1"/>
  <c r="R17" i="10"/>
  <c r="Q17" i="10"/>
  <c r="P17" i="10"/>
  <c r="O17" i="10"/>
  <c r="N17" i="10"/>
  <c r="M17" i="10"/>
  <c r="L17" i="10"/>
  <c r="K17" i="10"/>
  <c r="J17" i="10"/>
  <c r="I17" i="10"/>
  <c r="H17" i="10"/>
  <c r="G17" i="10"/>
  <c r="E17" i="10" s="1"/>
  <c r="F17" i="10"/>
  <c r="R16" i="10"/>
  <c r="Q16" i="10"/>
  <c r="P16" i="10"/>
  <c r="O16" i="10"/>
  <c r="N16" i="10"/>
  <c r="M16" i="10"/>
  <c r="L16" i="10"/>
  <c r="K16" i="10"/>
  <c r="J16" i="10"/>
  <c r="I16" i="10"/>
  <c r="H16" i="10"/>
  <c r="F16" i="10" s="1"/>
  <c r="G16" i="10"/>
  <c r="E16" i="10" s="1"/>
  <c r="R15" i="10"/>
  <c r="Q15" i="10"/>
  <c r="P15" i="10"/>
  <c r="O15" i="10"/>
  <c r="N15" i="10"/>
  <c r="M15" i="10"/>
  <c r="L15" i="10"/>
  <c r="K15" i="10"/>
  <c r="J15" i="10"/>
  <c r="I15" i="10"/>
  <c r="H15" i="10"/>
  <c r="F15" i="10" s="1"/>
  <c r="G15" i="10"/>
  <c r="E15" i="10" s="1"/>
  <c r="R14" i="10"/>
  <c r="Q14" i="10"/>
  <c r="P14" i="10"/>
  <c r="O14" i="10"/>
  <c r="N14" i="10"/>
  <c r="M14" i="10"/>
  <c r="L14" i="10"/>
  <c r="K14" i="10"/>
  <c r="J14" i="10"/>
  <c r="I14" i="10"/>
  <c r="H14" i="10"/>
  <c r="G14" i="10"/>
  <c r="E14" i="10" s="1"/>
  <c r="R13" i="10"/>
  <c r="Q13" i="10"/>
  <c r="P13" i="10"/>
  <c r="O13" i="10"/>
  <c r="N13" i="10"/>
  <c r="M13" i="10"/>
  <c r="L13" i="10"/>
  <c r="K13" i="10"/>
  <c r="J13" i="10"/>
  <c r="I13" i="10"/>
  <c r="H13" i="10"/>
  <c r="G13" i="10"/>
  <c r="E13" i="10" s="1"/>
  <c r="F13" i="10"/>
  <c r="R12" i="10"/>
  <c r="Q12" i="10"/>
  <c r="P12" i="10"/>
  <c r="O12" i="10"/>
  <c r="N12" i="10"/>
  <c r="M12" i="10"/>
  <c r="L12" i="10"/>
  <c r="K12" i="10"/>
  <c r="J12" i="10"/>
  <c r="I12" i="10"/>
  <c r="H12" i="10"/>
  <c r="F12" i="10" s="1"/>
  <c r="G12" i="10"/>
  <c r="E12" i="10" s="1"/>
  <c r="R11" i="10"/>
  <c r="Q11" i="10"/>
  <c r="P11" i="10"/>
  <c r="O11" i="10"/>
  <c r="N11" i="10"/>
  <c r="M11" i="10"/>
  <c r="L11" i="10"/>
  <c r="K11" i="10"/>
  <c r="J11" i="10"/>
  <c r="I11" i="10"/>
  <c r="H11" i="10"/>
  <c r="F11" i="10" s="1"/>
  <c r="G11" i="10"/>
  <c r="E11" i="10" s="1"/>
  <c r="R10" i="10"/>
  <c r="R8" i="10" s="1"/>
  <c r="Q10" i="10"/>
  <c r="P10" i="10"/>
  <c r="O10" i="10"/>
  <c r="N10" i="10"/>
  <c r="N8" i="10" s="1"/>
  <c r="M10" i="10"/>
  <c r="L10" i="10"/>
  <c r="K10" i="10"/>
  <c r="J10" i="10"/>
  <c r="J8" i="10" s="1"/>
  <c r="I10" i="10"/>
  <c r="H10" i="10"/>
  <c r="G10" i="10"/>
  <c r="E10" i="10" s="1"/>
  <c r="R9" i="10"/>
  <c r="R7" i="10" s="1"/>
  <c r="Q9" i="10"/>
  <c r="P9" i="10"/>
  <c r="O9" i="10"/>
  <c r="N9" i="10"/>
  <c r="N7" i="10" s="1"/>
  <c r="M9" i="10"/>
  <c r="L9" i="10"/>
  <c r="K9" i="10"/>
  <c r="J9" i="10"/>
  <c r="J7" i="10" s="1"/>
  <c r="I9" i="10"/>
  <c r="H9" i="10"/>
  <c r="G9" i="10"/>
  <c r="E9" i="10" s="1"/>
  <c r="E7" i="10" s="1"/>
  <c r="F9" i="10"/>
  <c r="F7" i="10" s="1"/>
  <c r="Q8" i="10"/>
  <c r="P8" i="10"/>
  <c r="O8" i="10"/>
  <c r="M8" i="10"/>
  <c r="L8" i="10"/>
  <c r="K8" i="10"/>
  <c r="I8" i="10"/>
  <c r="H8" i="10"/>
  <c r="G8" i="10"/>
  <c r="Q7" i="10"/>
  <c r="P7" i="10"/>
  <c r="O7" i="10"/>
  <c r="M7" i="10"/>
  <c r="L7" i="10"/>
  <c r="K7" i="10"/>
  <c r="I7" i="10"/>
  <c r="H7" i="10"/>
  <c r="G7" i="10"/>
  <c r="F10" i="10" l="1"/>
  <c r="F14" i="10"/>
  <c r="F18" i="10"/>
  <c r="F22" i="10"/>
  <c r="F8" i="10" s="1"/>
  <c r="F26" i="10"/>
  <c r="F30" i="10"/>
  <c r="F34" i="10"/>
  <c r="F38" i="10"/>
  <c r="E24" i="10"/>
  <c r="E28" i="10"/>
  <c r="E32" i="10"/>
  <c r="E8" i="10" s="1"/>
  <c r="E36" i="10"/>
  <c r="X23" i="8" l="1"/>
  <c r="W23" i="8"/>
  <c r="V23" i="8"/>
  <c r="U23" i="8"/>
  <c r="T23" i="8"/>
  <c r="S23" i="8"/>
  <c r="R23" i="8"/>
  <c r="Q23" i="8"/>
  <c r="E23" i="8" s="1"/>
  <c r="P23" i="8"/>
  <c r="O23" i="8"/>
  <c r="N23" i="8"/>
  <c r="M23" i="8"/>
  <c r="D23" i="8" s="1"/>
  <c r="L23" i="8"/>
  <c r="K23" i="8"/>
  <c r="J23" i="8"/>
  <c r="I23" i="8"/>
  <c r="F23" i="8" s="1"/>
  <c r="H23" i="8"/>
  <c r="G23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F22" i="8" s="1"/>
  <c r="K22" i="8"/>
  <c r="J22" i="8"/>
  <c r="I22" i="8"/>
  <c r="H22" i="8"/>
  <c r="G22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F20" i="8" s="1"/>
  <c r="K20" i="8"/>
  <c r="J20" i="8"/>
  <c r="I20" i="8"/>
  <c r="H20" i="8"/>
  <c r="E20" i="8" s="1"/>
  <c r="G20" i="8"/>
  <c r="D20" i="8" s="1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E19" i="8" s="1"/>
  <c r="G19" i="8"/>
  <c r="D19" i="8" s="1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D18" i="8" s="1"/>
  <c r="I18" i="8"/>
  <c r="H18" i="8"/>
  <c r="G18" i="8"/>
  <c r="F18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D16" i="8" s="1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E15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F14" i="8" s="1"/>
  <c r="H14" i="8"/>
  <c r="G14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D12" i="8"/>
  <c r="X11" i="8"/>
  <c r="W11" i="8"/>
  <c r="V11" i="8"/>
  <c r="U11" i="8"/>
  <c r="T11" i="8"/>
  <c r="S11" i="8"/>
  <c r="R11" i="8"/>
  <c r="Q11" i="8"/>
  <c r="P11" i="8"/>
  <c r="O11" i="8"/>
  <c r="N11" i="8"/>
  <c r="M11" i="8"/>
  <c r="D11" i="8" s="1"/>
  <c r="L11" i="8"/>
  <c r="K11" i="8"/>
  <c r="E11" i="8" s="1"/>
  <c r="J11" i="8"/>
  <c r="I11" i="8"/>
  <c r="F11" i="8" s="1"/>
  <c r="H11" i="8"/>
  <c r="G11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F10" i="8" s="1"/>
  <c r="K10" i="8"/>
  <c r="J10" i="8"/>
  <c r="I10" i="8"/>
  <c r="H10" i="8"/>
  <c r="E10" i="8" s="1"/>
  <c r="G10" i="8"/>
  <c r="X9" i="8"/>
  <c r="W9" i="8"/>
  <c r="W7" i="8" s="1"/>
  <c r="V9" i="8"/>
  <c r="U9" i="8"/>
  <c r="T9" i="8"/>
  <c r="S9" i="8"/>
  <c r="S7" i="8" s="1"/>
  <c r="R9" i="8"/>
  <c r="Q9" i="8"/>
  <c r="P9" i="8"/>
  <c r="O9" i="8"/>
  <c r="F9" i="8" s="1"/>
  <c r="N9" i="8"/>
  <c r="M9" i="8"/>
  <c r="L9" i="8"/>
  <c r="K9" i="8"/>
  <c r="E9" i="8" s="1"/>
  <c r="J9" i="8"/>
  <c r="I9" i="8"/>
  <c r="H9" i="8"/>
  <c r="G9" i="8"/>
  <c r="G7" i="8" s="1"/>
  <c r="X8" i="8"/>
  <c r="W8" i="8"/>
  <c r="V8" i="8"/>
  <c r="U8" i="8"/>
  <c r="T8" i="8"/>
  <c r="S8" i="8"/>
  <c r="R8" i="8"/>
  <c r="Q8" i="8"/>
  <c r="Q7" i="8" s="1"/>
  <c r="P8" i="8"/>
  <c r="O8" i="8"/>
  <c r="N8" i="8"/>
  <c r="M8" i="8"/>
  <c r="M7" i="8" s="1"/>
  <c r="L8" i="8"/>
  <c r="K8" i="8"/>
  <c r="J8" i="8"/>
  <c r="I8" i="8"/>
  <c r="I7" i="8" s="1"/>
  <c r="H8" i="8"/>
  <c r="G8" i="8"/>
  <c r="D8" i="8" s="1"/>
  <c r="U7" i="8"/>
  <c r="D14" i="8" l="1"/>
  <c r="E14" i="8"/>
  <c r="E16" i="8"/>
  <c r="F16" i="8"/>
  <c r="D21" i="8"/>
  <c r="E21" i="8"/>
  <c r="D10" i="8"/>
  <c r="N7" i="8"/>
  <c r="R7" i="8"/>
  <c r="V7" i="8"/>
  <c r="E12" i="8"/>
  <c r="F12" i="8"/>
  <c r="D17" i="8"/>
  <c r="E17" i="8"/>
  <c r="F17" i="8"/>
  <c r="E18" i="8"/>
  <c r="F19" i="8"/>
  <c r="H7" i="8"/>
  <c r="L7" i="8"/>
  <c r="P7" i="8"/>
  <c r="T7" i="8"/>
  <c r="X7" i="8"/>
  <c r="D13" i="8"/>
  <c r="E13" i="8"/>
  <c r="F13" i="8"/>
  <c r="F15" i="8"/>
  <c r="D15" i="8"/>
  <c r="F21" i="8"/>
  <c r="D22" i="8"/>
  <c r="E22" i="8"/>
  <c r="J7" i="8"/>
  <c r="E8" i="8"/>
  <c r="E7" i="8" s="1"/>
  <c r="D9" i="8"/>
  <c r="D7" i="8" s="1"/>
  <c r="K7" i="8"/>
  <c r="O7" i="8"/>
  <c r="F8" i="8"/>
  <c r="F7" i="8" s="1"/>
  <c r="U23" i="7" l="1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U9" i="7"/>
  <c r="T9" i="7"/>
  <c r="S9" i="7"/>
  <c r="R9" i="7"/>
  <c r="R7" i="7" s="1"/>
  <c r="Q9" i="7"/>
  <c r="P9" i="7"/>
  <c r="O9" i="7"/>
  <c r="N9" i="7"/>
  <c r="N7" i="7" s="1"/>
  <c r="M9" i="7"/>
  <c r="L9" i="7"/>
  <c r="K9" i="7"/>
  <c r="J9" i="7"/>
  <c r="J7" i="7" s="1"/>
  <c r="I9" i="7"/>
  <c r="H9" i="7"/>
  <c r="G9" i="7"/>
  <c r="F9" i="7"/>
  <c r="E9" i="7"/>
  <c r="D9" i="7"/>
  <c r="U8" i="7"/>
  <c r="T8" i="7"/>
  <c r="T7" i="7" s="1"/>
  <c r="S8" i="7"/>
  <c r="R8" i="7"/>
  <c r="Q8" i="7"/>
  <c r="P8" i="7"/>
  <c r="P7" i="7" s="1"/>
  <c r="O8" i="7"/>
  <c r="N8" i="7"/>
  <c r="M8" i="7"/>
  <c r="L8" i="7"/>
  <c r="L7" i="7" s="1"/>
  <c r="K8" i="7"/>
  <c r="J8" i="7"/>
  <c r="I8" i="7"/>
  <c r="H8" i="7"/>
  <c r="H7" i="7" s="1"/>
  <c r="G8" i="7"/>
  <c r="F8" i="7"/>
  <c r="E8" i="7"/>
  <c r="D8" i="7"/>
  <c r="D7" i="7" s="1"/>
  <c r="U7" i="7"/>
  <c r="S7" i="7"/>
  <c r="Q7" i="7"/>
  <c r="O7" i="7"/>
  <c r="M7" i="7"/>
  <c r="K7" i="7"/>
  <c r="I7" i="7"/>
  <c r="G7" i="7"/>
  <c r="F7" i="7"/>
  <c r="E7" i="7"/>
  <c r="P41" i="6" l="1"/>
  <c r="O41" i="6"/>
  <c r="N41" i="6"/>
  <c r="M41" i="6"/>
  <c r="L41" i="6"/>
  <c r="K41" i="6"/>
  <c r="J41" i="6"/>
  <c r="I41" i="6"/>
  <c r="E41" i="6" s="1"/>
  <c r="H41" i="6"/>
  <c r="G41" i="6"/>
  <c r="F41" i="6"/>
  <c r="P40" i="6"/>
  <c r="O40" i="6"/>
  <c r="N40" i="6"/>
  <c r="M40" i="6"/>
  <c r="L40" i="6"/>
  <c r="K40" i="6"/>
  <c r="J40" i="6"/>
  <c r="I40" i="6"/>
  <c r="E40" i="6" s="1"/>
  <c r="H40" i="6"/>
  <c r="G40" i="6"/>
  <c r="F40" i="6"/>
  <c r="P39" i="6"/>
  <c r="O39" i="6"/>
  <c r="N39" i="6"/>
  <c r="M39" i="6"/>
  <c r="L39" i="6"/>
  <c r="K39" i="6"/>
  <c r="J39" i="6"/>
  <c r="I39" i="6"/>
  <c r="H39" i="6"/>
  <c r="F39" i="6" s="1"/>
  <c r="G39" i="6"/>
  <c r="E39" i="6"/>
  <c r="P38" i="6"/>
  <c r="O38" i="6"/>
  <c r="N38" i="6"/>
  <c r="M38" i="6"/>
  <c r="L38" i="6"/>
  <c r="K38" i="6"/>
  <c r="J38" i="6"/>
  <c r="I38" i="6"/>
  <c r="E38" i="6" s="1"/>
  <c r="H38" i="6"/>
  <c r="F38" i="6" s="1"/>
  <c r="G38" i="6"/>
  <c r="P37" i="6"/>
  <c r="O37" i="6"/>
  <c r="N37" i="6"/>
  <c r="M37" i="6"/>
  <c r="L37" i="6"/>
  <c r="K37" i="6"/>
  <c r="J37" i="6"/>
  <c r="I37" i="6"/>
  <c r="H37" i="6"/>
  <c r="F37" i="6" s="1"/>
  <c r="G37" i="6"/>
  <c r="E37" i="6" s="1"/>
  <c r="P36" i="6"/>
  <c r="O36" i="6"/>
  <c r="N36" i="6"/>
  <c r="M36" i="6"/>
  <c r="L36" i="6"/>
  <c r="K36" i="6"/>
  <c r="J36" i="6"/>
  <c r="I36" i="6"/>
  <c r="H36" i="6"/>
  <c r="F36" i="6" s="1"/>
  <c r="G36" i="6"/>
  <c r="E36" i="6" s="1"/>
  <c r="P35" i="6"/>
  <c r="O35" i="6"/>
  <c r="N35" i="6"/>
  <c r="M35" i="6"/>
  <c r="L35" i="6"/>
  <c r="K35" i="6"/>
  <c r="J35" i="6"/>
  <c r="I35" i="6"/>
  <c r="H35" i="6"/>
  <c r="F35" i="6" s="1"/>
  <c r="G35" i="6"/>
  <c r="E35" i="6" s="1"/>
  <c r="P34" i="6"/>
  <c r="O34" i="6"/>
  <c r="N34" i="6"/>
  <c r="M34" i="6"/>
  <c r="L34" i="6"/>
  <c r="K34" i="6"/>
  <c r="J34" i="6"/>
  <c r="I34" i="6"/>
  <c r="H34" i="6"/>
  <c r="F34" i="6" s="1"/>
  <c r="G34" i="6"/>
  <c r="P33" i="6"/>
  <c r="O33" i="6"/>
  <c r="N33" i="6"/>
  <c r="M33" i="6"/>
  <c r="L33" i="6"/>
  <c r="K33" i="6"/>
  <c r="J33" i="6"/>
  <c r="I33" i="6"/>
  <c r="H33" i="6"/>
  <c r="G33" i="6"/>
  <c r="E33" i="6" s="1"/>
  <c r="F33" i="6"/>
  <c r="P32" i="6"/>
  <c r="O32" i="6"/>
  <c r="N32" i="6"/>
  <c r="M32" i="6"/>
  <c r="L32" i="6"/>
  <c r="K32" i="6"/>
  <c r="J32" i="6"/>
  <c r="I32" i="6"/>
  <c r="H32" i="6"/>
  <c r="G32" i="6"/>
  <c r="F32" i="6"/>
  <c r="P31" i="6"/>
  <c r="O31" i="6"/>
  <c r="N31" i="6"/>
  <c r="M31" i="6"/>
  <c r="L31" i="6"/>
  <c r="K31" i="6"/>
  <c r="J31" i="6"/>
  <c r="I31" i="6"/>
  <c r="H31" i="6"/>
  <c r="G31" i="6"/>
  <c r="F31" i="6"/>
  <c r="P30" i="6"/>
  <c r="O30" i="6"/>
  <c r="N30" i="6"/>
  <c r="M30" i="6"/>
  <c r="L30" i="6"/>
  <c r="K30" i="6"/>
  <c r="J30" i="6"/>
  <c r="I30" i="6"/>
  <c r="H30" i="6"/>
  <c r="F30" i="6" s="1"/>
  <c r="G30" i="6"/>
  <c r="E30" i="6"/>
  <c r="P29" i="6"/>
  <c r="O29" i="6"/>
  <c r="N29" i="6"/>
  <c r="M29" i="6"/>
  <c r="L29" i="6"/>
  <c r="K29" i="6"/>
  <c r="J29" i="6"/>
  <c r="I29" i="6"/>
  <c r="H29" i="6"/>
  <c r="F29" i="6" s="1"/>
  <c r="G29" i="6"/>
  <c r="E29" i="6"/>
  <c r="P28" i="6"/>
  <c r="O28" i="6"/>
  <c r="N28" i="6"/>
  <c r="M28" i="6"/>
  <c r="L28" i="6"/>
  <c r="K28" i="6"/>
  <c r="J28" i="6"/>
  <c r="I28" i="6"/>
  <c r="E28" i="6" s="1"/>
  <c r="H28" i="6"/>
  <c r="F28" i="6" s="1"/>
  <c r="G28" i="6"/>
  <c r="P27" i="6"/>
  <c r="O27" i="6"/>
  <c r="N27" i="6"/>
  <c r="M27" i="6"/>
  <c r="L27" i="6"/>
  <c r="K27" i="6"/>
  <c r="J27" i="6"/>
  <c r="I27" i="6"/>
  <c r="H27" i="6"/>
  <c r="F27" i="6" s="1"/>
  <c r="G27" i="6"/>
  <c r="E27" i="6" s="1"/>
  <c r="P26" i="6"/>
  <c r="O26" i="6"/>
  <c r="N26" i="6"/>
  <c r="M26" i="6"/>
  <c r="L26" i="6"/>
  <c r="K26" i="6"/>
  <c r="J26" i="6"/>
  <c r="F26" i="6" s="1"/>
  <c r="I26" i="6"/>
  <c r="H26" i="6"/>
  <c r="G26" i="6"/>
  <c r="E26" i="6" s="1"/>
  <c r="P25" i="6"/>
  <c r="O25" i="6"/>
  <c r="N25" i="6"/>
  <c r="M25" i="6"/>
  <c r="L25" i="6"/>
  <c r="K25" i="6"/>
  <c r="J25" i="6"/>
  <c r="I25" i="6"/>
  <c r="H25" i="6"/>
  <c r="G25" i="6"/>
  <c r="E25" i="6"/>
  <c r="P24" i="6"/>
  <c r="O24" i="6"/>
  <c r="N24" i="6"/>
  <c r="M24" i="6"/>
  <c r="L24" i="6"/>
  <c r="K24" i="6"/>
  <c r="J24" i="6"/>
  <c r="I24" i="6"/>
  <c r="E24" i="6" s="1"/>
  <c r="H24" i="6"/>
  <c r="G24" i="6"/>
  <c r="P23" i="6"/>
  <c r="O23" i="6"/>
  <c r="O9" i="6" s="1"/>
  <c r="N23" i="6"/>
  <c r="M23" i="6"/>
  <c r="L23" i="6"/>
  <c r="K23" i="6"/>
  <c r="J23" i="6"/>
  <c r="I23" i="6"/>
  <c r="H23" i="6"/>
  <c r="F23" i="6" s="1"/>
  <c r="G23" i="6"/>
  <c r="E23" i="6" s="1"/>
  <c r="P22" i="6"/>
  <c r="O22" i="6"/>
  <c r="N22" i="6"/>
  <c r="M22" i="6"/>
  <c r="L22" i="6"/>
  <c r="K22" i="6"/>
  <c r="J22" i="6"/>
  <c r="I22" i="6"/>
  <c r="H22" i="6"/>
  <c r="G22" i="6"/>
  <c r="E22" i="6"/>
  <c r="P21" i="6"/>
  <c r="O21" i="6"/>
  <c r="N21" i="6"/>
  <c r="M21" i="6"/>
  <c r="L21" i="6"/>
  <c r="K21" i="6"/>
  <c r="J21" i="6"/>
  <c r="I21" i="6"/>
  <c r="E21" i="6" s="1"/>
  <c r="H21" i="6"/>
  <c r="G21" i="6"/>
  <c r="P20" i="6"/>
  <c r="O20" i="6"/>
  <c r="N20" i="6"/>
  <c r="M20" i="6"/>
  <c r="L20" i="6"/>
  <c r="K20" i="6"/>
  <c r="J20" i="6"/>
  <c r="I20" i="6"/>
  <c r="H20" i="6"/>
  <c r="F20" i="6" s="1"/>
  <c r="G20" i="6"/>
  <c r="P19" i="6"/>
  <c r="O19" i="6"/>
  <c r="N19" i="6"/>
  <c r="M19" i="6"/>
  <c r="L19" i="6"/>
  <c r="K19" i="6"/>
  <c r="J19" i="6"/>
  <c r="I19" i="6"/>
  <c r="H19" i="6"/>
  <c r="G19" i="6"/>
  <c r="E19" i="6"/>
  <c r="P18" i="6"/>
  <c r="O18" i="6"/>
  <c r="N18" i="6"/>
  <c r="M18" i="6"/>
  <c r="M8" i="6" s="1"/>
  <c r="L18" i="6"/>
  <c r="K18" i="6"/>
  <c r="J18" i="6"/>
  <c r="I18" i="6"/>
  <c r="I8" i="6" s="1"/>
  <c r="H18" i="6"/>
  <c r="G18" i="6"/>
  <c r="P17" i="6"/>
  <c r="O17" i="6"/>
  <c r="N17" i="6"/>
  <c r="M17" i="6"/>
  <c r="L17" i="6"/>
  <c r="K17" i="6"/>
  <c r="J17" i="6"/>
  <c r="I17" i="6"/>
  <c r="E17" i="6" s="1"/>
  <c r="H17" i="6"/>
  <c r="F17" i="6" s="1"/>
  <c r="G17" i="6"/>
  <c r="P16" i="6"/>
  <c r="O16" i="6"/>
  <c r="N16" i="6"/>
  <c r="M16" i="6"/>
  <c r="L16" i="6"/>
  <c r="K16" i="6"/>
  <c r="J16" i="6"/>
  <c r="I16" i="6"/>
  <c r="H16" i="6"/>
  <c r="G16" i="6"/>
  <c r="E16" i="6"/>
  <c r="P15" i="6"/>
  <c r="O15" i="6"/>
  <c r="N15" i="6"/>
  <c r="M15" i="6"/>
  <c r="M9" i="6" s="1"/>
  <c r="L15" i="6"/>
  <c r="K15" i="6"/>
  <c r="J15" i="6"/>
  <c r="I15" i="6"/>
  <c r="E15" i="6" s="1"/>
  <c r="H15" i="6"/>
  <c r="G15" i="6"/>
  <c r="P14" i="6"/>
  <c r="P8" i="6" s="1"/>
  <c r="O14" i="6"/>
  <c r="N14" i="6"/>
  <c r="M14" i="6"/>
  <c r="L14" i="6"/>
  <c r="L8" i="6" s="1"/>
  <c r="K14" i="6"/>
  <c r="J14" i="6"/>
  <c r="I14" i="6"/>
  <c r="H14" i="6"/>
  <c r="F14" i="6" s="1"/>
  <c r="G14" i="6"/>
  <c r="E14" i="6"/>
  <c r="P13" i="6"/>
  <c r="P9" i="6" s="1"/>
  <c r="O13" i="6"/>
  <c r="N13" i="6"/>
  <c r="M13" i="6"/>
  <c r="L13" i="6"/>
  <c r="K13" i="6"/>
  <c r="J13" i="6"/>
  <c r="I13" i="6"/>
  <c r="E13" i="6" s="1"/>
  <c r="H13" i="6"/>
  <c r="F13" i="6" s="1"/>
  <c r="G13" i="6"/>
  <c r="P12" i="6"/>
  <c r="O12" i="6"/>
  <c r="N12" i="6"/>
  <c r="M12" i="6"/>
  <c r="L12" i="6"/>
  <c r="K12" i="6"/>
  <c r="J12" i="6"/>
  <c r="I12" i="6"/>
  <c r="H12" i="6"/>
  <c r="F12" i="6" s="1"/>
  <c r="G12" i="6"/>
  <c r="P11" i="6"/>
  <c r="O11" i="6"/>
  <c r="N11" i="6"/>
  <c r="M11" i="6"/>
  <c r="L11" i="6"/>
  <c r="K11" i="6"/>
  <c r="E11" i="6" s="1"/>
  <c r="J11" i="6"/>
  <c r="F11" i="6" s="1"/>
  <c r="I11" i="6"/>
  <c r="H11" i="6"/>
  <c r="G11" i="6"/>
  <c r="G9" i="6" s="1"/>
  <c r="P10" i="6"/>
  <c r="O10" i="6"/>
  <c r="N10" i="6"/>
  <c r="N8" i="6" s="1"/>
  <c r="M10" i="6"/>
  <c r="K9" i="6" s="1"/>
  <c r="L10" i="6"/>
  <c r="K10" i="6"/>
  <c r="J10" i="6"/>
  <c r="J8" i="6" s="1"/>
  <c r="I10" i="6"/>
  <c r="H10" i="6"/>
  <c r="G10" i="6"/>
  <c r="E10" i="6" s="1"/>
  <c r="F10" i="6"/>
  <c r="N9" i="6"/>
  <c r="I9" i="6"/>
  <c r="O8" i="6"/>
  <c r="K8" i="6"/>
  <c r="G8" i="6"/>
  <c r="J9" i="6" l="1"/>
  <c r="E18" i="6"/>
  <c r="E31" i="6"/>
  <c r="H8" i="6"/>
  <c r="L9" i="6"/>
  <c r="E12" i="6"/>
  <c r="F16" i="6"/>
  <c r="F8" i="6" s="1"/>
  <c r="F19" i="6"/>
  <c r="E20" i="6"/>
  <c r="F22" i="6"/>
  <c r="F25" i="6"/>
  <c r="E34" i="6"/>
  <c r="H9" i="6"/>
  <c r="F15" i="6"/>
  <c r="F9" i="6" s="1"/>
  <c r="F18" i="6"/>
  <c r="F21" i="6"/>
  <c r="F24" i="6"/>
  <c r="E32" i="6"/>
  <c r="E8" i="6" s="1"/>
  <c r="E9" i="6"/>
  <c r="U24" i="5" l="1"/>
  <c r="T24" i="5"/>
  <c r="S24" i="5"/>
  <c r="R24" i="5"/>
  <c r="Q24" i="5"/>
  <c r="P24" i="5"/>
  <c r="O24" i="5"/>
  <c r="N24" i="5"/>
  <c r="E24" i="5" s="1"/>
  <c r="M24" i="5"/>
  <c r="L24" i="5"/>
  <c r="K24" i="5"/>
  <c r="J24" i="5"/>
  <c r="D24" i="5" s="1"/>
  <c r="I24" i="5"/>
  <c r="H24" i="5"/>
  <c r="G24" i="5"/>
  <c r="F24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D23" i="5"/>
  <c r="U22" i="5"/>
  <c r="T22" i="5"/>
  <c r="S22" i="5"/>
  <c r="R22" i="5"/>
  <c r="Q22" i="5"/>
  <c r="P22" i="5"/>
  <c r="O22" i="5"/>
  <c r="N22" i="5"/>
  <c r="E22" i="5" s="1"/>
  <c r="M22" i="5"/>
  <c r="L22" i="5"/>
  <c r="K22" i="5"/>
  <c r="J22" i="5"/>
  <c r="D22" i="5" s="1"/>
  <c r="I22" i="5"/>
  <c r="H22" i="5"/>
  <c r="G22" i="5"/>
  <c r="F22" i="5"/>
  <c r="U21" i="5"/>
  <c r="T21" i="5"/>
  <c r="S21" i="5"/>
  <c r="R21" i="5"/>
  <c r="Q21" i="5"/>
  <c r="P21" i="5"/>
  <c r="O21" i="5"/>
  <c r="N21" i="5"/>
  <c r="M21" i="5"/>
  <c r="L21" i="5"/>
  <c r="K21" i="5"/>
  <c r="J21" i="5"/>
  <c r="D21" i="5" s="1"/>
  <c r="I21" i="5"/>
  <c r="H21" i="5"/>
  <c r="G21" i="5"/>
  <c r="U20" i="5"/>
  <c r="T20" i="5"/>
  <c r="S20" i="5"/>
  <c r="R20" i="5"/>
  <c r="Q20" i="5"/>
  <c r="P20" i="5"/>
  <c r="O20" i="5"/>
  <c r="N20" i="5"/>
  <c r="E20" i="5" s="1"/>
  <c r="M20" i="5"/>
  <c r="L20" i="5"/>
  <c r="K20" i="5"/>
  <c r="J20" i="5"/>
  <c r="D20" i="5" s="1"/>
  <c r="I20" i="5"/>
  <c r="H20" i="5"/>
  <c r="G20" i="5"/>
  <c r="F20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D19" i="5"/>
  <c r="U18" i="5"/>
  <c r="T18" i="5"/>
  <c r="S18" i="5"/>
  <c r="R18" i="5"/>
  <c r="Q18" i="5"/>
  <c r="P18" i="5"/>
  <c r="O18" i="5"/>
  <c r="N18" i="5"/>
  <c r="E18" i="5" s="1"/>
  <c r="M18" i="5"/>
  <c r="L18" i="5"/>
  <c r="K18" i="5"/>
  <c r="J18" i="5"/>
  <c r="D18" i="5" s="1"/>
  <c r="I18" i="5"/>
  <c r="H18" i="5"/>
  <c r="G18" i="5"/>
  <c r="F18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D17" i="5"/>
  <c r="U16" i="5"/>
  <c r="T16" i="5"/>
  <c r="S16" i="5"/>
  <c r="R16" i="5"/>
  <c r="Q16" i="5"/>
  <c r="P16" i="5"/>
  <c r="O16" i="5"/>
  <c r="N16" i="5"/>
  <c r="E16" i="5" s="1"/>
  <c r="M16" i="5"/>
  <c r="L16" i="5"/>
  <c r="K16" i="5"/>
  <c r="J16" i="5"/>
  <c r="D16" i="5" s="1"/>
  <c r="I16" i="5"/>
  <c r="H16" i="5"/>
  <c r="G16" i="5"/>
  <c r="F16" i="5"/>
  <c r="U15" i="5"/>
  <c r="T15" i="5"/>
  <c r="S15" i="5"/>
  <c r="R15" i="5"/>
  <c r="Q15" i="5"/>
  <c r="P15" i="5"/>
  <c r="O15" i="5"/>
  <c r="N15" i="5"/>
  <c r="M15" i="5"/>
  <c r="L15" i="5"/>
  <c r="K15" i="5"/>
  <c r="J15" i="5"/>
  <c r="D15" i="5" s="1"/>
  <c r="I15" i="5"/>
  <c r="H15" i="5"/>
  <c r="G15" i="5"/>
  <c r="U14" i="5"/>
  <c r="T14" i="5"/>
  <c r="S14" i="5"/>
  <c r="R14" i="5"/>
  <c r="Q14" i="5"/>
  <c r="P14" i="5"/>
  <c r="O14" i="5"/>
  <c r="N14" i="5"/>
  <c r="E14" i="5" s="1"/>
  <c r="M14" i="5"/>
  <c r="L14" i="5"/>
  <c r="K14" i="5"/>
  <c r="J14" i="5"/>
  <c r="D14" i="5" s="1"/>
  <c r="I14" i="5"/>
  <c r="H14" i="5"/>
  <c r="G14" i="5"/>
  <c r="F14" i="5"/>
  <c r="U13" i="5"/>
  <c r="T13" i="5"/>
  <c r="S13" i="5"/>
  <c r="R13" i="5"/>
  <c r="Q13" i="5"/>
  <c r="P13" i="5"/>
  <c r="O13" i="5"/>
  <c r="N13" i="5"/>
  <c r="M13" i="5"/>
  <c r="L13" i="5"/>
  <c r="K13" i="5"/>
  <c r="J13" i="5"/>
  <c r="D13" i="5" s="1"/>
  <c r="I13" i="5"/>
  <c r="H13" i="5"/>
  <c r="G13" i="5"/>
  <c r="U12" i="5"/>
  <c r="T12" i="5"/>
  <c r="S12" i="5"/>
  <c r="R12" i="5"/>
  <c r="Q12" i="5"/>
  <c r="P12" i="5"/>
  <c r="O12" i="5"/>
  <c r="N12" i="5"/>
  <c r="E12" i="5" s="1"/>
  <c r="M12" i="5"/>
  <c r="L12" i="5"/>
  <c r="K12" i="5"/>
  <c r="J12" i="5"/>
  <c r="D12" i="5" s="1"/>
  <c r="I12" i="5"/>
  <c r="H12" i="5"/>
  <c r="G12" i="5"/>
  <c r="F12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D11" i="5"/>
  <c r="U10" i="5"/>
  <c r="T10" i="5"/>
  <c r="S10" i="5"/>
  <c r="R10" i="5"/>
  <c r="Q10" i="5"/>
  <c r="P10" i="5"/>
  <c r="O10" i="5"/>
  <c r="N10" i="5"/>
  <c r="E10" i="5" s="1"/>
  <c r="M10" i="5"/>
  <c r="L10" i="5"/>
  <c r="K10" i="5"/>
  <c r="J10" i="5"/>
  <c r="D10" i="5" s="1"/>
  <c r="I10" i="5"/>
  <c r="H10" i="5"/>
  <c r="G10" i="5"/>
  <c r="F10" i="5"/>
  <c r="U9" i="5"/>
  <c r="T9" i="5"/>
  <c r="T8" i="5" s="1"/>
  <c r="S9" i="5"/>
  <c r="R9" i="5"/>
  <c r="R8" i="5" s="1"/>
  <c r="Q9" i="5"/>
  <c r="P9" i="5"/>
  <c r="P8" i="5" s="1"/>
  <c r="O9" i="5"/>
  <c r="N9" i="5"/>
  <c r="N8" i="5" s="1"/>
  <c r="M9" i="5"/>
  <c r="L9" i="5"/>
  <c r="K9" i="5"/>
  <c r="J9" i="5"/>
  <c r="J8" i="5" s="1"/>
  <c r="I9" i="5"/>
  <c r="H9" i="5"/>
  <c r="H8" i="5" s="1"/>
  <c r="G9" i="5"/>
  <c r="D9" i="5"/>
  <c r="U8" i="5"/>
  <c r="S8" i="5"/>
  <c r="Q8" i="5"/>
  <c r="O8" i="5"/>
  <c r="M8" i="5"/>
  <c r="K8" i="5"/>
  <c r="I8" i="5"/>
  <c r="G8" i="5"/>
  <c r="D8" i="5" l="1"/>
  <c r="F9" i="5"/>
  <c r="E11" i="5"/>
  <c r="F11" i="5"/>
  <c r="E13" i="5"/>
  <c r="F13" i="5"/>
  <c r="E15" i="5"/>
  <c r="F15" i="5"/>
  <c r="E17" i="5"/>
  <c r="E19" i="5"/>
  <c r="F19" i="5"/>
  <c r="E21" i="5"/>
  <c r="F21" i="5"/>
  <c r="E23" i="5"/>
  <c r="F23" i="5"/>
  <c r="F17" i="5"/>
  <c r="E9" i="5"/>
  <c r="L8" i="5"/>
  <c r="F8" i="5" l="1"/>
  <c r="E8" i="5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U15" i="4"/>
  <c r="T15" i="4"/>
  <c r="S15" i="4"/>
  <c r="R15" i="4"/>
  <c r="R9" i="4" s="1"/>
  <c r="Q15" i="4"/>
  <c r="P15" i="4"/>
  <c r="O15" i="4"/>
  <c r="N15" i="4"/>
  <c r="M15" i="4"/>
  <c r="L15" i="4"/>
  <c r="K15" i="4"/>
  <c r="J15" i="4"/>
  <c r="J9" i="4" s="1"/>
  <c r="I15" i="4"/>
  <c r="H15" i="4"/>
  <c r="G15" i="4"/>
  <c r="F15" i="4"/>
  <c r="F9" i="4" s="1"/>
  <c r="E15" i="4"/>
  <c r="U14" i="4"/>
  <c r="T14" i="4"/>
  <c r="S14" i="4"/>
  <c r="S8" i="4" s="1"/>
  <c r="R14" i="4"/>
  <c r="Q14" i="4"/>
  <c r="P14" i="4"/>
  <c r="O14" i="4"/>
  <c r="N14" i="4"/>
  <c r="M14" i="4"/>
  <c r="L14" i="4"/>
  <c r="K14" i="4"/>
  <c r="K8" i="4" s="1"/>
  <c r="J14" i="4"/>
  <c r="I14" i="4"/>
  <c r="H14" i="4"/>
  <c r="G14" i="4"/>
  <c r="G8" i="4" s="1"/>
  <c r="F14" i="4"/>
  <c r="E14" i="4"/>
  <c r="U13" i="4"/>
  <c r="T13" i="4"/>
  <c r="T7" i="4" s="1"/>
  <c r="S13" i="4"/>
  <c r="R13" i="4"/>
  <c r="Q13" i="4"/>
  <c r="P13" i="4"/>
  <c r="O13" i="4"/>
  <c r="N13" i="4"/>
  <c r="M13" i="4"/>
  <c r="L13" i="4"/>
  <c r="L7" i="4" s="1"/>
  <c r="K13" i="4"/>
  <c r="J13" i="4"/>
  <c r="I13" i="4"/>
  <c r="H13" i="4"/>
  <c r="H7" i="4" s="1"/>
  <c r="G13" i="4"/>
  <c r="F13" i="4"/>
  <c r="E13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N9" i="4"/>
  <c r="O8" i="4"/>
  <c r="P7" i="4"/>
  <c r="I7" i="4" l="1"/>
  <c r="Q7" i="4"/>
  <c r="H8" i="4"/>
  <c r="P8" i="4"/>
  <c r="G9" i="4"/>
  <c r="O9" i="4"/>
  <c r="F7" i="4"/>
  <c r="N7" i="4"/>
  <c r="R7" i="4"/>
  <c r="E8" i="4"/>
  <c r="I8" i="4"/>
  <c r="M8" i="4"/>
  <c r="Q8" i="4"/>
  <c r="U8" i="4"/>
  <c r="H9" i="4"/>
  <c r="L9" i="4"/>
  <c r="P9" i="4"/>
  <c r="T9" i="4"/>
  <c r="G7" i="4"/>
  <c r="K7" i="4"/>
  <c r="O7" i="4"/>
  <c r="S7" i="4"/>
  <c r="F8" i="4"/>
  <c r="J8" i="4"/>
  <c r="N8" i="4"/>
  <c r="R8" i="4"/>
  <c r="E9" i="4"/>
  <c r="I9" i="4"/>
  <c r="M9" i="4"/>
  <c r="Q9" i="4"/>
  <c r="U9" i="4"/>
  <c r="E7" i="4"/>
  <c r="M7" i="4"/>
  <c r="U7" i="4"/>
  <c r="L8" i="4"/>
  <c r="T8" i="4"/>
  <c r="K9" i="4"/>
  <c r="S9" i="4"/>
  <c r="J7" i="4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U12" i="3"/>
  <c r="T12" i="3"/>
  <c r="S12" i="3"/>
  <c r="R12" i="3"/>
  <c r="Q12" i="3"/>
  <c r="Q8" i="3" s="1"/>
  <c r="P12" i="3"/>
  <c r="O12" i="3"/>
  <c r="N12" i="3"/>
  <c r="M12" i="3"/>
  <c r="M8" i="3" s="1"/>
  <c r="L12" i="3"/>
  <c r="K12" i="3"/>
  <c r="J12" i="3"/>
  <c r="I12" i="3"/>
  <c r="I8" i="3" s="1"/>
  <c r="H12" i="3"/>
  <c r="G12" i="3"/>
  <c r="F12" i="3"/>
  <c r="E12" i="3"/>
  <c r="U11" i="3"/>
  <c r="T11" i="3"/>
  <c r="S11" i="3"/>
  <c r="R11" i="3"/>
  <c r="R7" i="3" s="1"/>
  <c r="Q11" i="3"/>
  <c r="P11" i="3"/>
  <c r="O11" i="3"/>
  <c r="N11" i="3"/>
  <c r="N7" i="3" s="1"/>
  <c r="M11" i="3"/>
  <c r="L11" i="3"/>
  <c r="K11" i="3"/>
  <c r="J11" i="3"/>
  <c r="J7" i="3" s="1"/>
  <c r="I11" i="3"/>
  <c r="H11" i="3"/>
  <c r="G11" i="3"/>
  <c r="F11" i="3"/>
  <c r="E11" i="3"/>
  <c r="U10" i="3"/>
  <c r="T10" i="3"/>
  <c r="T8" i="3" s="1"/>
  <c r="S10" i="3"/>
  <c r="S8" i="3" s="1"/>
  <c r="R10" i="3"/>
  <c r="Q10" i="3"/>
  <c r="P10" i="3"/>
  <c r="P8" i="3" s="1"/>
  <c r="O10" i="3"/>
  <c r="N10" i="3"/>
  <c r="M10" i="3"/>
  <c r="L10" i="3"/>
  <c r="L8" i="3" s="1"/>
  <c r="K10" i="3"/>
  <c r="K8" i="3" s="1"/>
  <c r="J10" i="3"/>
  <c r="I10" i="3"/>
  <c r="H10" i="3"/>
  <c r="H8" i="3" s="1"/>
  <c r="G10" i="3"/>
  <c r="G8" i="3" s="1"/>
  <c r="F10" i="3"/>
  <c r="E10" i="3"/>
  <c r="U9" i="3"/>
  <c r="U7" i="3" s="1"/>
  <c r="T9" i="3"/>
  <c r="T7" i="3" s="1"/>
  <c r="S9" i="3"/>
  <c r="R9" i="3"/>
  <c r="Q9" i="3"/>
  <c r="Q7" i="3" s="1"/>
  <c r="P9" i="3"/>
  <c r="O9" i="3"/>
  <c r="N9" i="3"/>
  <c r="M9" i="3"/>
  <c r="M7" i="3" s="1"/>
  <c r="L9" i="3"/>
  <c r="L7" i="3" s="1"/>
  <c r="K9" i="3"/>
  <c r="J9" i="3"/>
  <c r="I9" i="3"/>
  <c r="I7" i="3" s="1"/>
  <c r="H9" i="3"/>
  <c r="H7" i="3" s="1"/>
  <c r="G9" i="3"/>
  <c r="F9" i="3"/>
  <c r="E9" i="3"/>
  <c r="E7" i="3" s="1"/>
  <c r="U8" i="3"/>
  <c r="R8" i="3"/>
  <c r="O8" i="3"/>
  <c r="N8" i="3"/>
  <c r="J8" i="3"/>
  <c r="F8" i="3"/>
  <c r="E8" i="3"/>
  <c r="S7" i="3"/>
  <c r="P7" i="3"/>
  <c r="O7" i="3"/>
  <c r="K7" i="3"/>
  <c r="G7" i="3"/>
  <c r="F7" i="3"/>
  <c r="U40" i="2" l="1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U12" i="2"/>
  <c r="T12" i="2"/>
  <c r="S12" i="2"/>
  <c r="R12" i="2"/>
  <c r="R8" i="2" s="1"/>
  <c r="Q12" i="2"/>
  <c r="P12" i="2"/>
  <c r="O12" i="2"/>
  <c r="N12" i="2"/>
  <c r="M12" i="2"/>
  <c r="L12" i="2"/>
  <c r="K12" i="2"/>
  <c r="J12" i="2"/>
  <c r="J8" i="2" s="1"/>
  <c r="I12" i="2"/>
  <c r="H12" i="2"/>
  <c r="G12" i="2"/>
  <c r="F12" i="2"/>
  <c r="E12" i="2"/>
  <c r="U11" i="2"/>
  <c r="T11" i="2"/>
  <c r="S11" i="2"/>
  <c r="S7" i="2" s="1"/>
  <c r="R11" i="2"/>
  <c r="Q11" i="2"/>
  <c r="P11" i="2"/>
  <c r="O11" i="2"/>
  <c r="N11" i="2"/>
  <c r="M11" i="2"/>
  <c r="L11" i="2"/>
  <c r="K11" i="2"/>
  <c r="K7" i="2" s="1"/>
  <c r="J11" i="2"/>
  <c r="I11" i="2"/>
  <c r="H11" i="2"/>
  <c r="G11" i="2"/>
  <c r="F11" i="2"/>
  <c r="E11" i="2"/>
  <c r="U10" i="2"/>
  <c r="U8" i="2" s="1"/>
  <c r="T10" i="2"/>
  <c r="T8" i="2" s="1"/>
  <c r="S10" i="2"/>
  <c r="R10" i="2"/>
  <c r="Q10" i="2"/>
  <c r="Q8" i="2" s="1"/>
  <c r="P10" i="2"/>
  <c r="P8" i="2" s="1"/>
  <c r="O10" i="2"/>
  <c r="N10" i="2"/>
  <c r="M10" i="2"/>
  <c r="M8" i="2" s="1"/>
  <c r="L10" i="2"/>
  <c r="L8" i="2" s="1"/>
  <c r="K10" i="2"/>
  <c r="J10" i="2"/>
  <c r="I10" i="2"/>
  <c r="I8" i="2" s="1"/>
  <c r="H10" i="2"/>
  <c r="H8" i="2" s="1"/>
  <c r="G10" i="2"/>
  <c r="F10" i="2"/>
  <c r="E10" i="2"/>
  <c r="E8" i="2" s="1"/>
  <c r="U9" i="2"/>
  <c r="U7" i="2" s="1"/>
  <c r="T9" i="2"/>
  <c r="S9" i="2"/>
  <c r="R9" i="2"/>
  <c r="R7" i="2" s="1"/>
  <c r="Q9" i="2"/>
  <c r="Q7" i="2" s="1"/>
  <c r="P9" i="2"/>
  <c r="O9" i="2"/>
  <c r="N9" i="2"/>
  <c r="N7" i="2" s="1"/>
  <c r="M9" i="2"/>
  <c r="M7" i="2" s="1"/>
  <c r="L9" i="2"/>
  <c r="K9" i="2"/>
  <c r="J9" i="2"/>
  <c r="J7" i="2" s="1"/>
  <c r="I9" i="2"/>
  <c r="I7" i="2" s="1"/>
  <c r="H9" i="2"/>
  <c r="G9" i="2"/>
  <c r="F9" i="2"/>
  <c r="F7" i="2" s="1"/>
  <c r="E9" i="2"/>
  <c r="E7" i="2" s="1"/>
  <c r="S8" i="2"/>
  <c r="O8" i="2"/>
  <c r="N8" i="2"/>
  <c r="K8" i="2"/>
  <c r="G8" i="2"/>
  <c r="F8" i="2"/>
  <c r="T7" i="2"/>
  <c r="P7" i="2"/>
  <c r="O7" i="2"/>
  <c r="L7" i="2"/>
  <c r="H7" i="2"/>
  <c r="G7" i="2"/>
  <c r="U40" i="1" l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U12" i="1"/>
  <c r="T12" i="1"/>
  <c r="S12" i="1"/>
  <c r="R12" i="1"/>
  <c r="Q12" i="1"/>
  <c r="P12" i="1"/>
  <c r="O12" i="1"/>
  <c r="N12" i="1"/>
  <c r="N8" i="1" s="1"/>
  <c r="M12" i="1"/>
  <c r="L12" i="1"/>
  <c r="K12" i="1"/>
  <c r="J12" i="1"/>
  <c r="J8" i="1" s="1"/>
  <c r="I12" i="1"/>
  <c r="H12" i="1"/>
  <c r="G12" i="1"/>
  <c r="F12" i="1"/>
  <c r="F8" i="1" s="1"/>
  <c r="E12" i="1"/>
  <c r="U11" i="1"/>
  <c r="T11" i="1"/>
  <c r="S11" i="1"/>
  <c r="S7" i="1" s="1"/>
  <c r="R11" i="1"/>
  <c r="Q11" i="1"/>
  <c r="P11" i="1"/>
  <c r="O11" i="1"/>
  <c r="O7" i="1" s="1"/>
  <c r="N11" i="1"/>
  <c r="M11" i="1"/>
  <c r="L11" i="1"/>
  <c r="K11" i="1"/>
  <c r="K7" i="1" s="1"/>
  <c r="J11" i="1"/>
  <c r="I11" i="1"/>
  <c r="H11" i="1"/>
  <c r="G11" i="1"/>
  <c r="G7" i="1" s="1"/>
  <c r="F11" i="1"/>
  <c r="E11" i="1"/>
  <c r="U10" i="1"/>
  <c r="U8" i="1" s="1"/>
  <c r="T10" i="1"/>
  <c r="T8" i="1" s="1"/>
  <c r="S10" i="1"/>
  <c r="R10" i="1"/>
  <c r="Q10" i="1"/>
  <c r="Q8" i="1" s="1"/>
  <c r="P10" i="1"/>
  <c r="P8" i="1" s="1"/>
  <c r="O10" i="1"/>
  <c r="N10" i="1"/>
  <c r="M10" i="1"/>
  <c r="M8" i="1" s="1"/>
  <c r="L10" i="1"/>
  <c r="L8" i="1" s="1"/>
  <c r="K10" i="1"/>
  <c r="J10" i="1"/>
  <c r="I10" i="1"/>
  <c r="I8" i="1" s="1"/>
  <c r="H10" i="1"/>
  <c r="H8" i="1" s="1"/>
  <c r="G10" i="1"/>
  <c r="F10" i="1"/>
  <c r="E10" i="1"/>
  <c r="E8" i="1" s="1"/>
  <c r="U9" i="1"/>
  <c r="U7" i="1" s="1"/>
  <c r="T9" i="1"/>
  <c r="S9" i="1"/>
  <c r="R9" i="1"/>
  <c r="R7" i="1" s="1"/>
  <c r="Q9" i="1"/>
  <c r="Q7" i="1" s="1"/>
  <c r="P9" i="1"/>
  <c r="O9" i="1"/>
  <c r="N9" i="1"/>
  <c r="N7" i="1" s="1"/>
  <c r="M9" i="1"/>
  <c r="M7" i="1" s="1"/>
  <c r="L9" i="1"/>
  <c r="K9" i="1"/>
  <c r="J9" i="1"/>
  <c r="J7" i="1" s="1"/>
  <c r="I9" i="1"/>
  <c r="I7" i="1" s="1"/>
  <c r="H9" i="1"/>
  <c r="G9" i="1"/>
  <c r="F9" i="1"/>
  <c r="F7" i="1" s="1"/>
  <c r="E9" i="1"/>
  <c r="E7" i="1" s="1"/>
  <c r="S8" i="1"/>
  <c r="O8" i="1"/>
  <c r="K8" i="1"/>
  <c r="G8" i="1"/>
  <c r="T7" i="1"/>
  <c r="P7" i="1"/>
  <c r="L7" i="1"/>
  <c r="H7" i="1"/>
  <c r="R8" i="1" l="1"/>
</calcChain>
</file>

<file path=xl/sharedStrings.xml><?xml version="1.0" encoding="utf-8"?>
<sst xmlns="http://schemas.openxmlformats.org/spreadsheetml/2006/main" count="1597" uniqueCount="289">
  <si>
    <t>Tabela 1</t>
  </si>
  <si>
    <t>Osoby korzystające z usług poradnictwa zawodowego w województwie lubuskim w 2023 r.</t>
  </si>
  <si>
    <t>L.p.</t>
  </si>
  <si>
    <t>Wyszczególnienie</t>
  </si>
  <si>
    <t>Porady indywidualne</t>
  </si>
  <si>
    <t>Porady grupowe</t>
  </si>
  <si>
    <t>Badania testowe</t>
  </si>
  <si>
    <t>Informacje indywiduwlne</t>
  </si>
  <si>
    <t>Informacje grupowe</t>
  </si>
  <si>
    <t>Szkolenia z zakresu umiejętności poszukiwania pracy</t>
  </si>
  <si>
    <t>Liczba osób, które skorzystały z porad indywidualnych</t>
  </si>
  <si>
    <t>Liczba wizyt w ramach porad indywidualnych</t>
  </si>
  <si>
    <t>Liczba grup</t>
  </si>
  <si>
    <t>Liczba osób, które skorzystały z porad grupowych</t>
  </si>
  <si>
    <t>Liczba osób, które skorzystały z badań testowych</t>
  </si>
  <si>
    <t>Liczba przeprowadzonych badań testowych</t>
  </si>
  <si>
    <t>Liczba udzielonych indywidualnych informacji zawodowych</t>
  </si>
  <si>
    <t>Liczba osób uczestniczących w grupowych spotkaniach informacyjnych</t>
  </si>
  <si>
    <t>Liczba osób, które rozpoczęły szkolenie z zakresu umiejętności poszukiwania pracy</t>
  </si>
  <si>
    <t>Razem</t>
  </si>
  <si>
    <t>Kobiet</t>
  </si>
  <si>
    <t>Województwo Lubuskie</t>
  </si>
  <si>
    <t>Ogółem</t>
  </si>
  <si>
    <t>Bezrobotni</t>
  </si>
  <si>
    <t>Centrum Informacji i Planowania Kariery Zawodowej w Gorzowie Wlkp.</t>
  </si>
  <si>
    <t>Centrum Informacji i Planowania Kariery Zawodowej w Zielonej Górze</t>
  </si>
  <si>
    <t>Powiat gorzowski grodzki</t>
  </si>
  <si>
    <t>Powiat gorzowski ziemski</t>
  </si>
  <si>
    <t>Powiat krośnieński</t>
  </si>
  <si>
    <t>Powiat międzyrzecki</t>
  </si>
  <si>
    <t>Powiat nowosolski</t>
  </si>
  <si>
    <t>Powiat słubicki</t>
  </si>
  <si>
    <t>Powiat 
strzelecko-drezdenecki</t>
  </si>
  <si>
    <t>Powiat sulęciński</t>
  </si>
  <si>
    <t>Powiat świebodziński</t>
  </si>
  <si>
    <t>Powiat wschowski</t>
  </si>
  <si>
    <t>Powiat zielonogórski grodzki</t>
  </si>
  <si>
    <t>Powiat zielonogórski ziemski</t>
  </si>
  <si>
    <t>Powiat żagański</t>
  </si>
  <si>
    <t>Powiat żarski</t>
  </si>
  <si>
    <t>Tabela 2</t>
  </si>
  <si>
    <t>Wybrane kategorie osób bezrobotnych (bezrobotni do 30 roku życia i powyżej 50 roku życia) korzystających z usług poradnictwa zawodowego w województwie lubuskim w 2023 r.</t>
  </si>
  <si>
    <t>Liczba wizyt w ramach porad indywidua-lnych</t>
  </si>
  <si>
    <t>Bezrobotni do 30 roku życia</t>
  </si>
  <si>
    <t>Bezrobotni powyżej 50 roku życia</t>
  </si>
  <si>
    <t>Tabela 3</t>
  </si>
  <si>
    <t>Wybrane kategorie osób bezrobotnych (bezrobotni do 6 miesięcy i powyżej 12 miesięcy) 
korzystających z usług poradnictwa zawodowego w województwie lubuskim w 2023 r.</t>
  </si>
  <si>
    <t>Bezrobotni do 6 miesięcy</t>
  </si>
  <si>
    <t>Bezrobotni powyżej 12 miesięcy</t>
  </si>
  <si>
    <t>Tabela 4</t>
  </si>
  <si>
    <t>Wybrane kategorie osób bezrobotnych (długotrwale bezrobotni,  bezrobotni zamieszkali na wsi oraz niepełnosprawni bezrobotni) 
korzystających z usług poradnictwa zawodowego w województwie lubuskim w 2023 r.</t>
  </si>
  <si>
    <t>Długotrwale bezrobotni</t>
  </si>
  <si>
    <t>Zamieszkali na wsi</t>
  </si>
  <si>
    <t>Niepełnosprawni</t>
  </si>
  <si>
    <t>Tabela 5</t>
  </si>
  <si>
    <t>Struktura osób bezrobotnych (według poziomu wykształcenia) korzystających z usługi porada indywidualna  w województwie lubuskim w 2023 r.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</si>
  <si>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</si>
  <si>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</si>
  <si>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</si>
  <si>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</si>
  <si>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</si>
  <si>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Liczba wizyt w ramach porady</t>
  </si>
  <si>
    <t>Tabela 6</t>
  </si>
  <si>
    <t>Struktura osób bezrobotnych (według poziomu wykształcenia) korzystających z usługi porada grupowa i informacja grupowa  w województwie lubuskim w 2023 r.</t>
  </si>
  <si>
    <t xml:space="preserve">Porada grupowa </t>
  </si>
  <si>
    <t>Informacja grupowa</t>
  </si>
  <si>
    <t>Tabela 7</t>
  </si>
  <si>
    <t>Struktura osób bezrobotnych (według poziomu wykształcenia) korzystających z badań testowych  w województwie lubuskim w 2023 r.</t>
  </si>
  <si>
    <t>Z wykształceniem gimnazjalnym/podstawowym i niższym</t>
  </si>
  <si>
    <t>Liczba przeprowa-dzonych badań</t>
  </si>
  <si>
    <t>Tabela 8</t>
  </si>
  <si>
    <t>Struktura osób bezrobotnych (według stażu pracy) korzystających z usługi porada indywidualna w województwie lubuskim  w 2023 r.</t>
  </si>
  <si>
    <t>Staż pracy ogółem do 1 roku</t>
  </si>
  <si>
    <t>Staż pracy ogółem od 1 do 5 lat</t>
  </si>
  <si>
    <t>Staż pracy ogółem od 5 do 10 lat</t>
  </si>
  <si>
    <t>Staż pracy ogółem od 10 do 20 lat</t>
  </si>
  <si>
    <t>Staż pracy ogółem
20 lat i więcej</t>
  </si>
  <si>
    <t>Bez stażu pracy</t>
  </si>
  <si>
    <t>Tabela 9</t>
  </si>
  <si>
    <t>Struktura osób bezrobotnych (według stażu pracy) korzystających z usługi porada grupowa i informacja grupowa w województwie lubuskim w 2023 r.</t>
  </si>
  <si>
    <t>Staż pracy ogółem 
do 1 roku</t>
  </si>
  <si>
    <t>Staż pracy ogółem 
od 1 do 5 lat</t>
  </si>
  <si>
    <t>Staż pracy ogółem 
od 5 do 10 lat</t>
  </si>
  <si>
    <t>Staż pracy ogółem 
od 10 do 20 lat</t>
  </si>
  <si>
    <t>Staż pracy ogółem 
20 lat i więcej</t>
  </si>
  <si>
    <t xml:space="preserve">bez stażu </t>
  </si>
  <si>
    <t>Porada grupowa</t>
  </si>
  <si>
    <t>Tabela 10</t>
  </si>
  <si>
    <t>Struktura osób bezrobotnych (według stażu pracy) korzystających z badań testowych  w województwie lubuskim w 2023 r.</t>
  </si>
  <si>
    <t>Staż pracy ogółem
 od 1 do 5 lat</t>
  </si>
  <si>
    <t>Liczba przeprowadzonych badań</t>
  </si>
  <si>
    <t>Tabela 11</t>
  </si>
  <si>
    <t>Wybrane kategorie uczestników szkoleń  w województwie lubuskim w 2023 r.</t>
  </si>
  <si>
    <t>Lp.</t>
  </si>
  <si>
    <t>Wyszczególnienie / Osoby, które w okresie sprawozdawczym</t>
  </si>
  <si>
    <t>Liczba uczestników szkoleń</t>
  </si>
  <si>
    <t>ogółem</t>
  </si>
  <si>
    <t>bezrobotni</t>
  </si>
  <si>
    <t>w tym niepełnospra-wni bezrobotni</t>
  </si>
  <si>
    <t>wskazanych przez zainteresowa-nych</t>
  </si>
  <si>
    <t>grupowych</t>
  </si>
  <si>
    <t>na podstawie bonu szkoleniowego</t>
  </si>
  <si>
    <t>Rozpoczęły szkolenie - razem</t>
  </si>
  <si>
    <t>Rozpoczęły szkolenie - kobiety</t>
  </si>
  <si>
    <t>Ukończyły szkolenie</t>
  </si>
  <si>
    <t>Podjęły pracę</t>
  </si>
  <si>
    <t>Tabela 12</t>
  </si>
  <si>
    <t>Struktura uczestników szkoleń (według wieku i wykształcenia) realizowanych w województwie lubuskim w 2023 r.</t>
  </si>
  <si>
    <t xml:space="preserve">Liczba uczestników kończących szkolenia </t>
  </si>
  <si>
    <t>będąca w wieku</t>
  </si>
  <si>
    <t>z wykształcenie</t>
  </si>
  <si>
    <t>18 - 24 lata</t>
  </si>
  <si>
    <t>25 - 34 lata</t>
  </si>
  <si>
    <t>35 - 44 lata</t>
  </si>
  <si>
    <t>45 lat i więcej</t>
  </si>
  <si>
    <t>wyższym</t>
  </si>
  <si>
    <t>policealnym i średnim zawodowym</t>
  </si>
  <si>
    <t xml:space="preserve"> średnim ogólnokszta-łcącym</t>
  </si>
  <si>
    <t xml:space="preserve"> zasadniczym zawodowym</t>
  </si>
  <si>
    <t>gimnazjalnym/ podstawo-wym i niższym</t>
  </si>
  <si>
    <t>Tabela 13</t>
  </si>
  <si>
    <t xml:space="preserve">Struktura uczestników szkoleń (według czasu ich trwania) realizowanych w województwie lubuskim w 2023 r.  </t>
  </si>
  <si>
    <t>Liczba uczestników szkoleń w okresie sprawozdawczym</t>
  </si>
  <si>
    <t>czas trwania szkolenia</t>
  </si>
  <si>
    <t>do 30 godzin</t>
  </si>
  <si>
    <t>od 31 do 80 godzin</t>
  </si>
  <si>
    <t>od 81 do 150 godzin</t>
  </si>
  <si>
    <t>od 151 do 300 godzin</t>
  </si>
  <si>
    <t>Tabela 14</t>
  </si>
  <si>
    <t xml:space="preserve">Wybrane obszary zawodowe szkoleń w województwie lubuskim w 2023 r. </t>
  </si>
  <si>
    <t>Ogółem osoby szkolone (w wybranych obszarach), które</t>
  </si>
  <si>
    <t>Osoby, które w wybranych obszarach zawodowych</t>
  </si>
  <si>
    <t>Usługi transportowe, (w tym kursy prawa jazdy)</t>
  </si>
  <si>
    <t xml:space="preserve"> Informatyka i wykorzystanie komputerów</t>
  </si>
  <si>
    <t xml:space="preserve">Usługi fryzjerskie, kosmetyczne </t>
  </si>
  <si>
    <t>Inne obszary szkoleń</t>
  </si>
  <si>
    <t>pozostałe usługo</t>
  </si>
  <si>
    <t>Architektura i budownictwo</t>
  </si>
  <si>
    <t>Technika i handel art. technicznymi (w tym: mechanika, metalurgia,  energetyka, elektryka, elektronika, …)</t>
  </si>
  <si>
    <t>rachunkowość, księgowosć….</t>
  </si>
  <si>
    <t>ukończyły szkolenie</t>
  </si>
  <si>
    <t>podjęły pracę</t>
  </si>
  <si>
    <t>Tabela 15</t>
  </si>
  <si>
    <t>Instytucje szkoleniowe realizujące szkolenia w województwie lubuskim w 2023 r.</t>
  </si>
  <si>
    <t>Instytucje szkoleniowe</t>
  </si>
  <si>
    <t>Szkoła średnia, policealna</t>
  </si>
  <si>
    <t>Szkoła wyższa / kolegium</t>
  </si>
  <si>
    <t>Placówka kształcenia ustawicznego placówka kształcenia praktycznego</t>
  </si>
  <si>
    <t>Ośrodek dokształcania i doskonalenia zawodowego uprawniony do kształcenia młodocianych pracowników</t>
  </si>
  <si>
    <t>Placówka naukowa, naukowo-badawcza, ośrodek badawczo-rozwojowy</t>
  </si>
  <si>
    <t>Zakład pracy</t>
  </si>
  <si>
    <t>Stowarzyszenie fundacja spółka oraz inna osoba prawna, w tym ZDZ</t>
  </si>
  <si>
    <t>Osoba fizyczna</t>
  </si>
  <si>
    <t>Specjalistyczny ośrodek szkoleniowo-rehabilitacyjny</t>
  </si>
  <si>
    <t>Inna forma</t>
  </si>
  <si>
    <t>Liczba instytucji szkoleniowych</t>
  </si>
  <si>
    <t>Liczba uczestników kończących szkolenie</t>
  </si>
  <si>
    <t>Tabela 16</t>
  </si>
  <si>
    <t>Wnioski o wsparcie finansowe podnoszenia kwalifikacji w województwie lubuskim w 2023 r.</t>
  </si>
  <si>
    <t>Liczba osób, które złożyły wniosek lub ubiegały się o:</t>
  </si>
  <si>
    <t>skierowanie na szkolenie wskazane przez osobę uprawnioną</t>
  </si>
  <si>
    <t>skierowanie na szkolenie grupowe planowane przez urząd pracy</t>
  </si>
  <si>
    <t>przyznanie bonu szkoleniowego</t>
  </si>
  <si>
    <t>udzielenie pożyczki szkoleniowej</t>
  </si>
  <si>
    <t>sfinansowanie kosztów studiów podyplomowych</t>
  </si>
  <si>
    <t>sfinansowanie kosztów egzaminów lub licencji</t>
  </si>
  <si>
    <t>w okresie sprawozdawczym</t>
  </si>
  <si>
    <t>Powiat strzelecko-drezdenecki</t>
  </si>
  <si>
    <t>Tabela 17</t>
  </si>
  <si>
    <t>Wybrane kategorie uczestników staży  w województwie lubuskim w 2023 r.</t>
  </si>
  <si>
    <t xml:space="preserve">Wyszczególnienie </t>
  </si>
  <si>
    <t>Osoby, które w okresie sprawozdawczym</t>
  </si>
  <si>
    <t>ubiegały się o skierowanie na staż</t>
  </si>
  <si>
    <t>rozpoczęły staż</t>
  </si>
  <si>
    <t>ukończyły staż</t>
  </si>
  <si>
    <t>podjęły pracę w trakcie stażu lub do 3 miesięcy po jego ukończeniu</t>
  </si>
  <si>
    <t>razem</t>
  </si>
  <si>
    <t>kobiety</t>
  </si>
  <si>
    <t>Powiat</t>
  </si>
  <si>
    <t xml:space="preserve">W tym niepełnosprawni bezrobotni </t>
  </si>
  <si>
    <t>Skierowani na staż w ramach bonu stażowego</t>
  </si>
  <si>
    <t>Tabela 18</t>
  </si>
  <si>
    <t>Struktura uczestników staży (według wieku i wykształcenia) realizowanych w województwie lubuskim w 2023 r.</t>
  </si>
  <si>
    <t xml:space="preserve">Liczba uczestników kończących staż </t>
  </si>
  <si>
    <t xml:space="preserve">z wykształceniem </t>
  </si>
  <si>
    <t xml:space="preserve"> policealnym i średnim zawodowym</t>
  </si>
  <si>
    <t>zasadniczym zawodowym</t>
  </si>
  <si>
    <t>gimnazjalnym/podstawowym i niższym</t>
  </si>
  <si>
    <t>Tabela 19</t>
  </si>
  <si>
    <t xml:space="preserve">Wybrane obszary zawodowe, w których bezrobotni odbyli program stażu w województwie lubuskim w 2023 r. </t>
  </si>
  <si>
    <t>Ogółem uczestnicy stażu, którzy</t>
  </si>
  <si>
    <t>Prace sekretarskie i biurowe</t>
  </si>
  <si>
    <t>Sprzedaż, marketing, public relations, handel nieruchomościami</t>
  </si>
  <si>
    <t>Usługi gastronomiczne</t>
  </si>
  <si>
    <t>pozostałe usługi</t>
  </si>
  <si>
    <t>Usługi fryzjerskie, kosmetyczne</t>
  </si>
  <si>
    <t>rachunkowość, księgowość, bankowość, ubepieczenia…</t>
  </si>
  <si>
    <t>Opieka społeczna (w tym: opieka nad osobami niepełnosprawnymi, …</t>
  </si>
  <si>
    <t>opieka zdrowotna</t>
  </si>
  <si>
    <t>techniki handel…</t>
  </si>
  <si>
    <t>informatyka i wykorzystanie komputerów</t>
  </si>
  <si>
    <t>ukończyli staż</t>
  </si>
  <si>
    <t>podjęli pracę</t>
  </si>
  <si>
    <t>Tabela 20</t>
  </si>
  <si>
    <t>Struktura podmiotów (według liczby pracowników) korzystających ze środków KFS w województwie lubuskim w 2023 r.</t>
  </si>
  <si>
    <t>Podmioty zatrudniające</t>
  </si>
  <si>
    <t>od 1 do 9 osób</t>
  </si>
  <si>
    <t>od 10 do 49 osób</t>
  </si>
  <si>
    <t>od 50 do 249 osób</t>
  </si>
  <si>
    <t>250 i więcej osób</t>
  </si>
  <si>
    <t>Pracodawcy wnioskujący o przyznanie środków z KFS</t>
  </si>
  <si>
    <t>Pracodawcy, kórzy otrzymali środki z KFS</t>
  </si>
  <si>
    <t>Tabela 21</t>
  </si>
  <si>
    <t>Struktura podmiotów (według wybranych sekcji PKD) ubiegających się o skorzystanie  ze środków KFS w województwie lubuskim w 2023</t>
  </si>
  <si>
    <t>Sekcje PKD</t>
  </si>
  <si>
    <t>Rolnictwo, leśnictwo, łowiectwo i rybactwo</t>
  </si>
  <si>
    <t>Górnictwo i wydobywanie</t>
  </si>
  <si>
    <t>Przetwórstwo przemysłowe</t>
  </si>
  <si>
    <t>Wytwarzanie i zaopatrywanie w energię elektryczną, gaz, parę  wodną, gorącą wodę i powietrze do układów klimatyzacyjnych</t>
  </si>
  <si>
    <t>Dostawa wody; gospodarowanie ściekami i odpadami oraz działalność związana z rekultywacją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</si>
  <si>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</si>
  <si>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</si>
  <si>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</si>
  <si>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</si>
  <si>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</si>
  <si>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finansowa i ubezpieczeniowa</t>
  </si>
  <si>
    <t>Działalność  związana 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</si>
  <si>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</si>
  <si>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</si>
  <si>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</si>
  <si>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</si>
  <si>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</si>
  <si>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 związana z kulturą, rozrywką i rekreacją</t>
  </si>
  <si>
    <t>Pozostała działalność usługowa</t>
  </si>
  <si>
    <t>Gospodarstwa domowe zatrudniające pracowników; gospodarstwa domowe produkujące wyroby i świadczące usługi na własne potrzeby</t>
  </si>
  <si>
    <t>Organizacje i zespoły eksterytorialne</t>
  </si>
  <si>
    <t>Działalność niezidentyfikowana</t>
  </si>
  <si>
    <t>Tabela 22</t>
  </si>
  <si>
    <t>Tabela 23</t>
  </si>
  <si>
    <t>Uczestnicy działań (według rodzaju wsparcia) finansowanych ze środków KFS w województwie lubuskim w 2023 r.</t>
  </si>
  <si>
    <t xml:space="preserve">Osoby objęte wsparciem KFS w okresie sprawozdawczym </t>
  </si>
  <si>
    <t>uczestniczące w</t>
  </si>
  <si>
    <t>kursach</t>
  </si>
  <si>
    <t>studiach podyplomowych</t>
  </si>
  <si>
    <t>egzaminach</t>
  </si>
  <si>
    <t>badaniach lekarskich i/lub psychologicznych</t>
  </si>
  <si>
    <t>ubezpieczeniu NNW</t>
  </si>
  <si>
    <t>Pracodawcy</t>
  </si>
  <si>
    <t>Pracownicy</t>
  </si>
  <si>
    <t>Uwaga: 
Osoby w  wieszach nie sumują się. Jedna osoba może korzystać z kilku form wsparcia.</t>
  </si>
  <si>
    <t>Tabela 24</t>
  </si>
  <si>
    <t>Uczestnicy działań (według wykształcenia) finansowanych ze środków KFS w województwie lubuskim w 2023 r.</t>
  </si>
  <si>
    <t>Uczestnicy działań objętych wsparciem KFS w okresie sprawozdawczym</t>
  </si>
  <si>
    <t>średnim ogólnokształcą-cym</t>
  </si>
  <si>
    <t>gimnazjalnym/ podstawowym i niższym</t>
  </si>
  <si>
    <t>Tabela 25</t>
  </si>
  <si>
    <t>Uczestnicy działań (według wieku) finansowanych ze środków KFS w województwie lubuskim w 2023 r.</t>
  </si>
  <si>
    <t>45 i więcej lat</t>
  </si>
  <si>
    <t>Tabela 26</t>
  </si>
  <si>
    <t xml:space="preserve">Wybrana tematyka kształcenia ustawicznego finansowanego z KFS w województwie lubuskim w 2023 r. </t>
  </si>
  <si>
    <t>z tego	podstawowe programy ogólne (w tym: kształcenie umiejętności pisania, czytania i liczenia</t>
  </si>
  <si>
    <t>sztuka, kultura, rzemiosło artystyczne</t>
  </si>
  <si>
    <t>rozwój osobowościowy i kariery zawodowej</t>
  </si>
  <si>
    <t>doskonalenie nauczycieli i nauka o kształceniu</t>
  </si>
  <si>
    <t>nauki humanistyczne (bez języków obcych) i społeczne (w tym: ekonomia, socjologia, psychologia, politologia, etnologia, geografia)</t>
  </si>
  <si>
    <t>języki obce</t>
  </si>
  <si>
    <t>dziennikarstwo i informacja naukowo-techniczna</t>
  </si>
  <si>
    <t>sprzedaż, marketing, public relations, handel nieruchomościami</t>
  </si>
  <si>
    <t>rachunkowość, księgowość, bankowość, ubezpieczenia, analiza inwestycyjna</t>
  </si>
  <si>
    <t>zarządzanie i administrowanie</t>
  </si>
  <si>
    <t>prace sekretarskie i biurowe</t>
  </si>
  <si>
    <t>prawo</t>
  </si>
  <si>
    <t>nauki o życiu  i nauki przyrodnicze (w tym: biologia, zoologia, chemia, fizyka)</t>
  </si>
  <si>
    <t>matematyka i statystyka</t>
  </si>
  <si>
    <t>technika i handel artykułami technicznymi (w tym: mechanika, metalurgia, energetyka, elektryka, elektronika, telekomunikacja, miernictwo, naprawa i konserwacja pojazdów)</t>
  </si>
  <si>
    <t>górnictwo i przetwórstwo przemysłowe (w tym: przemysł spożywczy, lekki, chemiczny)</t>
  </si>
  <si>
    <t>architektura i budownictwo</t>
  </si>
  <si>
    <t>rolnictwo, leśnictwo, rybołówstwo</t>
  </si>
  <si>
    <t>weterynaria</t>
  </si>
  <si>
    <t>opieka społeczna (w tym: opieka nad osobami niepełnosprawnymi, starszymi, dziećmi, wolontariat)</t>
  </si>
  <si>
    <t>ochrona własności i osób</t>
  </si>
  <si>
    <t>ochrona środowiska</t>
  </si>
  <si>
    <t>usługi hotelarskie, turystyka i rekreacja</t>
  </si>
  <si>
    <t>usługi gastronomiczne</t>
  </si>
  <si>
    <t>usługi fryzjerskie, kosmetyczne</t>
  </si>
  <si>
    <t>usługi krawieckie, obuwnicze</t>
  </si>
  <si>
    <t>usługi stolarskie, szklarskie</t>
  </si>
  <si>
    <t>usługi transportowe, w tym kursy prawa jazdy</t>
  </si>
  <si>
    <t>inna tematyka kształcenia ustawicznego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</si>
</sst>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"/>
      <name val="Verdana"/>
      <family val="2"/>
      <charset val="238"/>
    </font>
    <font>
      <sz val="9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>
      <alignment horizontal="left" vertical="center"/>
    </xf>
  </cellStyleXfs>
  <cellXfs count="245">
    <xf numFmtId="0" fontId="0" fillId="0" borderId="0" xfId="0"/>
    <xf numFmtId="0" fontId="3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5" fillId="0" borderId="0" xfId="0" applyFont="1"/>
    <xf numFmtId="0" fontId="4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164" fontId="7" fillId="0" borderId="5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164" fontId="10" fillId="0" borderId="5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Fill="1"/>
    <xf numFmtId="0" fontId="10" fillId="0" borderId="0" xfId="0" applyFont="1" applyFill="1" applyBorder="1"/>
    <xf numFmtId="0" fontId="9" fillId="0" borderId="0" xfId="0" applyFont="1"/>
    <xf numFmtId="0" fontId="10" fillId="0" borderId="4" xfId="0" applyFont="1" applyFill="1" applyBorder="1"/>
    <xf numFmtId="0" fontId="10" fillId="0" borderId="4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/>
    <xf numFmtId="0" fontId="10" fillId="0" borderId="0" xfId="0" applyFont="1" applyFill="1" applyAlignment="1">
      <alignment horizontal="center" vertical="center"/>
    </xf>
    <xf numFmtId="164" fontId="7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3" fontId="10" fillId="0" borderId="5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10" fillId="0" borderId="5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" fontId="9" fillId="0" borderId="0" xfId="0" applyNumberFormat="1" applyFont="1"/>
    <xf numFmtId="0" fontId="10" fillId="0" borderId="5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64" fontId="10" fillId="0" borderId="6" xfId="0" applyNumberFormat="1" applyFont="1" applyFill="1" applyBorder="1" applyAlignment="1">
      <alignment horizontal="left" vertical="center" wrapText="1"/>
    </xf>
    <xf numFmtId="3" fontId="10" fillId="0" borderId="8" xfId="1" applyNumberFormat="1" applyFont="1" applyFill="1" applyBorder="1" applyAlignment="1">
      <alignment horizontal="right" vertical="center"/>
    </xf>
    <xf numFmtId="0" fontId="9" fillId="0" borderId="0" xfId="0" applyFont="1" applyBorder="1"/>
    <xf numFmtId="164" fontId="10" fillId="0" borderId="0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Border="1"/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0" fontId="10" fillId="0" borderId="5" xfId="0" quotePrefix="1" applyFont="1" applyFill="1" applyBorder="1" applyAlignment="1">
      <alignment horizontal="center" vertical="center" wrapText="1"/>
    </xf>
    <xf numFmtId="0" fontId="9" fillId="0" borderId="5" xfId="0" applyFont="1" applyBorder="1"/>
    <xf numFmtId="3" fontId="10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11" fillId="0" borderId="0" xfId="0" applyFont="1" applyFill="1"/>
    <xf numFmtId="3" fontId="6" fillId="0" borderId="5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3" fontId="11" fillId="0" borderId="5" xfId="0" applyNumberFormat="1" applyFont="1" applyFill="1" applyBorder="1" applyAlignment="1">
      <alignment horizontal="right" vertical="center"/>
    </xf>
    <xf numFmtId="0" fontId="11" fillId="0" borderId="5" xfId="0" quotePrefix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0" fontId="9" fillId="0" borderId="3" xfId="0" applyFont="1" applyBorder="1"/>
    <xf numFmtId="3" fontId="12" fillId="0" borderId="5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3" fontId="6" fillId="0" borderId="5" xfId="0" applyNumberFormat="1" applyFont="1" applyFill="1" applyBorder="1" applyAlignment="1">
      <alignment horizontal="right"/>
    </xf>
    <xf numFmtId="3" fontId="11" fillId="0" borderId="5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3" fontId="6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0" fillId="0" borderId="0" xfId="0" applyFont="1" applyAlignment="1">
      <alignment vertical="center"/>
    </xf>
    <xf numFmtId="0" fontId="7" fillId="0" borderId="5" xfId="0" applyFont="1" applyFill="1" applyBorder="1" applyAlignment="1">
      <alignment horizontal="center" vertical="center" textRotation="90" wrapText="1"/>
    </xf>
    <xf numFmtId="3" fontId="6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Border="1"/>
    <xf numFmtId="3" fontId="10" fillId="0" borderId="0" xfId="0" applyNumberFormat="1" applyFont="1" applyFill="1" applyBorder="1" applyAlignment="1">
      <alignment vertical="center" wrapText="1"/>
    </xf>
    <xf numFmtId="3" fontId="0" fillId="0" borderId="0" xfId="0" applyNumberFormat="1" applyFont="1"/>
    <xf numFmtId="3" fontId="10" fillId="2" borderId="5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3" fontId="7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/>
    <xf numFmtId="0" fontId="9" fillId="2" borderId="5" xfId="0" applyFont="1" applyFill="1" applyBorder="1" applyAlignment="1">
      <alignment horizontal="center" vertical="center" textRotation="90" wrapText="1"/>
    </xf>
    <xf numFmtId="0" fontId="15" fillId="2" borderId="5" xfId="2" quotePrefix="1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9" fillId="0" borderId="10" xfId="0" applyFont="1" applyBorder="1"/>
    <xf numFmtId="3" fontId="9" fillId="0" borderId="0" xfId="0" applyNumberFormat="1" applyFont="1" applyBorder="1" applyAlignment="1">
      <alignment horizontal="center" vertical="center"/>
    </xf>
    <xf numFmtId="0" fontId="9" fillId="0" borderId="14" xfId="0" applyFont="1" applyBorder="1"/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/>
    <xf numFmtId="0" fontId="9" fillId="0" borderId="7" xfId="0" applyFont="1" applyBorder="1"/>
    <xf numFmtId="0" fontId="10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5" xfId="0" applyFont="1" applyBorder="1" applyAlignment="1">
      <alignment vertical="center" wrapText="1"/>
    </xf>
    <xf numFmtId="0" fontId="6" fillId="0" borderId="5" xfId="0" applyFont="1" applyFill="1" applyBorder="1" applyAlignment="1">
      <alignment vertical="center" textRotation="180" wrapText="1"/>
    </xf>
    <xf numFmtId="0" fontId="0" fillId="0" borderId="5" xfId="0" applyBorder="1" applyAlignment="1">
      <alignment horizontal="center" vertical="center" textRotation="180" wrapText="1"/>
    </xf>
    <xf numFmtId="0" fontId="0" fillId="0" borderId="5" xfId="0" applyFont="1" applyBorder="1" applyAlignment="1">
      <alignment horizontal="center" vertical="center" textRotation="180" wrapText="1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6" fillId="0" borderId="5" xfId="2" quotePrefix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quotePrefix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11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0" borderId="5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7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6" xfId="0" quotePrefix="1" applyFont="1" applyFill="1" applyBorder="1" applyAlignment="1">
      <alignment horizontal="center" vertical="center" wrapText="1"/>
    </xf>
    <xf numFmtId="0" fontId="10" fillId="0" borderId="2" xfId="0" quotePrefix="1" applyFont="1" applyFill="1" applyBorder="1" applyAlignment="1">
      <alignment horizontal="center" vertical="center" wrapText="1"/>
    </xf>
    <xf numFmtId="0" fontId="10" fillId="0" borderId="14" xfId="0" quotePrefix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14" xfId="0" applyFont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</cellXfs>
  <cellStyles count="3">
    <cellStyle name="Normalny" xfId="0" builtinId="0"/>
    <cellStyle name="Procentowy" xfId="1" builtinId="5"/>
    <cellStyle name="S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42" Type="http://schemas.openxmlformats.org/officeDocument/2006/relationships/externalLink" Target="externalLinks/externalLink16.xml"/><Relationship Id="rId47" Type="http://schemas.openxmlformats.org/officeDocument/2006/relationships/externalLink" Target="externalLinks/externalLink21.xml"/><Relationship Id="rId50" Type="http://schemas.openxmlformats.org/officeDocument/2006/relationships/externalLink" Target="externalLinks/externalLink24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3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14.xml"/><Relationship Id="rId45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27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externalLink" Target="externalLinks/externalLink17.xml"/><Relationship Id="rId48" Type="http://schemas.openxmlformats.org/officeDocument/2006/relationships/externalLink" Target="externalLinks/externalLink22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externalLink" Target="externalLinks/externalLink12.xml"/><Relationship Id="rId46" Type="http://schemas.openxmlformats.org/officeDocument/2006/relationships/externalLink" Target="externalLinks/externalLink20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5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49" Type="http://schemas.openxmlformats.org/officeDocument/2006/relationships/externalLink" Target="externalLinks/externalLink23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5.xml"/><Relationship Id="rId44" Type="http://schemas.openxmlformats.org/officeDocument/2006/relationships/externalLink" Target="externalLinks/externalLink18.xml"/><Relationship Id="rId52" Type="http://schemas.openxmlformats.org/officeDocument/2006/relationships/externalLink" Target="externalLinks/externalLink2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2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2%20r/TAB%202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2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olepsza/Documents/opracowania%20w&#322;asne/formy%20szkoleniowe%202024%20r/Kontroling/Tabela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13">
          <cell r="I13">
            <v>60</v>
          </cell>
          <cell r="L13">
            <v>40</v>
          </cell>
          <cell r="N13">
            <v>109</v>
          </cell>
          <cell r="P13">
            <v>50</v>
          </cell>
          <cell r="S13">
            <v>398</v>
          </cell>
          <cell r="U13">
            <v>286</v>
          </cell>
          <cell r="W13">
            <v>32</v>
          </cell>
          <cell r="Y13">
            <v>23</v>
          </cell>
          <cell r="AA13">
            <v>39</v>
          </cell>
          <cell r="AC13">
            <v>674</v>
          </cell>
          <cell r="AD13">
            <v>436</v>
          </cell>
          <cell r="AF13">
            <v>42</v>
          </cell>
          <cell r="AG13">
            <v>678</v>
          </cell>
          <cell r="AI13">
            <v>402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13</v>
          </cell>
          <cell r="L14">
            <v>8</v>
          </cell>
          <cell r="N14">
            <v>29</v>
          </cell>
          <cell r="P14" t="str">
            <v>0</v>
          </cell>
          <cell r="S14">
            <v>151</v>
          </cell>
          <cell r="U14">
            <v>108</v>
          </cell>
          <cell r="W14">
            <v>9</v>
          </cell>
          <cell r="Y14">
            <v>5</v>
          </cell>
          <cell r="AA14">
            <v>12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0</v>
          </cell>
          <cell r="AI14">
            <v>0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2">
        <row r="13">
          <cell r="I13">
            <v>36</v>
          </cell>
          <cell r="L13">
            <v>26</v>
          </cell>
          <cell r="N13">
            <v>50</v>
          </cell>
          <cell r="P13">
            <v>39</v>
          </cell>
          <cell r="S13">
            <v>240</v>
          </cell>
          <cell r="U13">
            <v>156</v>
          </cell>
          <cell r="W13">
            <v>8</v>
          </cell>
          <cell r="Y13">
            <v>7</v>
          </cell>
          <cell r="AA13">
            <v>11</v>
          </cell>
          <cell r="AC13">
            <v>615</v>
          </cell>
          <cell r="AD13">
            <v>484</v>
          </cell>
          <cell r="AF13">
            <v>21</v>
          </cell>
          <cell r="AG13">
            <v>444</v>
          </cell>
          <cell r="AI13">
            <v>246</v>
          </cell>
          <cell r="AL13">
            <v>0</v>
          </cell>
          <cell r="AM13">
            <v>0</v>
          </cell>
        </row>
        <row r="14">
          <cell r="I14">
            <v>8</v>
          </cell>
          <cell r="L14">
            <v>3</v>
          </cell>
          <cell r="N14">
            <v>14</v>
          </cell>
          <cell r="P14" t="str">
            <v>0</v>
          </cell>
          <cell r="S14">
            <v>45</v>
          </cell>
          <cell r="U14">
            <v>34</v>
          </cell>
          <cell r="W14">
            <v>1</v>
          </cell>
          <cell r="Y14">
            <v>1</v>
          </cell>
          <cell r="AA14">
            <v>1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0</v>
          </cell>
          <cell r="AI14">
            <v>0</v>
          </cell>
          <cell r="AL14">
            <v>0</v>
          </cell>
          <cell r="AM14">
            <v>0</v>
          </cell>
        </row>
      </sheetData>
      <sheetData sheetId="3">
        <row r="13">
          <cell r="I13">
            <v>1127</v>
          </cell>
          <cell r="L13">
            <v>599</v>
          </cell>
          <cell r="N13">
            <v>1412</v>
          </cell>
          <cell r="P13">
            <v>21</v>
          </cell>
          <cell r="S13">
            <v>126</v>
          </cell>
          <cell r="U13">
            <v>97</v>
          </cell>
          <cell r="W13">
            <v>84</v>
          </cell>
          <cell r="Y13">
            <v>23</v>
          </cell>
          <cell r="AA13">
            <v>96</v>
          </cell>
          <cell r="AC13">
            <v>0</v>
          </cell>
          <cell r="AD13">
            <v>0</v>
          </cell>
          <cell r="AF13">
            <v>19</v>
          </cell>
          <cell r="AG13">
            <v>107</v>
          </cell>
          <cell r="AI13">
            <v>97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1105</v>
          </cell>
          <cell r="L14">
            <v>590</v>
          </cell>
          <cell r="N14">
            <v>1386</v>
          </cell>
          <cell r="P14" t="str">
            <v>0</v>
          </cell>
          <cell r="S14">
            <v>122</v>
          </cell>
          <cell r="U14">
            <v>94</v>
          </cell>
          <cell r="W14">
            <v>81</v>
          </cell>
          <cell r="Y14">
            <v>22</v>
          </cell>
          <cell r="AA14">
            <v>93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25</v>
          </cell>
          <cell r="AI14">
            <v>22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4">
        <row r="13">
          <cell r="I13">
            <v>207</v>
          </cell>
          <cell r="L13">
            <v>94</v>
          </cell>
          <cell r="N13">
            <v>242</v>
          </cell>
          <cell r="P13">
            <v>21</v>
          </cell>
          <cell r="S13">
            <v>47</v>
          </cell>
          <cell r="U13">
            <v>36</v>
          </cell>
          <cell r="W13">
            <v>45</v>
          </cell>
          <cell r="Y13">
            <v>12</v>
          </cell>
          <cell r="AA13">
            <v>57</v>
          </cell>
          <cell r="AC13">
            <v>0</v>
          </cell>
          <cell r="AD13">
            <v>0</v>
          </cell>
          <cell r="AF13">
            <v>0</v>
          </cell>
          <cell r="AG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206</v>
          </cell>
          <cell r="L14">
            <v>93</v>
          </cell>
          <cell r="N14">
            <v>241</v>
          </cell>
          <cell r="P14" t="str">
            <v>0</v>
          </cell>
          <cell r="S14">
            <v>46</v>
          </cell>
          <cell r="U14">
            <v>35</v>
          </cell>
          <cell r="W14">
            <v>45</v>
          </cell>
          <cell r="Y14">
            <v>12</v>
          </cell>
          <cell r="AA14">
            <v>57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0</v>
          </cell>
          <cell r="AI14">
            <v>0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5">
        <row r="13">
          <cell r="I13">
            <v>818</v>
          </cell>
          <cell r="L13">
            <v>471</v>
          </cell>
          <cell r="N13">
            <v>1146</v>
          </cell>
          <cell r="P13">
            <v>59</v>
          </cell>
          <cell r="S13">
            <v>287</v>
          </cell>
          <cell r="U13">
            <v>182</v>
          </cell>
          <cell r="W13">
            <v>133</v>
          </cell>
          <cell r="Y13">
            <v>85</v>
          </cell>
          <cell r="AA13">
            <v>207</v>
          </cell>
          <cell r="AC13">
            <v>686</v>
          </cell>
          <cell r="AD13">
            <v>356</v>
          </cell>
          <cell r="AF13">
            <v>74</v>
          </cell>
          <cell r="AG13">
            <v>849</v>
          </cell>
          <cell r="AI13">
            <v>332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810</v>
          </cell>
          <cell r="L14">
            <v>466</v>
          </cell>
          <cell r="N14">
            <v>1132</v>
          </cell>
          <cell r="P14" t="str">
            <v>0</v>
          </cell>
          <cell r="S14">
            <v>285</v>
          </cell>
          <cell r="U14">
            <v>181</v>
          </cell>
          <cell r="W14">
            <v>131</v>
          </cell>
          <cell r="Y14">
            <v>84</v>
          </cell>
          <cell r="AA14">
            <v>204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397</v>
          </cell>
          <cell r="AI14">
            <v>211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6">
        <row r="13">
          <cell r="I13">
            <v>1345</v>
          </cell>
          <cell r="L13">
            <v>726</v>
          </cell>
          <cell r="N13">
            <v>1994</v>
          </cell>
          <cell r="P13">
            <v>26</v>
          </cell>
          <cell r="S13">
            <v>161</v>
          </cell>
          <cell r="U13">
            <v>104</v>
          </cell>
          <cell r="W13">
            <v>165</v>
          </cell>
          <cell r="Y13">
            <v>102</v>
          </cell>
          <cell r="AA13">
            <v>338</v>
          </cell>
          <cell r="AC13">
            <v>672</v>
          </cell>
          <cell r="AD13">
            <v>366</v>
          </cell>
          <cell r="AF13">
            <v>58</v>
          </cell>
          <cell r="AG13">
            <v>834</v>
          </cell>
          <cell r="AI13">
            <v>483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1320</v>
          </cell>
          <cell r="L14">
            <v>715</v>
          </cell>
          <cell r="N14">
            <v>1966</v>
          </cell>
          <cell r="P14" t="str">
            <v>0</v>
          </cell>
          <cell r="S14">
            <v>159</v>
          </cell>
          <cell r="U14">
            <v>103</v>
          </cell>
          <cell r="W14">
            <v>165</v>
          </cell>
          <cell r="Y14">
            <v>102</v>
          </cell>
          <cell r="AA14">
            <v>338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352</v>
          </cell>
          <cell r="AI14">
            <v>213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7">
        <row r="13">
          <cell r="I13">
            <v>1339</v>
          </cell>
          <cell r="L13">
            <v>769</v>
          </cell>
          <cell r="N13">
            <v>1908</v>
          </cell>
          <cell r="P13">
            <v>27</v>
          </cell>
          <cell r="S13">
            <v>170</v>
          </cell>
          <cell r="U13">
            <v>117</v>
          </cell>
          <cell r="W13">
            <v>641</v>
          </cell>
          <cell r="Y13">
            <v>407</v>
          </cell>
          <cell r="AA13">
            <v>641</v>
          </cell>
          <cell r="AC13">
            <v>696</v>
          </cell>
          <cell r="AD13">
            <v>391</v>
          </cell>
          <cell r="AF13">
            <v>26</v>
          </cell>
          <cell r="AG13">
            <v>369</v>
          </cell>
          <cell r="AI13">
            <v>192</v>
          </cell>
          <cell r="AL13">
            <v>0</v>
          </cell>
          <cell r="AM13">
            <v>0</v>
          </cell>
        </row>
        <row r="14">
          <cell r="I14">
            <v>1306</v>
          </cell>
          <cell r="L14">
            <v>749</v>
          </cell>
          <cell r="N14">
            <v>1872</v>
          </cell>
          <cell r="P14" t="str">
            <v>0</v>
          </cell>
          <cell r="S14">
            <v>170</v>
          </cell>
          <cell r="U14">
            <v>117</v>
          </cell>
          <cell r="W14">
            <v>629</v>
          </cell>
          <cell r="Y14">
            <v>400</v>
          </cell>
          <cell r="AA14">
            <v>629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106</v>
          </cell>
          <cell r="AI14">
            <v>65</v>
          </cell>
          <cell r="AL14">
            <v>0</v>
          </cell>
          <cell r="AM14">
            <v>0</v>
          </cell>
        </row>
      </sheetData>
      <sheetData sheetId="8">
        <row r="13">
          <cell r="I13">
            <v>193</v>
          </cell>
          <cell r="L13">
            <v>103</v>
          </cell>
          <cell r="N13">
            <v>196</v>
          </cell>
          <cell r="P13">
            <v>13</v>
          </cell>
          <cell r="S13">
            <v>91</v>
          </cell>
          <cell r="U13">
            <v>51</v>
          </cell>
          <cell r="W13">
            <v>7</v>
          </cell>
          <cell r="Y13">
            <v>3</v>
          </cell>
          <cell r="AA13">
            <v>7</v>
          </cell>
          <cell r="AC13">
            <v>244</v>
          </cell>
          <cell r="AD13">
            <v>108</v>
          </cell>
          <cell r="AF13">
            <v>20</v>
          </cell>
          <cell r="AG13">
            <v>126</v>
          </cell>
          <cell r="AI13">
            <v>72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189</v>
          </cell>
          <cell r="L14">
            <v>100</v>
          </cell>
          <cell r="N14">
            <v>192</v>
          </cell>
          <cell r="P14" t="str">
            <v>0</v>
          </cell>
          <cell r="S14">
            <v>91</v>
          </cell>
          <cell r="U14">
            <v>51</v>
          </cell>
          <cell r="W14">
            <v>7</v>
          </cell>
          <cell r="Y14">
            <v>3</v>
          </cell>
          <cell r="AA14">
            <v>7</v>
          </cell>
          <cell r="AD14" t="str">
            <v>0</v>
          </cell>
          <cell r="AF14" t="str">
            <v>0</v>
          </cell>
          <cell r="AG14">
            <v>116</v>
          </cell>
          <cell r="AI14">
            <v>69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9">
        <row r="13">
          <cell r="I13">
            <v>1070</v>
          </cell>
          <cell r="L13">
            <v>653</v>
          </cell>
          <cell r="N13">
            <v>1448</v>
          </cell>
          <cell r="P13">
            <v>48</v>
          </cell>
          <cell r="S13">
            <v>261</v>
          </cell>
          <cell r="U13">
            <v>209</v>
          </cell>
          <cell r="W13">
            <v>74</v>
          </cell>
          <cell r="Y13">
            <v>55</v>
          </cell>
          <cell r="AA13">
            <v>74</v>
          </cell>
          <cell r="AC13">
            <v>551</v>
          </cell>
          <cell r="AD13">
            <v>303</v>
          </cell>
          <cell r="AF13">
            <v>56</v>
          </cell>
          <cell r="AG13">
            <v>403</v>
          </cell>
          <cell r="AI13">
            <v>263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1054</v>
          </cell>
          <cell r="L14">
            <v>644</v>
          </cell>
          <cell r="N14">
            <v>1430</v>
          </cell>
          <cell r="P14" t="str">
            <v>0</v>
          </cell>
          <cell r="S14">
            <v>261</v>
          </cell>
          <cell r="U14">
            <v>209</v>
          </cell>
          <cell r="W14">
            <v>74</v>
          </cell>
          <cell r="Y14">
            <v>55</v>
          </cell>
          <cell r="AA14">
            <v>74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401</v>
          </cell>
          <cell r="AI14">
            <v>261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10">
        <row r="13">
          <cell r="I13">
            <v>86</v>
          </cell>
          <cell r="L13">
            <v>45</v>
          </cell>
          <cell r="N13">
            <v>95</v>
          </cell>
          <cell r="P13">
            <v>11</v>
          </cell>
          <cell r="S13">
            <v>89</v>
          </cell>
          <cell r="U13">
            <v>50</v>
          </cell>
          <cell r="W13">
            <v>0</v>
          </cell>
          <cell r="Y13">
            <v>0</v>
          </cell>
          <cell r="AA13">
            <v>0</v>
          </cell>
          <cell r="AC13">
            <v>62</v>
          </cell>
          <cell r="AD13">
            <v>35</v>
          </cell>
          <cell r="AF13">
            <v>0</v>
          </cell>
          <cell r="AG13">
            <v>0</v>
          </cell>
          <cell r="AI13">
            <v>0</v>
          </cell>
          <cell r="AL13">
            <v>0</v>
          </cell>
          <cell r="AM13">
            <v>0</v>
          </cell>
        </row>
        <row r="14">
          <cell r="I14">
            <v>84</v>
          </cell>
          <cell r="L14">
            <v>45</v>
          </cell>
          <cell r="N14">
            <v>93</v>
          </cell>
          <cell r="P14" t="str">
            <v>0</v>
          </cell>
          <cell r="S14">
            <v>87</v>
          </cell>
          <cell r="U14">
            <v>48</v>
          </cell>
          <cell r="W14">
            <v>0</v>
          </cell>
          <cell r="Y14">
            <v>0</v>
          </cell>
          <cell r="AA14">
            <v>0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0</v>
          </cell>
          <cell r="AI14">
            <v>0</v>
          </cell>
          <cell r="AL14">
            <v>0</v>
          </cell>
          <cell r="AM14">
            <v>0</v>
          </cell>
        </row>
      </sheetData>
      <sheetData sheetId="11">
        <row r="13">
          <cell r="I13">
            <v>194</v>
          </cell>
          <cell r="L13">
            <v>111</v>
          </cell>
          <cell r="N13">
            <v>221</v>
          </cell>
          <cell r="P13">
            <v>15</v>
          </cell>
          <cell r="S13">
            <v>75</v>
          </cell>
          <cell r="U13">
            <v>54</v>
          </cell>
          <cell r="W13">
            <v>0</v>
          </cell>
          <cell r="Y13">
            <v>0</v>
          </cell>
          <cell r="AA13">
            <v>0</v>
          </cell>
          <cell r="AC13">
            <v>196</v>
          </cell>
          <cell r="AD13">
            <v>105</v>
          </cell>
          <cell r="AF13">
            <v>8</v>
          </cell>
          <cell r="AG13">
            <v>70</v>
          </cell>
          <cell r="AI13">
            <v>45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190</v>
          </cell>
          <cell r="L14">
            <v>108</v>
          </cell>
          <cell r="N14">
            <v>216</v>
          </cell>
          <cell r="P14" t="str">
            <v>0</v>
          </cell>
          <cell r="S14">
            <v>74</v>
          </cell>
          <cell r="U14">
            <v>53</v>
          </cell>
          <cell r="W14">
            <v>0</v>
          </cell>
          <cell r="Y14">
            <v>0</v>
          </cell>
          <cell r="AA14">
            <v>0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69</v>
          </cell>
          <cell r="AI14">
            <v>45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12">
        <row r="13">
          <cell r="I13">
            <v>140</v>
          </cell>
          <cell r="L13">
            <v>83</v>
          </cell>
          <cell r="N13">
            <v>258</v>
          </cell>
          <cell r="P13">
            <v>5</v>
          </cell>
          <cell r="S13">
            <v>25</v>
          </cell>
          <cell r="U13">
            <v>22</v>
          </cell>
          <cell r="W13">
            <v>0</v>
          </cell>
          <cell r="Y13">
            <v>0</v>
          </cell>
          <cell r="AA13">
            <v>0</v>
          </cell>
          <cell r="AC13">
            <v>35</v>
          </cell>
          <cell r="AD13">
            <v>18</v>
          </cell>
          <cell r="AF13">
            <v>5</v>
          </cell>
          <cell r="AG13">
            <v>34</v>
          </cell>
          <cell r="AI13">
            <v>18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140</v>
          </cell>
          <cell r="L14">
            <v>83</v>
          </cell>
          <cell r="N14">
            <v>258</v>
          </cell>
          <cell r="P14" t="str">
            <v>0</v>
          </cell>
          <cell r="S14">
            <v>25</v>
          </cell>
          <cell r="U14">
            <v>22</v>
          </cell>
          <cell r="W14">
            <v>0</v>
          </cell>
          <cell r="Y14">
            <v>0</v>
          </cell>
          <cell r="AA14">
            <v>0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33</v>
          </cell>
          <cell r="AI14">
            <v>17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13">
        <row r="13">
          <cell r="I13">
            <v>932</v>
          </cell>
          <cell r="L13">
            <v>540</v>
          </cell>
          <cell r="N13">
            <v>1990</v>
          </cell>
          <cell r="P13">
            <v>30</v>
          </cell>
          <cell r="S13">
            <v>203</v>
          </cell>
          <cell r="U13">
            <v>118</v>
          </cell>
          <cell r="W13">
            <v>1</v>
          </cell>
          <cell r="Y13">
            <v>1</v>
          </cell>
          <cell r="AA13">
            <v>1</v>
          </cell>
          <cell r="AC13">
            <v>0</v>
          </cell>
          <cell r="AD13">
            <v>0</v>
          </cell>
          <cell r="AF13">
            <v>0</v>
          </cell>
          <cell r="AG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907</v>
          </cell>
          <cell r="L14">
            <v>529</v>
          </cell>
          <cell r="N14">
            <v>1941</v>
          </cell>
          <cell r="P14" t="str">
            <v>0</v>
          </cell>
          <cell r="S14">
            <v>193</v>
          </cell>
          <cell r="U14">
            <v>113</v>
          </cell>
          <cell r="W14">
            <v>1</v>
          </cell>
          <cell r="Y14">
            <v>1</v>
          </cell>
          <cell r="AA14">
            <v>1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0</v>
          </cell>
          <cell r="AI14">
            <v>0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14">
        <row r="13">
          <cell r="I13">
            <v>240</v>
          </cell>
          <cell r="L13">
            <v>152</v>
          </cell>
          <cell r="N13">
            <v>492</v>
          </cell>
          <cell r="P13">
            <v>30</v>
          </cell>
          <cell r="S13">
            <v>31</v>
          </cell>
          <cell r="U13">
            <v>17</v>
          </cell>
          <cell r="W13">
            <v>0</v>
          </cell>
          <cell r="AA13">
            <v>0</v>
          </cell>
          <cell r="AC13">
            <v>0</v>
          </cell>
          <cell r="AD13">
            <v>0</v>
          </cell>
          <cell r="AF13">
            <v>0</v>
          </cell>
          <cell r="AG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237</v>
          </cell>
          <cell r="L14">
            <v>149</v>
          </cell>
          <cell r="N14">
            <v>488</v>
          </cell>
          <cell r="P14" t="str">
            <v>0</v>
          </cell>
          <cell r="S14">
            <v>31</v>
          </cell>
          <cell r="U14">
            <v>17</v>
          </cell>
          <cell r="W14">
            <v>0</v>
          </cell>
          <cell r="Y14">
            <v>0</v>
          </cell>
          <cell r="AA14">
            <v>0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0</v>
          </cell>
          <cell r="AI14">
            <v>0</v>
          </cell>
          <cell r="AK14" t="str">
            <v>0</v>
          </cell>
          <cell r="AL14">
            <v>0</v>
          </cell>
          <cell r="AM14">
            <v>0</v>
          </cell>
        </row>
        <row r="15">
          <cell r="Y15">
            <v>0</v>
          </cell>
        </row>
      </sheetData>
      <sheetData sheetId="15">
        <row r="13">
          <cell r="I13">
            <v>446</v>
          </cell>
          <cell r="L13">
            <v>286</v>
          </cell>
          <cell r="N13">
            <v>494</v>
          </cell>
          <cell r="P13">
            <v>14</v>
          </cell>
          <cell r="S13">
            <v>75</v>
          </cell>
          <cell r="U13">
            <v>54</v>
          </cell>
          <cell r="W13">
            <v>36</v>
          </cell>
          <cell r="Y13">
            <v>29</v>
          </cell>
          <cell r="AA13">
            <v>41</v>
          </cell>
          <cell r="AC13">
            <v>86</v>
          </cell>
          <cell r="AD13">
            <v>46</v>
          </cell>
          <cell r="AF13">
            <v>15</v>
          </cell>
          <cell r="AG13">
            <v>72</v>
          </cell>
          <cell r="AI13">
            <v>38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441</v>
          </cell>
          <cell r="L14">
            <v>283</v>
          </cell>
          <cell r="N14">
            <v>488</v>
          </cell>
          <cell r="P14" t="str">
            <v>0</v>
          </cell>
          <cell r="S14">
            <v>70</v>
          </cell>
          <cell r="U14">
            <v>49</v>
          </cell>
          <cell r="W14">
            <v>34</v>
          </cell>
          <cell r="Y14">
            <v>27</v>
          </cell>
          <cell r="AA14">
            <v>37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62</v>
          </cell>
          <cell r="AI14">
            <v>38</v>
          </cell>
          <cell r="AK14" t="str">
            <v>0</v>
          </cell>
          <cell r="AL14">
            <v>0</v>
          </cell>
          <cell r="AM14">
            <v>0</v>
          </cell>
        </row>
      </sheetData>
      <sheetData sheetId="16">
        <row r="13">
          <cell r="I13">
            <v>207</v>
          </cell>
          <cell r="L13">
            <v>121</v>
          </cell>
          <cell r="N13">
            <v>211</v>
          </cell>
          <cell r="P13">
            <v>6</v>
          </cell>
          <cell r="S13">
            <v>29</v>
          </cell>
          <cell r="U13">
            <v>25</v>
          </cell>
          <cell r="W13">
            <v>0</v>
          </cell>
          <cell r="Y13">
            <v>0</v>
          </cell>
          <cell r="AA13">
            <v>0</v>
          </cell>
          <cell r="AC13">
            <v>336</v>
          </cell>
          <cell r="AD13">
            <v>193</v>
          </cell>
          <cell r="AF13">
            <v>10</v>
          </cell>
          <cell r="AG13">
            <v>38</v>
          </cell>
          <cell r="AI13">
            <v>21</v>
          </cell>
          <cell r="AK13">
            <v>0</v>
          </cell>
          <cell r="AL13">
            <v>0</v>
          </cell>
          <cell r="AM13">
            <v>0</v>
          </cell>
        </row>
        <row r="14">
          <cell r="I14">
            <v>206</v>
          </cell>
          <cell r="L14">
            <v>121</v>
          </cell>
          <cell r="N14">
            <v>210</v>
          </cell>
          <cell r="P14" t="str">
            <v>0</v>
          </cell>
          <cell r="S14">
            <v>29</v>
          </cell>
          <cell r="U14">
            <v>25</v>
          </cell>
          <cell r="W14">
            <v>0</v>
          </cell>
          <cell r="Y14">
            <v>0</v>
          </cell>
          <cell r="AA14">
            <v>0</v>
          </cell>
          <cell r="AC14" t="str">
            <v>0</v>
          </cell>
          <cell r="AD14" t="str">
            <v>0</v>
          </cell>
          <cell r="AF14" t="str">
            <v>0</v>
          </cell>
          <cell r="AG14">
            <v>38</v>
          </cell>
          <cell r="AI14">
            <v>21</v>
          </cell>
          <cell r="AK14" t="str">
            <v>0</v>
          </cell>
          <cell r="AL14">
            <v>0</v>
          </cell>
          <cell r="AM14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0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34">
          <cell r="AA34">
            <v>0</v>
          </cell>
          <cell r="AC34" t="str">
            <v>0</v>
          </cell>
          <cell r="AE34"/>
        </row>
        <row r="36">
          <cell r="W36">
            <v>0</v>
          </cell>
          <cell r="Y36">
            <v>0</v>
          </cell>
          <cell r="AA36">
            <v>0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8">
          <cell r="W38">
            <v>0</v>
          </cell>
          <cell r="Y38">
            <v>0</v>
          </cell>
          <cell r="AA38">
            <v>0</v>
          </cell>
        </row>
        <row r="39">
          <cell r="W39">
            <v>9</v>
          </cell>
          <cell r="Y39">
            <v>5</v>
          </cell>
          <cell r="AA39">
            <v>12</v>
          </cell>
        </row>
      </sheetData>
      <sheetData sheetId="2">
        <row r="35">
          <cell r="W35">
            <v>0</v>
          </cell>
          <cell r="Y35">
            <v>0</v>
          </cell>
          <cell r="AA35">
            <v>0</v>
          </cell>
          <cell r="AC35" t="str">
            <v>0</v>
          </cell>
        </row>
        <row r="36">
          <cell r="W36">
            <v>0</v>
          </cell>
          <cell r="Y36">
            <v>0</v>
          </cell>
          <cell r="AA36">
            <v>0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8">
          <cell r="W38">
            <v>0</v>
          </cell>
          <cell r="Y38">
            <v>0</v>
          </cell>
          <cell r="AA38">
            <v>0</v>
          </cell>
        </row>
        <row r="39">
          <cell r="W39">
            <v>1</v>
          </cell>
          <cell r="Y39">
            <v>1</v>
          </cell>
          <cell r="AA39">
            <v>1</v>
          </cell>
        </row>
      </sheetData>
      <sheetData sheetId="3">
        <row r="34">
          <cell r="W34">
            <v>26</v>
          </cell>
          <cell r="Y34">
            <v>6</v>
          </cell>
          <cell r="AA34">
            <v>31</v>
          </cell>
        </row>
        <row r="35">
          <cell r="W35">
            <v>18</v>
          </cell>
          <cell r="Y35">
            <v>7</v>
          </cell>
          <cell r="AA35">
            <v>21</v>
          </cell>
        </row>
        <row r="36">
          <cell r="W36">
            <v>15</v>
          </cell>
          <cell r="Y36">
            <v>5</v>
          </cell>
          <cell r="AA36">
            <v>16</v>
          </cell>
        </row>
        <row r="37">
          <cell r="W37">
            <v>8</v>
          </cell>
          <cell r="Y37">
            <v>1</v>
          </cell>
          <cell r="AA37">
            <v>9</v>
          </cell>
        </row>
        <row r="38">
          <cell r="W38">
            <v>2</v>
          </cell>
          <cell r="Y38">
            <v>1</v>
          </cell>
          <cell r="AA38">
            <v>2</v>
          </cell>
        </row>
        <row r="39">
          <cell r="W39">
            <v>12</v>
          </cell>
          <cell r="Y39">
            <v>2</v>
          </cell>
          <cell r="AA39">
            <v>14</v>
          </cell>
        </row>
      </sheetData>
      <sheetData sheetId="4">
        <row r="34">
          <cell r="W34">
            <v>15</v>
          </cell>
          <cell r="Y34">
            <v>4</v>
          </cell>
          <cell r="AA34">
            <v>24</v>
          </cell>
        </row>
        <row r="35">
          <cell r="W35">
            <v>13</v>
          </cell>
          <cell r="Y35">
            <v>5</v>
          </cell>
          <cell r="AA35">
            <v>15</v>
          </cell>
        </row>
        <row r="36">
          <cell r="W36">
            <v>4</v>
          </cell>
          <cell r="Y36">
            <v>0</v>
          </cell>
          <cell r="AA36">
            <v>4</v>
          </cell>
        </row>
        <row r="37">
          <cell r="W37">
            <v>3</v>
          </cell>
          <cell r="Y37">
            <v>1</v>
          </cell>
          <cell r="AA37">
            <v>3</v>
          </cell>
        </row>
        <row r="38">
          <cell r="W38">
            <v>7</v>
          </cell>
          <cell r="Y38">
            <v>2</v>
          </cell>
          <cell r="AA38">
            <v>8</v>
          </cell>
        </row>
        <row r="39">
          <cell r="W39">
            <v>3</v>
          </cell>
          <cell r="Y39">
            <v>0</v>
          </cell>
          <cell r="AA39">
            <v>3</v>
          </cell>
        </row>
      </sheetData>
      <sheetData sheetId="5">
        <row r="34">
          <cell r="W34">
            <v>34</v>
          </cell>
          <cell r="Y34">
            <v>24</v>
          </cell>
          <cell r="AA34">
            <v>61</v>
          </cell>
        </row>
        <row r="35">
          <cell r="W35">
            <v>51</v>
          </cell>
          <cell r="Y35">
            <v>34</v>
          </cell>
          <cell r="AA35">
            <v>81</v>
          </cell>
        </row>
        <row r="36">
          <cell r="W36">
            <v>14</v>
          </cell>
          <cell r="Y36">
            <v>7</v>
          </cell>
          <cell r="AA36">
            <v>18</v>
          </cell>
        </row>
        <row r="37">
          <cell r="W37">
            <v>10</v>
          </cell>
          <cell r="Y37">
            <v>3</v>
          </cell>
          <cell r="AA37">
            <v>10</v>
          </cell>
        </row>
        <row r="38">
          <cell r="W38">
            <v>2</v>
          </cell>
          <cell r="Y38">
            <v>0</v>
          </cell>
          <cell r="AA38">
            <v>2</v>
          </cell>
        </row>
        <row r="39">
          <cell r="W39">
            <v>20</v>
          </cell>
          <cell r="Y39">
            <v>16</v>
          </cell>
          <cell r="AA39">
            <v>32</v>
          </cell>
        </row>
      </sheetData>
      <sheetData sheetId="6">
        <row r="34">
          <cell r="W34">
            <v>18</v>
          </cell>
          <cell r="Y34">
            <v>8</v>
          </cell>
          <cell r="AA34">
            <v>35</v>
          </cell>
        </row>
        <row r="35">
          <cell r="W35">
            <v>88</v>
          </cell>
          <cell r="Y35">
            <v>60</v>
          </cell>
          <cell r="AA35">
            <v>171</v>
          </cell>
        </row>
        <row r="36">
          <cell r="W36">
            <v>31</v>
          </cell>
          <cell r="Y36">
            <v>17</v>
          </cell>
          <cell r="AA36">
            <v>80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8">
          <cell r="W38">
            <v>0</v>
          </cell>
          <cell r="Y38">
            <v>0</v>
          </cell>
          <cell r="AA38">
            <v>0</v>
          </cell>
        </row>
        <row r="39">
          <cell r="W39">
            <v>28</v>
          </cell>
          <cell r="Y39">
            <v>17</v>
          </cell>
          <cell r="AA39">
            <v>52</v>
          </cell>
        </row>
      </sheetData>
      <sheetData sheetId="7">
        <row r="34">
          <cell r="W34">
            <v>166</v>
          </cell>
          <cell r="Y34">
            <v>108</v>
          </cell>
          <cell r="AA34">
            <v>166</v>
          </cell>
        </row>
        <row r="35">
          <cell r="W35">
            <v>252</v>
          </cell>
          <cell r="Y35">
            <v>165</v>
          </cell>
          <cell r="AA35">
            <v>252</v>
          </cell>
        </row>
        <row r="36">
          <cell r="W36">
            <v>43</v>
          </cell>
          <cell r="Y36">
            <v>25</v>
          </cell>
          <cell r="AA36">
            <v>43</v>
          </cell>
        </row>
        <row r="37">
          <cell r="W37">
            <v>4</v>
          </cell>
          <cell r="Y37">
            <v>1</v>
          </cell>
          <cell r="AA37">
            <v>4</v>
          </cell>
        </row>
        <row r="38">
          <cell r="W38">
            <v>0</v>
          </cell>
          <cell r="Y38">
            <v>0</v>
          </cell>
          <cell r="AA38">
            <v>0</v>
          </cell>
        </row>
        <row r="39">
          <cell r="W39">
            <v>164</v>
          </cell>
          <cell r="Y39">
            <v>101</v>
          </cell>
          <cell r="AA39">
            <v>164</v>
          </cell>
        </row>
      </sheetData>
      <sheetData sheetId="8">
        <row r="34">
          <cell r="W34">
            <v>2</v>
          </cell>
          <cell r="Y34">
            <v>1</v>
          </cell>
          <cell r="AA34">
            <v>2</v>
          </cell>
        </row>
        <row r="35">
          <cell r="W35">
            <v>2</v>
          </cell>
          <cell r="Y35">
            <v>1</v>
          </cell>
          <cell r="AA35">
            <v>2</v>
          </cell>
        </row>
        <row r="36">
          <cell r="W36">
            <v>3</v>
          </cell>
          <cell r="Y36">
            <v>1</v>
          </cell>
          <cell r="AA36">
            <v>3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8">
          <cell r="W38">
            <v>0</v>
          </cell>
          <cell r="Y38">
            <v>0</v>
          </cell>
          <cell r="AA38">
            <v>0</v>
          </cell>
        </row>
        <row r="39">
          <cell r="W39">
            <v>0</v>
          </cell>
          <cell r="Y39">
            <v>0</v>
          </cell>
          <cell r="AA39">
            <v>0</v>
          </cell>
        </row>
      </sheetData>
      <sheetData sheetId="9">
        <row r="34">
          <cell r="W34">
            <v>18</v>
          </cell>
          <cell r="Y34">
            <v>13</v>
          </cell>
          <cell r="AA34">
            <v>18</v>
          </cell>
        </row>
        <row r="35">
          <cell r="W35">
            <v>24</v>
          </cell>
          <cell r="Y35">
            <v>17</v>
          </cell>
          <cell r="AA35">
            <v>24</v>
          </cell>
        </row>
        <row r="36">
          <cell r="W36">
            <v>6</v>
          </cell>
          <cell r="Y36">
            <v>3</v>
          </cell>
          <cell r="AA36">
            <v>6</v>
          </cell>
        </row>
        <row r="37">
          <cell r="W37">
            <v>4</v>
          </cell>
          <cell r="Y37">
            <v>3</v>
          </cell>
          <cell r="AA37">
            <v>4</v>
          </cell>
        </row>
        <row r="38">
          <cell r="W38">
            <v>0</v>
          </cell>
          <cell r="Y38">
            <v>0</v>
          </cell>
          <cell r="AA38">
            <v>0</v>
          </cell>
        </row>
        <row r="39">
          <cell r="W39">
            <v>22</v>
          </cell>
          <cell r="Y39">
            <v>19</v>
          </cell>
          <cell r="AA39">
            <v>22</v>
          </cell>
        </row>
      </sheetData>
      <sheetData sheetId="10">
        <row r="34">
          <cell r="W34">
            <v>0</v>
          </cell>
          <cell r="Y34">
            <v>0</v>
          </cell>
          <cell r="AA34">
            <v>0</v>
          </cell>
        </row>
        <row r="35">
          <cell r="W35">
            <v>0</v>
          </cell>
          <cell r="Y35">
            <v>0</v>
          </cell>
          <cell r="AA35">
            <v>0</v>
          </cell>
        </row>
        <row r="36">
          <cell r="W36">
            <v>0</v>
          </cell>
          <cell r="Y36">
            <v>0</v>
          </cell>
          <cell r="AA36">
            <v>0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8">
          <cell r="W38">
            <v>0</v>
          </cell>
          <cell r="Y38">
            <v>0</v>
          </cell>
          <cell r="AA38">
            <v>0</v>
          </cell>
        </row>
        <row r="39">
          <cell r="W39">
            <v>0</v>
          </cell>
          <cell r="Y39">
            <v>0</v>
          </cell>
          <cell r="AA39">
            <v>0</v>
          </cell>
        </row>
      </sheetData>
      <sheetData sheetId="11">
        <row r="34">
          <cell r="W34">
            <v>0</v>
          </cell>
          <cell r="Y34">
            <v>0</v>
          </cell>
          <cell r="AA34">
            <v>0</v>
          </cell>
        </row>
        <row r="35">
          <cell r="W35">
            <v>0</v>
          </cell>
          <cell r="Y35">
            <v>0</v>
          </cell>
          <cell r="AA35">
            <v>0</v>
          </cell>
        </row>
        <row r="36">
          <cell r="W36">
            <v>0</v>
          </cell>
          <cell r="Y36">
            <v>0</v>
          </cell>
          <cell r="AA36">
            <v>0</v>
          </cell>
        </row>
        <row r="38">
          <cell r="W38">
            <v>0</v>
          </cell>
          <cell r="Y38">
            <v>0</v>
          </cell>
          <cell r="AA38">
            <v>0</v>
          </cell>
        </row>
        <row r="39">
          <cell r="W39">
            <v>0</v>
          </cell>
          <cell r="Y39">
            <v>0</v>
          </cell>
          <cell r="AA39">
            <v>0</v>
          </cell>
        </row>
      </sheetData>
      <sheetData sheetId="12">
        <row r="34">
          <cell r="W34">
            <v>0</v>
          </cell>
          <cell r="Y34">
            <v>0</v>
          </cell>
          <cell r="AA34">
            <v>0</v>
          </cell>
        </row>
        <row r="35">
          <cell r="W35">
            <v>0</v>
          </cell>
          <cell r="Y35">
            <v>0</v>
          </cell>
          <cell r="AA35">
            <v>0</v>
          </cell>
        </row>
        <row r="36">
          <cell r="W36">
            <v>0</v>
          </cell>
          <cell r="Y36">
            <v>0</v>
          </cell>
          <cell r="AA36">
            <v>0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9">
          <cell r="W39">
            <v>0</v>
          </cell>
          <cell r="Y39">
            <v>0</v>
          </cell>
          <cell r="AA39">
            <v>0</v>
          </cell>
        </row>
      </sheetData>
      <sheetData sheetId="13">
        <row r="34">
          <cell r="W34">
            <v>0</v>
          </cell>
          <cell r="Y34">
            <v>0</v>
          </cell>
          <cell r="AA34">
            <v>0</v>
          </cell>
        </row>
        <row r="35">
          <cell r="W35">
            <v>1</v>
          </cell>
          <cell r="Y35">
            <v>1</v>
          </cell>
          <cell r="AA35">
            <v>1</v>
          </cell>
        </row>
        <row r="36">
          <cell r="W36">
            <v>0</v>
          </cell>
          <cell r="Y36">
            <v>0</v>
          </cell>
          <cell r="AA36">
            <v>0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8">
          <cell r="W38">
            <v>0</v>
          </cell>
          <cell r="Y38">
            <v>0</v>
          </cell>
          <cell r="AA38">
            <v>0</v>
          </cell>
        </row>
        <row r="39">
          <cell r="W39">
            <v>0</v>
          </cell>
          <cell r="Y39">
            <v>0</v>
          </cell>
          <cell r="AA39">
            <v>0</v>
          </cell>
        </row>
      </sheetData>
      <sheetData sheetId="14">
        <row r="34">
          <cell r="W34">
            <v>0</v>
          </cell>
          <cell r="Y34">
            <v>0</v>
          </cell>
          <cell r="AA34">
            <v>0</v>
          </cell>
        </row>
        <row r="35">
          <cell r="W35">
            <v>0</v>
          </cell>
          <cell r="Y35">
            <v>0</v>
          </cell>
          <cell r="AA35">
            <v>0</v>
          </cell>
        </row>
        <row r="36">
          <cell r="W36">
            <v>0</v>
          </cell>
          <cell r="Y36">
            <v>0</v>
          </cell>
          <cell r="AA36">
            <v>0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8">
          <cell r="W38">
            <v>0</v>
          </cell>
          <cell r="Y38">
            <v>0</v>
          </cell>
          <cell r="AA38">
            <v>0</v>
          </cell>
        </row>
      </sheetData>
      <sheetData sheetId="15">
        <row r="34">
          <cell r="W34">
            <v>11</v>
          </cell>
          <cell r="Y34">
            <v>9</v>
          </cell>
          <cell r="AA34">
            <v>11</v>
          </cell>
        </row>
        <row r="35">
          <cell r="W35">
            <v>10</v>
          </cell>
          <cell r="Y35">
            <v>8</v>
          </cell>
          <cell r="AA35">
            <v>12</v>
          </cell>
        </row>
        <row r="36">
          <cell r="W36">
            <v>1</v>
          </cell>
          <cell r="Y36">
            <v>1</v>
          </cell>
          <cell r="AA36">
            <v>1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8">
          <cell r="W38">
            <v>2</v>
          </cell>
          <cell r="Y38">
            <v>1</v>
          </cell>
          <cell r="AA38">
            <v>2</v>
          </cell>
        </row>
        <row r="39">
          <cell r="W39">
            <v>10</v>
          </cell>
          <cell r="Y39">
            <v>8</v>
          </cell>
          <cell r="AA39">
            <v>11</v>
          </cell>
        </row>
      </sheetData>
      <sheetData sheetId="16">
        <row r="34">
          <cell r="W34">
            <v>0</v>
          </cell>
          <cell r="Y34">
            <v>0</v>
          </cell>
          <cell r="AA34">
            <v>0</v>
          </cell>
        </row>
        <row r="35">
          <cell r="W35">
            <v>0</v>
          </cell>
          <cell r="Y35">
            <v>0</v>
          </cell>
          <cell r="AA35">
            <v>0</v>
          </cell>
        </row>
        <row r="36">
          <cell r="W36">
            <v>0</v>
          </cell>
          <cell r="Y36">
            <v>0</v>
          </cell>
          <cell r="AA36">
            <v>0</v>
          </cell>
        </row>
        <row r="37">
          <cell r="W37">
            <v>0</v>
          </cell>
          <cell r="Y37">
            <v>0</v>
          </cell>
          <cell r="AA37">
            <v>0</v>
          </cell>
        </row>
        <row r="39">
          <cell r="W39">
            <v>0</v>
          </cell>
          <cell r="Y39">
            <v>0</v>
          </cell>
          <cell r="AA39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1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59">
          <cell r="U59">
            <v>65</v>
          </cell>
          <cell r="X59">
            <v>24</v>
          </cell>
          <cell r="AA59">
            <v>56</v>
          </cell>
          <cell r="AC59">
            <v>42</v>
          </cell>
        </row>
        <row r="60">
          <cell r="U60">
            <v>65</v>
          </cell>
          <cell r="X60">
            <v>24</v>
          </cell>
          <cell r="AA60">
            <v>56</v>
          </cell>
          <cell r="AC60">
            <v>42</v>
          </cell>
        </row>
        <row r="61">
          <cell r="U61">
            <v>0</v>
          </cell>
          <cell r="X61">
            <v>0</v>
          </cell>
          <cell r="AA61">
            <v>2</v>
          </cell>
          <cell r="AC61">
            <v>1</v>
          </cell>
        </row>
        <row r="66">
          <cell r="U66">
            <v>27</v>
          </cell>
          <cell r="X66">
            <v>4</v>
          </cell>
          <cell r="AA66">
            <v>30</v>
          </cell>
          <cell r="AC66">
            <v>23</v>
          </cell>
        </row>
        <row r="67">
          <cell r="U67">
            <v>38</v>
          </cell>
          <cell r="X67">
            <v>20</v>
          </cell>
          <cell r="AA67">
            <v>26</v>
          </cell>
          <cell r="AC67">
            <v>19</v>
          </cell>
        </row>
        <row r="68">
          <cell r="U68">
            <v>0</v>
          </cell>
          <cell r="X68">
            <v>0</v>
          </cell>
          <cell r="AA68">
            <v>0</v>
          </cell>
          <cell r="AC68">
            <v>0</v>
          </cell>
        </row>
      </sheetData>
      <sheetData sheetId="2">
        <row r="59">
          <cell r="U59">
            <v>34</v>
          </cell>
          <cell r="X59">
            <v>7</v>
          </cell>
          <cell r="AA59">
            <v>28</v>
          </cell>
          <cell r="AC59">
            <v>26</v>
          </cell>
        </row>
        <row r="60">
          <cell r="U60">
            <v>34</v>
          </cell>
          <cell r="X60">
            <v>7</v>
          </cell>
          <cell r="AA60">
            <v>28</v>
          </cell>
          <cell r="AC60">
            <v>26</v>
          </cell>
        </row>
        <row r="61">
          <cell r="U61">
            <v>3</v>
          </cell>
          <cell r="X61">
            <v>1</v>
          </cell>
          <cell r="AA61">
            <v>1</v>
          </cell>
          <cell r="AC61">
            <v>1</v>
          </cell>
        </row>
        <row r="66">
          <cell r="U66">
            <v>16</v>
          </cell>
          <cell r="X66">
            <v>0</v>
          </cell>
          <cell r="AA66">
            <v>17</v>
          </cell>
          <cell r="AC66">
            <v>16</v>
          </cell>
        </row>
        <row r="67">
          <cell r="U67">
            <v>18</v>
          </cell>
          <cell r="X67">
            <v>7</v>
          </cell>
          <cell r="AA67">
            <v>11</v>
          </cell>
          <cell r="AC67">
            <v>10</v>
          </cell>
        </row>
        <row r="68">
          <cell r="U68">
            <v>0</v>
          </cell>
          <cell r="X68">
            <v>0</v>
          </cell>
          <cell r="AA68">
            <v>0</v>
          </cell>
          <cell r="AC68">
            <v>0</v>
          </cell>
        </row>
      </sheetData>
      <sheetData sheetId="3">
        <row r="59">
          <cell r="U59">
            <v>34</v>
          </cell>
          <cell r="X59">
            <v>11</v>
          </cell>
          <cell r="AA59">
            <v>32</v>
          </cell>
          <cell r="AC59">
            <v>24</v>
          </cell>
        </row>
        <row r="60">
          <cell r="U60">
            <v>33</v>
          </cell>
          <cell r="X60">
            <v>10</v>
          </cell>
          <cell r="AA60">
            <v>31</v>
          </cell>
          <cell r="AC60">
            <v>24</v>
          </cell>
        </row>
        <row r="61">
          <cell r="U61">
            <v>0</v>
          </cell>
          <cell r="X61">
            <v>0</v>
          </cell>
        </row>
        <row r="66">
          <cell r="U66">
            <v>23</v>
          </cell>
          <cell r="AA66">
            <v>21</v>
          </cell>
          <cell r="AC66">
            <v>15</v>
          </cell>
        </row>
        <row r="67">
          <cell r="U67">
            <v>0</v>
          </cell>
          <cell r="X67">
            <v>0</v>
          </cell>
          <cell r="AA67">
            <v>0</v>
          </cell>
          <cell r="AC67">
            <v>0</v>
          </cell>
        </row>
        <row r="68">
          <cell r="U68">
            <v>11</v>
          </cell>
          <cell r="X68">
            <v>5</v>
          </cell>
          <cell r="AA68">
            <v>11</v>
          </cell>
          <cell r="AC68">
            <v>9</v>
          </cell>
        </row>
      </sheetData>
      <sheetData sheetId="4">
        <row r="59">
          <cell r="U59">
            <v>24</v>
          </cell>
          <cell r="X59">
            <v>9</v>
          </cell>
          <cell r="AA59">
            <v>26</v>
          </cell>
          <cell r="AC59">
            <v>12</v>
          </cell>
        </row>
        <row r="60">
          <cell r="U60">
            <v>20</v>
          </cell>
          <cell r="X60">
            <v>6</v>
          </cell>
          <cell r="AA60">
            <v>20</v>
          </cell>
          <cell r="AC60">
            <v>12</v>
          </cell>
        </row>
        <row r="61">
          <cell r="U61">
            <v>0</v>
          </cell>
          <cell r="X61">
            <v>0</v>
          </cell>
          <cell r="AA61">
            <v>0</v>
          </cell>
          <cell r="AC61">
            <v>0</v>
          </cell>
        </row>
        <row r="66">
          <cell r="U66">
            <v>18</v>
          </cell>
          <cell r="X66">
            <v>6</v>
          </cell>
          <cell r="AA66">
            <v>20</v>
          </cell>
          <cell r="AC66">
            <v>9</v>
          </cell>
        </row>
        <row r="67">
          <cell r="U67">
            <v>6</v>
          </cell>
          <cell r="X67">
            <v>3</v>
          </cell>
          <cell r="AA67">
            <v>6</v>
          </cell>
          <cell r="AC67">
            <v>3</v>
          </cell>
        </row>
        <row r="68">
          <cell r="U68">
            <v>0</v>
          </cell>
          <cell r="X68">
            <v>0</v>
          </cell>
          <cell r="AA68">
            <v>0</v>
          </cell>
          <cell r="AC68">
            <v>0</v>
          </cell>
        </row>
      </sheetData>
      <sheetData sheetId="5">
        <row r="59">
          <cell r="U59">
            <v>39</v>
          </cell>
          <cell r="X59">
            <v>12</v>
          </cell>
          <cell r="AA59">
            <v>37</v>
          </cell>
          <cell r="AC59">
            <v>28</v>
          </cell>
        </row>
        <row r="60">
          <cell r="U60">
            <v>39</v>
          </cell>
          <cell r="X60">
            <v>12</v>
          </cell>
          <cell r="AA60">
            <v>37</v>
          </cell>
          <cell r="AC60">
            <v>28</v>
          </cell>
        </row>
        <row r="61">
          <cell r="U61">
            <v>0</v>
          </cell>
          <cell r="X61">
            <v>0</v>
          </cell>
          <cell r="AC61">
            <v>0</v>
          </cell>
        </row>
        <row r="66">
          <cell r="U66">
            <v>29</v>
          </cell>
          <cell r="X66">
            <v>8</v>
          </cell>
          <cell r="AA66">
            <v>27</v>
          </cell>
          <cell r="AC66">
            <v>20</v>
          </cell>
        </row>
        <row r="67">
          <cell r="U67">
            <v>0</v>
          </cell>
          <cell r="X67">
            <v>0</v>
          </cell>
          <cell r="AA67">
            <v>0</v>
          </cell>
          <cell r="AC67">
            <v>0</v>
          </cell>
        </row>
        <row r="68">
          <cell r="U68">
            <v>10</v>
          </cell>
          <cell r="X68">
            <v>4</v>
          </cell>
          <cell r="AA68">
            <v>10</v>
          </cell>
          <cell r="AC68">
            <v>8</v>
          </cell>
        </row>
      </sheetData>
      <sheetData sheetId="6">
        <row r="59">
          <cell r="U59">
            <v>3</v>
          </cell>
          <cell r="X59">
            <v>1</v>
          </cell>
          <cell r="AA59">
            <v>3</v>
          </cell>
          <cell r="AC59">
            <v>1</v>
          </cell>
        </row>
        <row r="60">
          <cell r="U60">
            <v>3</v>
          </cell>
          <cell r="X60">
            <v>1</v>
          </cell>
          <cell r="AA60">
            <v>3</v>
          </cell>
          <cell r="AC60">
            <v>1</v>
          </cell>
        </row>
        <row r="61">
          <cell r="U61">
            <v>0</v>
          </cell>
          <cell r="X61">
            <v>0</v>
          </cell>
          <cell r="AA61">
            <v>0</v>
          </cell>
          <cell r="AC61">
            <v>0</v>
          </cell>
        </row>
        <row r="66">
          <cell r="U66">
            <v>2</v>
          </cell>
          <cell r="X66">
            <v>0</v>
          </cell>
          <cell r="AA66">
            <v>2</v>
          </cell>
          <cell r="AC66">
            <v>0</v>
          </cell>
        </row>
        <row r="67">
          <cell r="U67">
            <v>1</v>
          </cell>
          <cell r="X67">
            <v>1</v>
          </cell>
          <cell r="AA67">
            <v>1</v>
          </cell>
          <cell r="AC67">
            <v>1</v>
          </cell>
        </row>
        <row r="68">
          <cell r="U68">
            <v>0</v>
          </cell>
          <cell r="X68">
            <v>0</v>
          </cell>
          <cell r="AA68">
            <v>0</v>
          </cell>
          <cell r="AC68">
            <v>0</v>
          </cell>
        </row>
      </sheetData>
      <sheetData sheetId="7">
        <row r="59">
          <cell r="U59">
            <v>37</v>
          </cell>
          <cell r="X59">
            <v>12</v>
          </cell>
          <cell r="AA59">
            <v>29</v>
          </cell>
          <cell r="AC59">
            <v>27</v>
          </cell>
        </row>
        <row r="60">
          <cell r="U60">
            <v>37</v>
          </cell>
          <cell r="X60">
            <v>12</v>
          </cell>
          <cell r="AA60">
            <v>29</v>
          </cell>
          <cell r="AC60">
            <v>27</v>
          </cell>
        </row>
        <row r="61">
          <cell r="U61">
            <v>1</v>
          </cell>
          <cell r="X61">
            <v>0</v>
          </cell>
          <cell r="AA61">
            <v>0</v>
          </cell>
          <cell r="AC61">
            <v>0</v>
          </cell>
        </row>
        <row r="66">
          <cell r="U66">
            <v>7</v>
          </cell>
          <cell r="X66">
            <v>1</v>
          </cell>
          <cell r="AA66">
            <v>3</v>
          </cell>
          <cell r="AC66">
            <v>3</v>
          </cell>
        </row>
        <row r="67">
          <cell r="U67">
            <v>20</v>
          </cell>
          <cell r="X67">
            <v>10</v>
          </cell>
          <cell r="AA67">
            <v>20</v>
          </cell>
          <cell r="AC67">
            <v>19</v>
          </cell>
        </row>
        <row r="68">
          <cell r="U68">
            <v>10</v>
          </cell>
          <cell r="X68">
            <v>1</v>
          </cell>
          <cell r="AA68">
            <v>6</v>
          </cell>
          <cell r="AC68">
            <v>5</v>
          </cell>
        </row>
      </sheetData>
      <sheetData sheetId="8">
        <row r="59">
          <cell r="U59">
            <v>20</v>
          </cell>
          <cell r="X59">
            <v>4</v>
          </cell>
          <cell r="AA59">
            <v>20</v>
          </cell>
          <cell r="AC59">
            <v>11</v>
          </cell>
        </row>
        <row r="60">
          <cell r="U60">
            <v>20</v>
          </cell>
          <cell r="X60">
            <v>4</v>
          </cell>
          <cell r="AA60">
            <v>20</v>
          </cell>
          <cell r="AC60">
            <v>11</v>
          </cell>
        </row>
        <row r="61">
          <cell r="U61">
            <v>1</v>
          </cell>
          <cell r="X61">
            <v>1</v>
          </cell>
          <cell r="AA61">
            <v>1</v>
          </cell>
          <cell r="AC61">
            <v>0</v>
          </cell>
        </row>
        <row r="66">
          <cell r="U66">
            <v>12</v>
          </cell>
          <cell r="X66">
            <v>3</v>
          </cell>
          <cell r="AA66">
            <v>12</v>
          </cell>
          <cell r="AC66">
            <v>6</v>
          </cell>
        </row>
        <row r="67">
          <cell r="U67">
            <v>0</v>
          </cell>
          <cell r="X67">
            <v>0</v>
          </cell>
          <cell r="AA67">
            <v>0</v>
          </cell>
          <cell r="AC67">
            <v>0</v>
          </cell>
        </row>
        <row r="68">
          <cell r="U68">
            <v>8</v>
          </cell>
          <cell r="X68">
            <v>1</v>
          </cell>
          <cell r="AA68">
            <v>8</v>
          </cell>
          <cell r="AC68">
            <v>5</v>
          </cell>
        </row>
      </sheetData>
      <sheetData sheetId="9">
        <row r="59">
          <cell r="U59">
            <v>31</v>
          </cell>
          <cell r="X59">
            <v>2</v>
          </cell>
          <cell r="AA59">
            <v>30</v>
          </cell>
          <cell r="AC59">
            <v>19</v>
          </cell>
        </row>
        <row r="60">
          <cell r="U60">
            <v>30</v>
          </cell>
          <cell r="X60">
            <v>2</v>
          </cell>
          <cell r="AA60">
            <v>30</v>
          </cell>
          <cell r="AC60">
            <v>19</v>
          </cell>
        </row>
        <row r="61">
          <cell r="U61">
            <v>0</v>
          </cell>
          <cell r="X61">
            <v>0</v>
          </cell>
          <cell r="AA61">
            <v>0</v>
          </cell>
          <cell r="AC61">
            <v>0</v>
          </cell>
        </row>
        <row r="66">
          <cell r="U66">
            <v>31</v>
          </cell>
          <cell r="X66">
            <v>2</v>
          </cell>
          <cell r="AA66">
            <v>30</v>
          </cell>
          <cell r="AC66">
            <v>19</v>
          </cell>
        </row>
        <row r="67">
          <cell r="U67">
            <v>0</v>
          </cell>
          <cell r="X67">
            <v>0</v>
          </cell>
          <cell r="AA67">
            <v>0</v>
          </cell>
          <cell r="AC67">
            <v>0</v>
          </cell>
        </row>
        <row r="68">
          <cell r="U68">
            <v>0</v>
          </cell>
          <cell r="X68">
            <v>0</v>
          </cell>
          <cell r="AA68">
            <v>0</v>
          </cell>
          <cell r="AC68">
            <v>0</v>
          </cell>
        </row>
      </sheetData>
      <sheetData sheetId="10">
        <row r="59">
          <cell r="U59">
            <v>126</v>
          </cell>
          <cell r="X59">
            <v>52</v>
          </cell>
          <cell r="AA59">
            <v>126</v>
          </cell>
          <cell r="AC59">
            <v>33</v>
          </cell>
        </row>
        <row r="60">
          <cell r="U60">
            <v>126</v>
          </cell>
          <cell r="X60">
            <v>52</v>
          </cell>
          <cell r="AA60">
            <v>126</v>
          </cell>
          <cell r="AC60">
            <v>33</v>
          </cell>
        </row>
        <row r="61">
          <cell r="U61">
            <v>5</v>
          </cell>
          <cell r="X61">
            <v>0</v>
          </cell>
          <cell r="AA61">
            <v>5</v>
          </cell>
          <cell r="AC61">
            <v>1</v>
          </cell>
        </row>
        <row r="66">
          <cell r="U66">
            <v>71</v>
          </cell>
          <cell r="X66">
            <v>18</v>
          </cell>
          <cell r="AA66">
            <v>71</v>
          </cell>
          <cell r="AC66">
            <v>20</v>
          </cell>
        </row>
        <row r="67">
          <cell r="U67">
            <v>55</v>
          </cell>
          <cell r="X67">
            <v>34</v>
          </cell>
          <cell r="AA67">
            <v>55</v>
          </cell>
          <cell r="AC67">
            <v>13</v>
          </cell>
        </row>
        <row r="68">
          <cell r="U68">
            <v>0</v>
          </cell>
          <cell r="X68">
            <v>0</v>
          </cell>
          <cell r="AA68">
            <v>0</v>
          </cell>
          <cell r="AC68">
            <v>0</v>
          </cell>
        </row>
      </sheetData>
      <sheetData sheetId="11">
        <row r="59">
          <cell r="U59">
            <v>49</v>
          </cell>
          <cell r="X59">
            <v>24</v>
          </cell>
          <cell r="AA59">
            <v>45</v>
          </cell>
          <cell r="AC59">
            <v>31</v>
          </cell>
        </row>
        <row r="60">
          <cell r="U60">
            <v>49</v>
          </cell>
          <cell r="X60">
            <v>24</v>
          </cell>
          <cell r="AA60">
            <v>45</v>
          </cell>
          <cell r="AC60">
            <v>31</v>
          </cell>
        </row>
        <row r="61">
          <cell r="U61">
            <v>1</v>
          </cell>
          <cell r="X61">
            <v>0</v>
          </cell>
          <cell r="AA61">
            <v>1</v>
          </cell>
          <cell r="AC61">
            <v>0</v>
          </cell>
        </row>
        <row r="66">
          <cell r="U66">
            <v>28</v>
          </cell>
          <cell r="X66">
            <v>13</v>
          </cell>
          <cell r="AA66">
            <v>24</v>
          </cell>
          <cell r="AC66">
            <v>18</v>
          </cell>
        </row>
        <row r="68">
          <cell r="U68">
            <v>21</v>
          </cell>
          <cell r="X68">
            <v>11</v>
          </cell>
          <cell r="AA68">
            <v>21</v>
          </cell>
          <cell r="AC68">
            <v>13</v>
          </cell>
        </row>
      </sheetData>
      <sheetData sheetId="12">
        <row r="59">
          <cell r="U59">
            <v>15</v>
          </cell>
          <cell r="X59">
            <v>9</v>
          </cell>
          <cell r="AA59">
            <v>15</v>
          </cell>
          <cell r="AC59">
            <v>12</v>
          </cell>
        </row>
        <row r="60">
          <cell r="U60">
            <v>15</v>
          </cell>
          <cell r="X60">
            <v>9</v>
          </cell>
          <cell r="AA60">
            <v>15</v>
          </cell>
          <cell r="AC60">
            <v>12</v>
          </cell>
        </row>
        <row r="61">
          <cell r="U61">
            <v>0</v>
          </cell>
          <cell r="X61">
            <v>0</v>
          </cell>
          <cell r="AA61">
            <v>0</v>
          </cell>
          <cell r="AC61">
            <v>0</v>
          </cell>
        </row>
        <row r="66">
          <cell r="U66">
            <v>2</v>
          </cell>
          <cell r="X66">
            <v>1</v>
          </cell>
          <cell r="AA66">
            <v>2</v>
          </cell>
          <cell r="AC66">
            <v>1</v>
          </cell>
        </row>
        <row r="67">
          <cell r="U67">
            <v>0</v>
          </cell>
          <cell r="X67">
            <v>0</v>
          </cell>
          <cell r="AA67">
            <v>0</v>
          </cell>
          <cell r="AC67">
            <v>0</v>
          </cell>
        </row>
        <row r="68">
          <cell r="U68">
            <v>13</v>
          </cell>
          <cell r="X68">
            <v>8</v>
          </cell>
          <cell r="AA68">
            <v>13</v>
          </cell>
          <cell r="AC68">
            <v>11</v>
          </cell>
        </row>
      </sheetData>
      <sheetData sheetId="13">
        <row r="59">
          <cell r="U59">
            <v>21</v>
          </cell>
          <cell r="X59">
            <v>13</v>
          </cell>
          <cell r="AA59">
            <v>21</v>
          </cell>
          <cell r="AC59">
            <v>7</v>
          </cell>
        </row>
        <row r="60">
          <cell r="U60">
            <v>21</v>
          </cell>
          <cell r="X60">
            <v>13</v>
          </cell>
          <cell r="AA60">
            <v>21</v>
          </cell>
          <cell r="AC60">
            <v>7</v>
          </cell>
        </row>
        <row r="61">
          <cell r="U61">
            <v>0</v>
          </cell>
          <cell r="X61">
            <v>0</v>
          </cell>
          <cell r="AA61">
            <v>0</v>
          </cell>
          <cell r="AC61">
            <v>0</v>
          </cell>
        </row>
        <row r="66">
          <cell r="U66">
            <v>2</v>
          </cell>
          <cell r="X66">
            <v>0</v>
          </cell>
          <cell r="AA66">
            <v>2</v>
          </cell>
          <cell r="AC66">
            <v>2</v>
          </cell>
        </row>
        <row r="67">
          <cell r="U67">
            <v>18</v>
          </cell>
          <cell r="X67">
            <v>13</v>
          </cell>
          <cell r="AA67">
            <v>18</v>
          </cell>
          <cell r="AC67">
            <v>4</v>
          </cell>
        </row>
        <row r="68">
          <cell r="U68">
            <v>1</v>
          </cell>
          <cell r="X68">
            <v>0</v>
          </cell>
          <cell r="AA68">
            <v>1</v>
          </cell>
          <cell r="AC68">
            <v>1</v>
          </cell>
        </row>
      </sheetData>
      <sheetData sheetId="14">
        <row r="59">
          <cell r="U59">
            <v>32</v>
          </cell>
          <cell r="X59">
            <v>11</v>
          </cell>
          <cell r="AA59">
            <v>23</v>
          </cell>
          <cell r="AC59">
            <v>13</v>
          </cell>
        </row>
        <row r="60">
          <cell r="U60">
            <v>32</v>
          </cell>
          <cell r="X60">
            <v>11</v>
          </cell>
          <cell r="AA60">
            <v>23</v>
          </cell>
          <cell r="AC60">
            <v>13</v>
          </cell>
        </row>
        <row r="61">
          <cell r="U61">
            <v>1</v>
          </cell>
          <cell r="X61">
            <v>1</v>
          </cell>
          <cell r="AA61">
            <v>1</v>
          </cell>
          <cell r="AC61">
            <v>0</v>
          </cell>
        </row>
        <row r="66">
          <cell r="U66">
            <v>31</v>
          </cell>
          <cell r="X66">
            <v>11</v>
          </cell>
          <cell r="AA66">
            <v>23</v>
          </cell>
          <cell r="AC66">
            <v>13</v>
          </cell>
        </row>
        <row r="67">
          <cell r="U67">
            <v>1</v>
          </cell>
          <cell r="X67">
            <v>0</v>
          </cell>
          <cell r="AA67">
            <v>0</v>
          </cell>
          <cell r="AC67">
            <v>0</v>
          </cell>
        </row>
        <row r="68">
          <cell r="U68">
            <v>0</v>
          </cell>
          <cell r="X68">
            <v>0</v>
          </cell>
          <cell r="AA68">
            <v>0</v>
          </cell>
          <cell r="AC68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2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76">
          <cell r="U76">
            <v>7</v>
          </cell>
        </row>
        <row r="77">
          <cell r="U77">
            <v>16</v>
          </cell>
        </row>
        <row r="78">
          <cell r="U78">
            <v>20</v>
          </cell>
        </row>
        <row r="79">
          <cell r="U79">
            <v>13</v>
          </cell>
        </row>
        <row r="80">
          <cell r="U80">
            <v>5</v>
          </cell>
        </row>
        <row r="81">
          <cell r="U81">
            <v>18</v>
          </cell>
        </row>
        <row r="82">
          <cell r="U82">
            <v>8</v>
          </cell>
        </row>
        <row r="83">
          <cell r="U83">
            <v>6</v>
          </cell>
        </row>
        <row r="84">
          <cell r="U84">
            <v>19</v>
          </cell>
        </row>
      </sheetData>
      <sheetData sheetId="2">
        <row r="76">
          <cell r="U76">
            <v>6</v>
          </cell>
        </row>
        <row r="77">
          <cell r="U77">
            <v>9</v>
          </cell>
        </row>
        <row r="78">
          <cell r="U78">
            <v>8</v>
          </cell>
        </row>
        <row r="79">
          <cell r="U79">
            <v>5</v>
          </cell>
        </row>
        <row r="80">
          <cell r="U80">
            <v>2</v>
          </cell>
        </row>
        <row r="81">
          <cell r="U81">
            <v>7</v>
          </cell>
        </row>
        <row r="82">
          <cell r="U82">
            <v>5</v>
          </cell>
        </row>
        <row r="83">
          <cell r="U83">
            <v>7</v>
          </cell>
        </row>
        <row r="84">
          <cell r="U84">
            <v>7</v>
          </cell>
        </row>
      </sheetData>
      <sheetData sheetId="3">
        <row r="76">
          <cell r="U76">
            <v>5</v>
          </cell>
        </row>
        <row r="77">
          <cell r="U77">
            <v>15</v>
          </cell>
        </row>
        <row r="78">
          <cell r="U78">
            <v>5</v>
          </cell>
        </row>
        <row r="79">
          <cell r="U79">
            <v>7</v>
          </cell>
        </row>
        <row r="80">
          <cell r="U80">
            <v>3</v>
          </cell>
        </row>
        <row r="81">
          <cell r="U81">
            <v>9</v>
          </cell>
        </row>
        <row r="82">
          <cell r="U82">
            <v>6</v>
          </cell>
        </row>
        <row r="83">
          <cell r="U83">
            <v>8</v>
          </cell>
        </row>
        <row r="84">
          <cell r="U84">
            <v>6</v>
          </cell>
        </row>
      </sheetData>
      <sheetData sheetId="4">
        <row r="76">
          <cell r="U76">
            <v>4</v>
          </cell>
        </row>
        <row r="77">
          <cell r="U77">
            <v>6</v>
          </cell>
        </row>
        <row r="78">
          <cell r="U78">
            <v>8</v>
          </cell>
        </row>
        <row r="79">
          <cell r="U79">
            <v>8</v>
          </cell>
        </row>
        <row r="80">
          <cell r="U80">
            <v>4</v>
          </cell>
        </row>
        <row r="81">
          <cell r="U81">
            <v>9</v>
          </cell>
        </row>
        <row r="82">
          <cell r="U82">
            <v>3</v>
          </cell>
        </row>
        <row r="83">
          <cell r="U83">
            <v>9</v>
          </cell>
        </row>
        <row r="84">
          <cell r="U84">
            <v>1</v>
          </cell>
        </row>
      </sheetData>
      <sheetData sheetId="5">
        <row r="76">
          <cell r="U76">
            <v>2</v>
          </cell>
        </row>
        <row r="77">
          <cell r="U77">
            <v>15</v>
          </cell>
        </row>
        <row r="78">
          <cell r="U78">
            <v>11</v>
          </cell>
        </row>
        <row r="79">
          <cell r="U79">
            <v>9</v>
          </cell>
        </row>
        <row r="80">
          <cell r="U80">
            <v>8</v>
          </cell>
        </row>
        <row r="81">
          <cell r="U81">
            <v>12</v>
          </cell>
        </row>
        <row r="82">
          <cell r="U82">
            <v>4</v>
          </cell>
        </row>
        <row r="83">
          <cell r="U83">
            <v>8</v>
          </cell>
        </row>
        <row r="84">
          <cell r="U84">
            <v>5</v>
          </cell>
        </row>
      </sheetData>
      <sheetData sheetId="6">
        <row r="76">
          <cell r="U76">
            <v>0</v>
          </cell>
        </row>
        <row r="77">
          <cell r="U77">
            <v>2</v>
          </cell>
        </row>
        <row r="78">
          <cell r="U78">
            <v>0</v>
          </cell>
        </row>
        <row r="79">
          <cell r="U79">
            <v>1</v>
          </cell>
        </row>
        <row r="80">
          <cell r="U80">
            <v>2</v>
          </cell>
        </row>
        <row r="81">
          <cell r="U81">
            <v>1</v>
          </cell>
        </row>
        <row r="82">
          <cell r="U82">
            <v>0</v>
          </cell>
        </row>
        <row r="83">
          <cell r="U83">
            <v>0</v>
          </cell>
        </row>
        <row r="84">
          <cell r="U84">
            <v>0</v>
          </cell>
        </row>
      </sheetData>
      <sheetData sheetId="7">
        <row r="76">
          <cell r="U76">
            <v>19</v>
          </cell>
        </row>
        <row r="77">
          <cell r="U77">
            <v>8</v>
          </cell>
        </row>
        <row r="78">
          <cell r="U78">
            <v>1</v>
          </cell>
        </row>
        <row r="79">
          <cell r="U79">
            <v>1</v>
          </cell>
        </row>
        <row r="80">
          <cell r="U80">
            <v>2</v>
          </cell>
        </row>
        <row r="81">
          <cell r="U81">
            <v>11</v>
          </cell>
        </row>
        <row r="82">
          <cell r="U82">
            <v>5</v>
          </cell>
        </row>
        <row r="83">
          <cell r="U83">
            <v>8</v>
          </cell>
        </row>
        <row r="84">
          <cell r="U84">
            <v>3</v>
          </cell>
        </row>
      </sheetData>
      <sheetData sheetId="8">
        <row r="76">
          <cell r="U76">
            <v>4</v>
          </cell>
        </row>
        <row r="77">
          <cell r="U77">
            <v>6</v>
          </cell>
        </row>
        <row r="78">
          <cell r="U78">
            <v>6</v>
          </cell>
        </row>
        <row r="79">
          <cell r="U79">
            <v>4</v>
          </cell>
        </row>
        <row r="80">
          <cell r="U80">
            <v>4</v>
          </cell>
        </row>
        <row r="81">
          <cell r="U81">
            <v>3</v>
          </cell>
        </row>
        <row r="82">
          <cell r="U82">
            <v>4</v>
          </cell>
        </row>
        <row r="83">
          <cell r="U83">
            <v>7</v>
          </cell>
        </row>
        <row r="84">
          <cell r="U84">
            <v>2</v>
          </cell>
        </row>
      </sheetData>
      <sheetData sheetId="9">
        <row r="76">
          <cell r="U76">
            <v>7</v>
          </cell>
        </row>
        <row r="77">
          <cell r="U77">
            <v>14</v>
          </cell>
        </row>
        <row r="78">
          <cell r="U78">
            <v>8</v>
          </cell>
        </row>
        <row r="79">
          <cell r="U79">
            <v>1</v>
          </cell>
        </row>
        <row r="80">
          <cell r="U80">
            <v>1</v>
          </cell>
        </row>
        <row r="81">
          <cell r="U81">
            <v>6</v>
          </cell>
        </row>
        <row r="82">
          <cell r="U82">
            <v>4</v>
          </cell>
        </row>
        <row r="83">
          <cell r="U83">
            <v>14</v>
          </cell>
        </row>
        <row r="84">
          <cell r="U84">
            <v>5</v>
          </cell>
        </row>
      </sheetData>
      <sheetData sheetId="10">
        <row r="76">
          <cell r="U76">
            <v>43</v>
          </cell>
        </row>
        <row r="77">
          <cell r="U77">
            <v>56</v>
          </cell>
        </row>
        <row r="78">
          <cell r="U78">
            <v>16</v>
          </cell>
        </row>
        <row r="79">
          <cell r="U79">
            <v>11</v>
          </cell>
        </row>
        <row r="80">
          <cell r="U80">
            <v>13</v>
          </cell>
        </row>
        <row r="81">
          <cell r="U81">
            <v>53</v>
          </cell>
        </row>
        <row r="82">
          <cell r="U82">
            <v>20</v>
          </cell>
        </row>
        <row r="83">
          <cell r="U83">
            <v>17</v>
          </cell>
        </row>
        <row r="84">
          <cell r="U84">
            <v>23</v>
          </cell>
        </row>
      </sheetData>
      <sheetData sheetId="11">
        <row r="76">
          <cell r="U76">
            <v>8</v>
          </cell>
        </row>
        <row r="77">
          <cell r="U77">
            <v>18</v>
          </cell>
        </row>
        <row r="78">
          <cell r="U78">
            <v>10</v>
          </cell>
        </row>
        <row r="79">
          <cell r="U79">
            <v>9</v>
          </cell>
        </row>
        <row r="80">
          <cell r="U80">
            <v>19</v>
          </cell>
        </row>
        <row r="81">
          <cell r="U81">
            <v>7</v>
          </cell>
        </row>
        <row r="82">
          <cell r="U82">
            <v>11</v>
          </cell>
        </row>
        <row r="83">
          <cell r="U83">
            <v>3</v>
          </cell>
        </row>
        <row r="84">
          <cell r="U84">
            <v>5</v>
          </cell>
        </row>
      </sheetData>
      <sheetData sheetId="12">
        <row r="76">
          <cell r="U76">
            <v>6</v>
          </cell>
        </row>
        <row r="77">
          <cell r="U77">
            <v>7</v>
          </cell>
        </row>
        <row r="78">
          <cell r="U78">
            <v>2</v>
          </cell>
        </row>
        <row r="79">
          <cell r="U79">
            <v>0</v>
          </cell>
        </row>
        <row r="80">
          <cell r="U80">
            <v>2</v>
          </cell>
        </row>
        <row r="81">
          <cell r="U81">
            <v>3</v>
          </cell>
        </row>
        <row r="82">
          <cell r="U82">
            <v>7</v>
          </cell>
        </row>
        <row r="83">
          <cell r="U83">
            <v>2</v>
          </cell>
        </row>
        <row r="84">
          <cell r="U84">
            <v>1</v>
          </cell>
        </row>
      </sheetData>
      <sheetData sheetId="13">
        <row r="76">
          <cell r="U76">
            <v>9</v>
          </cell>
        </row>
        <row r="77">
          <cell r="U77">
            <v>11</v>
          </cell>
        </row>
        <row r="78">
          <cell r="U78">
            <v>0</v>
          </cell>
        </row>
        <row r="79">
          <cell r="U79">
            <v>1</v>
          </cell>
        </row>
        <row r="80">
          <cell r="U80">
            <v>1</v>
          </cell>
        </row>
        <row r="81">
          <cell r="U81">
            <v>4</v>
          </cell>
        </row>
        <row r="82">
          <cell r="U82">
            <v>5</v>
          </cell>
        </row>
        <row r="83">
          <cell r="U83">
            <v>7</v>
          </cell>
        </row>
        <row r="84">
          <cell r="U84">
            <v>4</v>
          </cell>
        </row>
      </sheetData>
      <sheetData sheetId="14">
        <row r="76">
          <cell r="U76">
            <v>7</v>
          </cell>
        </row>
        <row r="77">
          <cell r="U77">
            <v>8</v>
          </cell>
        </row>
        <row r="79">
          <cell r="U79">
            <v>4</v>
          </cell>
        </row>
        <row r="80">
          <cell r="U80">
            <v>2</v>
          </cell>
        </row>
        <row r="81">
          <cell r="U81">
            <v>15</v>
          </cell>
        </row>
        <row r="82">
          <cell r="U82">
            <v>6</v>
          </cell>
        </row>
        <row r="83">
          <cell r="U83">
            <v>0</v>
          </cell>
        </row>
        <row r="84">
          <cell r="U84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3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85">
          <cell r="U85">
            <v>19</v>
          </cell>
        </row>
        <row r="86">
          <cell r="U86">
            <v>12</v>
          </cell>
        </row>
        <row r="87">
          <cell r="U87">
            <v>2</v>
          </cell>
        </row>
        <row r="88">
          <cell r="U88">
            <v>23</v>
          </cell>
        </row>
      </sheetData>
      <sheetData sheetId="2">
        <row r="85">
          <cell r="U85">
            <v>8</v>
          </cell>
        </row>
        <row r="86">
          <cell r="U86">
            <v>5</v>
          </cell>
        </row>
        <row r="87">
          <cell r="U87">
            <v>2</v>
          </cell>
        </row>
        <row r="88">
          <cell r="U88">
            <v>13</v>
          </cell>
        </row>
      </sheetData>
      <sheetData sheetId="3">
        <row r="85">
          <cell r="U85">
            <v>13</v>
          </cell>
        </row>
        <row r="86">
          <cell r="U86">
            <v>9</v>
          </cell>
        </row>
        <row r="87">
          <cell r="U87">
            <v>6</v>
          </cell>
        </row>
        <row r="88">
          <cell r="U88">
            <v>4</v>
          </cell>
        </row>
      </sheetData>
      <sheetData sheetId="4">
        <row r="85">
          <cell r="U85">
            <v>3</v>
          </cell>
        </row>
        <row r="86">
          <cell r="U86">
            <v>13</v>
          </cell>
        </row>
        <row r="87">
          <cell r="U87">
            <v>9</v>
          </cell>
        </row>
        <row r="88">
          <cell r="U88">
            <v>1</v>
          </cell>
        </row>
      </sheetData>
      <sheetData sheetId="5">
        <row r="85">
          <cell r="U85">
            <v>3</v>
          </cell>
        </row>
        <row r="86">
          <cell r="U86">
            <v>20</v>
          </cell>
        </row>
        <row r="87">
          <cell r="U87">
            <v>13</v>
          </cell>
        </row>
        <row r="88">
          <cell r="U88">
            <v>1</v>
          </cell>
        </row>
      </sheetData>
      <sheetData sheetId="6">
        <row r="85">
          <cell r="U85">
            <v>2</v>
          </cell>
        </row>
        <row r="86">
          <cell r="U86">
            <v>0</v>
          </cell>
        </row>
        <row r="87">
          <cell r="U87">
            <v>0</v>
          </cell>
        </row>
        <row r="88">
          <cell r="U88">
            <v>1</v>
          </cell>
        </row>
      </sheetData>
      <sheetData sheetId="7">
        <row r="85">
          <cell r="U85">
            <v>24</v>
          </cell>
        </row>
        <row r="86">
          <cell r="U86">
            <v>0</v>
          </cell>
        </row>
        <row r="87">
          <cell r="U87">
            <v>1</v>
          </cell>
        </row>
        <row r="88">
          <cell r="U88">
            <v>4</v>
          </cell>
        </row>
      </sheetData>
      <sheetData sheetId="8">
        <row r="85">
          <cell r="U85">
            <v>6</v>
          </cell>
        </row>
        <row r="86">
          <cell r="U86">
            <v>6</v>
          </cell>
        </row>
        <row r="87">
          <cell r="U87">
            <v>2</v>
          </cell>
        </row>
        <row r="88">
          <cell r="U88">
            <v>6</v>
          </cell>
        </row>
      </sheetData>
      <sheetData sheetId="9">
        <row r="85">
          <cell r="U85">
            <v>4</v>
          </cell>
        </row>
        <row r="86">
          <cell r="U86">
            <v>5</v>
          </cell>
        </row>
        <row r="87">
          <cell r="U87">
            <v>3</v>
          </cell>
        </row>
        <row r="88">
          <cell r="U88">
            <v>18</v>
          </cell>
        </row>
      </sheetData>
      <sheetData sheetId="10">
        <row r="85">
          <cell r="U85">
            <v>20</v>
          </cell>
        </row>
        <row r="86">
          <cell r="U86">
            <v>81</v>
          </cell>
        </row>
        <row r="87">
          <cell r="U87">
            <v>17</v>
          </cell>
        </row>
        <row r="88">
          <cell r="U88">
            <v>8</v>
          </cell>
        </row>
      </sheetData>
      <sheetData sheetId="11">
        <row r="85">
          <cell r="U85">
            <v>15</v>
          </cell>
        </row>
        <row r="86">
          <cell r="U86">
            <v>14</v>
          </cell>
        </row>
        <row r="87">
          <cell r="U87">
            <v>7</v>
          </cell>
        </row>
        <row r="88">
          <cell r="U88">
            <v>9</v>
          </cell>
        </row>
      </sheetData>
      <sheetData sheetId="12">
        <row r="85">
          <cell r="U85">
            <v>7</v>
          </cell>
        </row>
        <row r="86">
          <cell r="U86">
            <v>5</v>
          </cell>
        </row>
        <row r="87">
          <cell r="U87">
            <v>2</v>
          </cell>
        </row>
        <row r="88">
          <cell r="U88">
            <v>1</v>
          </cell>
        </row>
      </sheetData>
      <sheetData sheetId="13">
        <row r="85">
          <cell r="U85">
            <v>18</v>
          </cell>
        </row>
        <row r="86">
          <cell r="U86">
            <v>0</v>
          </cell>
        </row>
        <row r="87">
          <cell r="U87">
            <v>1</v>
          </cell>
        </row>
        <row r="88">
          <cell r="U88">
            <v>2</v>
          </cell>
        </row>
      </sheetData>
      <sheetData sheetId="14">
        <row r="85">
          <cell r="U85">
            <v>23</v>
          </cell>
        </row>
        <row r="86">
          <cell r="U86">
            <v>0</v>
          </cell>
        </row>
        <row r="87">
          <cell r="U87">
            <v>0</v>
          </cell>
        </row>
        <row r="88">
          <cell r="U8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4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102">
          <cell r="U102">
            <v>0</v>
          </cell>
          <cell r="X102">
            <v>0</v>
          </cell>
        </row>
        <row r="107">
          <cell r="U107">
            <v>0</v>
          </cell>
          <cell r="X107">
            <v>0</v>
          </cell>
        </row>
        <row r="109">
          <cell r="U109">
            <v>1</v>
          </cell>
          <cell r="X109">
            <v>1</v>
          </cell>
        </row>
        <row r="111">
          <cell r="U111">
            <v>2</v>
          </cell>
          <cell r="X111">
            <v>2</v>
          </cell>
        </row>
        <row r="120">
          <cell r="U120">
            <v>0</v>
          </cell>
          <cell r="X120">
            <v>0</v>
          </cell>
        </row>
        <row r="123">
          <cell r="U123">
            <v>53</v>
          </cell>
          <cell r="X123">
            <v>39</v>
          </cell>
        </row>
        <row r="124">
          <cell r="U124">
            <v>0</v>
          </cell>
          <cell r="X124">
            <v>0</v>
          </cell>
        </row>
        <row r="127">
          <cell r="U127">
            <v>0</v>
          </cell>
          <cell r="X127">
            <v>0</v>
          </cell>
        </row>
      </sheetData>
      <sheetData sheetId="2">
        <row r="102">
          <cell r="U102">
            <v>0</v>
          </cell>
          <cell r="X102">
            <v>0</v>
          </cell>
        </row>
        <row r="107">
          <cell r="U107">
            <v>0</v>
          </cell>
        </row>
        <row r="109">
          <cell r="U109">
            <v>1</v>
          </cell>
        </row>
        <row r="111">
          <cell r="U111">
            <v>3</v>
          </cell>
          <cell r="X111">
            <v>3</v>
          </cell>
        </row>
        <row r="123">
          <cell r="U123">
            <v>24</v>
          </cell>
          <cell r="X123">
            <v>22</v>
          </cell>
        </row>
      </sheetData>
      <sheetData sheetId="3">
        <row r="102">
          <cell r="U102">
            <v>0</v>
          </cell>
          <cell r="X102">
            <v>0</v>
          </cell>
        </row>
        <row r="109">
          <cell r="U109">
            <v>0</v>
          </cell>
          <cell r="X109">
            <v>0</v>
          </cell>
        </row>
        <row r="111">
          <cell r="U111">
            <v>2</v>
          </cell>
          <cell r="X111">
            <v>0</v>
          </cell>
        </row>
        <row r="120">
          <cell r="U120">
            <v>6</v>
          </cell>
          <cell r="X120">
            <v>5</v>
          </cell>
        </row>
        <row r="123">
          <cell r="U123">
            <v>11</v>
          </cell>
          <cell r="X123">
            <v>8</v>
          </cell>
        </row>
        <row r="124">
          <cell r="U124">
            <v>3</v>
          </cell>
          <cell r="X124">
            <v>3</v>
          </cell>
        </row>
        <row r="127">
          <cell r="U127">
            <v>9</v>
          </cell>
          <cell r="X127">
            <v>7</v>
          </cell>
        </row>
      </sheetData>
      <sheetData sheetId="4">
        <row r="102">
          <cell r="U102">
            <v>2</v>
          </cell>
          <cell r="X102">
            <v>1</v>
          </cell>
        </row>
        <row r="107">
          <cell r="U107">
            <v>0</v>
          </cell>
          <cell r="X107">
            <v>0</v>
          </cell>
        </row>
        <row r="109">
          <cell r="X109">
            <v>0</v>
          </cell>
        </row>
        <row r="111">
          <cell r="U111">
            <v>0</v>
          </cell>
        </row>
        <row r="120">
          <cell r="U120">
            <v>1</v>
          </cell>
          <cell r="X120">
            <v>1</v>
          </cell>
        </row>
        <row r="123">
          <cell r="U123">
            <v>13</v>
          </cell>
          <cell r="X123">
            <v>5</v>
          </cell>
        </row>
        <row r="124">
          <cell r="U124">
            <v>8</v>
          </cell>
          <cell r="X124">
            <v>3</v>
          </cell>
        </row>
        <row r="127">
          <cell r="U127">
            <v>0</v>
          </cell>
          <cell r="X127">
            <v>0</v>
          </cell>
        </row>
      </sheetData>
      <sheetData sheetId="5">
        <row r="107">
          <cell r="U107">
            <v>2</v>
          </cell>
          <cell r="X107">
            <v>2</v>
          </cell>
        </row>
        <row r="109">
          <cell r="U109">
            <v>4</v>
          </cell>
          <cell r="X109">
            <v>4</v>
          </cell>
        </row>
        <row r="111">
          <cell r="U111">
            <v>3</v>
          </cell>
          <cell r="X111">
            <v>2</v>
          </cell>
        </row>
        <row r="120">
          <cell r="U120">
            <v>6</v>
          </cell>
          <cell r="X120">
            <v>5</v>
          </cell>
        </row>
        <row r="123">
          <cell r="U123">
            <v>20</v>
          </cell>
          <cell r="X123">
            <v>13</v>
          </cell>
        </row>
        <row r="124">
          <cell r="U124">
            <v>0</v>
          </cell>
          <cell r="X124">
            <v>0</v>
          </cell>
        </row>
        <row r="127">
          <cell r="U127">
            <v>0</v>
          </cell>
          <cell r="X127">
            <v>0</v>
          </cell>
        </row>
      </sheetData>
      <sheetData sheetId="6">
        <row r="102">
          <cell r="U102">
            <v>0</v>
          </cell>
          <cell r="X102">
            <v>0</v>
          </cell>
        </row>
        <row r="107">
          <cell r="U107">
            <v>0</v>
          </cell>
          <cell r="X107">
            <v>0</v>
          </cell>
        </row>
        <row r="109">
          <cell r="U109">
            <v>0</v>
          </cell>
          <cell r="X109">
            <v>0</v>
          </cell>
        </row>
        <row r="111">
          <cell r="U111">
            <v>0</v>
          </cell>
          <cell r="X111">
            <v>0</v>
          </cell>
        </row>
        <row r="120">
          <cell r="U120">
            <v>1</v>
          </cell>
          <cell r="X120">
            <v>1</v>
          </cell>
        </row>
        <row r="123">
          <cell r="U123">
            <v>1</v>
          </cell>
          <cell r="X123">
            <v>0</v>
          </cell>
        </row>
        <row r="124">
          <cell r="U124">
            <v>1</v>
          </cell>
          <cell r="X124">
            <v>0</v>
          </cell>
        </row>
        <row r="127">
          <cell r="U127">
            <v>0</v>
          </cell>
          <cell r="X127">
            <v>0</v>
          </cell>
        </row>
      </sheetData>
      <sheetData sheetId="7">
        <row r="102">
          <cell r="U102">
            <v>0</v>
          </cell>
          <cell r="X102">
            <v>0</v>
          </cell>
        </row>
        <row r="107">
          <cell r="U107">
            <v>20</v>
          </cell>
          <cell r="X107">
            <v>19</v>
          </cell>
        </row>
        <row r="109">
          <cell r="X109">
            <v>1</v>
          </cell>
        </row>
        <row r="111">
          <cell r="U111">
            <v>1</v>
          </cell>
          <cell r="X111">
            <v>1</v>
          </cell>
        </row>
        <row r="120">
          <cell r="U120">
            <v>0</v>
          </cell>
          <cell r="X120">
            <v>0</v>
          </cell>
        </row>
        <row r="123">
          <cell r="U123">
            <v>7</v>
          </cell>
          <cell r="X123">
            <v>6</v>
          </cell>
        </row>
        <row r="124">
          <cell r="U124">
            <v>0</v>
          </cell>
          <cell r="X124">
            <v>0</v>
          </cell>
        </row>
        <row r="127">
          <cell r="U127">
            <v>0</v>
          </cell>
          <cell r="X127">
            <v>0</v>
          </cell>
        </row>
      </sheetData>
      <sheetData sheetId="8">
        <row r="102">
          <cell r="U102">
            <v>1</v>
          </cell>
          <cell r="X102">
            <v>1</v>
          </cell>
        </row>
        <row r="107">
          <cell r="U107">
            <v>0</v>
          </cell>
          <cell r="X107">
            <v>0</v>
          </cell>
        </row>
        <row r="109">
          <cell r="U109">
            <v>0</v>
          </cell>
          <cell r="X109">
            <v>0</v>
          </cell>
        </row>
        <row r="111">
          <cell r="U111">
            <v>0</v>
          </cell>
          <cell r="X111">
            <v>0</v>
          </cell>
        </row>
        <row r="120">
          <cell r="U120">
            <v>1</v>
          </cell>
          <cell r="X120">
            <v>1</v>
          </cell>
        </row>
        <row r="123">
          <cell r="U123">
            <v>8</v>
          </cell>
          <cell r="X123">
            <v>4</v>
          </cell>
        </row>
        <row r="124">
          <cell r="U124">
            <v>1</v>
          </cell>
          <cell r="X124">
            <v>1</v>
          </cell>
        </row>
        <row r="127">
          <cell r="U127">
            <v>9</v>
          </cell>
          <cell r="X127">
            <v>4</v>
          </cell>
        </row>
      </sheetData>
      <sheetData sheetId="9">
        <row r="102">
          <cell r="U102">
            <v>1</v>
          </cell>
          <cell r="X102">
            <v>0</v>
          </cell>
        </row>
        <row r="107">
          <cell r="U107">
            <v>0</v>
          </cell>
          <cell r="X107">
            <v>0</v>
          </cell>
        </row>
        <row r="109">
          <cell r="U109">
            <v>2</v>
          </cell>
          <cell r="X109">
            <v>1</v>
          </cell>
        </row>
        <row r="111">
          <cell r="U111">
            <v>0</v>
          </cell>
          <cell r="X111">
            <v>0</v>
          </cell>
        </row>
        <row r="120">
          <cell r="U120">
            <v>0</v>
          </cell>
          <cell r="X120">
            <v>0</v>
          </cell>
        </row>
        <row r="123">
          <cell r="U123">
            <v>24</v>
          </cell>
          <cell r="X123">
            <v>15</v>
          </cell>
        </row>
        <row r="124">
          <cell r="U124">
            <v>3</v>
          </cell>
          <cell r="X124">
            <v>3</v>
          </cell>
        </row>
        <row r="127">
          <cell r="U127">
            <v>0</v>
          </cell>
          <cell r="X127">
            <v>0</v>
          </cell>
        </row>
      </sheetData>
      <sheetData sheetId="10">
        <row r="102">
          <cell r="U102">
            <v>2</v>
          </cell>
          <cell r="X102">
            <v>1</v>
          </cell>
        </row>
        <row r="107">
          <cell r="U107">
            <v>58</v>
          </cell>
          <cell r="X107">
            <v>15</v>
          </cell>
        </row>
        <row r="109">
          <cell r="U109">
            <v>3</v>
          </cell>
          <cell r="X109">
            <v>1</v>
          </cell>
        </row>
        <row r="111">
          <cell r="U111">
            <v>0</v>
          </cell>
          <cell r="X111">
            <v>0</v>
          </cell>
        </row>
        <row r="120">
          <cell r="U120">
            <v>2</v>
          </cell>
          <cell r="X120">
            <v>1</v>
          </cell>
        </row>
        <row r="123">
          <cell r="U123">
            <v>42</v>
          </cell>
          <cell r="X123">
            <v>10</v>
          </cell>
        </row>
        <row r="124">
          <cell r="U124">
            <v>15</v>
          </cell>
          <cell r="X124">
            <v>4</v>
          </cell>
        </row>
        <row r="127">
          <cell r="U127">
            <v>2</v>
          </cell>
          <cell r="X127">
            <v>0</v>
          </cell>
        </row>
      </sheetData>
      <sheetData sheetId="11">
        <row r="102">
          <cell r="U102">
            <v>5</v>
          </cell>
          <cell r="X102">
            <v>5</v>
          </cell>
        </row>
        <row r="107">
          <cell r="U107">
            <v>3</v>
          </cell>
          <cell r="X107">
            <v>3</v>
          </cell>
        </row>
        <row r="109">
          <cell r="U109">
            <v>2</v>
          </cell>
          <cell r="X109">
            <v>2</v>
          </cell>
        </row>
        <row r="111">
          <cell r="U111">
            <v>3</v>
          </cell>
          <cell r="X111">
            <v>2</v>
          </cell>
        </row>
        <row r="120">
          <cell r="U120">
            <v>9</v>
          </cell>
          <cell r="X120">
            <v>5</v>
          </cell>
        </row>
        <row r="123">
          <cell r="U123">
            <v>4</v>
          </cell>
          <cell r="X123">
            <v>2</v>
          </cell>
        </row>
        <row r="124">
          <cell r="U124">
            <v>3</v>
          </cell>
          <cell r="X124">
            <v>2</v>
          </cell>
        </row>
        <row r="127">
          <cell r="U127">
            <v>14</v>
          </cell>
          <cell r="X127">
            <v>9</v>
          </cell>
        </row>
      </sheetData>
      <sheetData sheetId="12">
        <row r="102">
          <cell r="U102">
            <v>0</v>
          </cell>
          <cell r="X102">
            <v>0</v>
          </cell>
        </row>
        <row r="107">
          <cell r="U107">
            <v>0</v>
          </cell>
          <cell r="X107">
            <v>0</v>
          </cell>
        </row>
        <row r="109">
          <cell r="U109">
            <v>1</v>
          </cell>
          <cell r="X109">
            <v>0</v>
          </cell>
        </row>
        <row r="111">
          <cell r="U111">
            <v>0</v>
          </cell>
          <cell r="X111">
            <v>0</v>
          </cell>
        </row>
        <row r="120">
          <cell r="U120">
            <v>9</v>
          </cell>
          <cell r="X120">
            <v>7</v>
          </cell>
        </row>
        <row r="123">
          <cell r="U123">
            <v>0</v>
          </cell>
          <cell r="X123">
            <v>0</v>
          </cell>
        </row>
        <row r="124">
          <cell r="U124">
            <v>0</v>
          </cell>
          <cell r="X124">
            <v>0</v>
          </cell>
        </row>
        <row r="127">
          <cell r="U127">
            <v>4</v>
          </cell>
          <cell r="X127">
            <v>4</v>
          </cell>
        </row>
      </sheetData>
      <sheetData sheetId="13">
        <row r="102">
          <cell r="U102">
            <v>0</v>
          </cell>
          <cell r="X102">
            <v>0</v>
          </cell>
        </row>
        <row r="107">
          <cell r="U107">
            <v>18</v>
          </cell>
          <cell r="X107">
            <v>4</v>
          </cell>
        </row>
        <row r="109">
          <cell r="X109">
            <v>0</v>
          </cell>
        </row>
        <row r="111">
          <cell r="U111">
            <v>0</v>
          </cell>
          <cell r="X111">
            <v>0</v>
          </cell>
        </row>
        <row r="120">
          <cell r="U120">
            <v>0</v>
          </cell>
          <cell r="X120">
            <v>0</v>
          </cell>
        </row>
        <row r="123">
          <cell r="U123">
            <v>2</v>
          </cell>
          <cell r="X123">
            <v>2</v>
          </cell>
        </row>
        <row r="124">
          <cell r="U124">
            <v>0</v>
          </cell>
          <cell r="X124">
            <v>0</v>
          </cell>
        </row>
        <row r="127">
          <cell r="U127">
            <v>1</v>
          </cell>
          <cell r="X127">
            <v>1</v>
          </cell>
        </row>
      </sheetData>
      <sheetData sheetId="14">
        <row r="102">
          <cell r="U102">
            <v>0</v>
          </cell>
          <cell r="X102">
            <v>0</v>
          </cell>
        </row>
        <row r="107">
          <cell r="U107">
            <v>0</v>
          </cell>
          <cell r="X107">
            <v>0</v>
          </cell>
        </row>
        <row r="109">
          <cell r="U109">
            <v>0</v>
          </cell>
          <cell r="X109">
            <v>0</v>
          </cell>
        </row>
        <row r="111">
          <cell r="U111">
            <v>1</v>
          </cell>
          <cell r="X111">
            <v>1</v>
          </cell>
        </row>
        <row r="120">
          <cell r="U120">
            <v>6</v>
          </cell>
          <cell r="X120">
            <v>4</v>
          </cell>
        </row>
        <row r="123">
          <cell r="U123">
            <v>15</v>
          </cell>
          <cell r="X123">
            <v>7</v>
          </cell>
        </row>
        <row r="124">
          <cell r="U124">
            <v>1</v>
          </cell>
          <cell r="X124">
            <v>1</v>
          </cell>
        </row>
        <row r="127">
          <cell r="U127">
            <v>0</v>
          </cell>
          <cell r="X127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5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0</v>
          </cell>
          <cell r="AC135">
            <v>0</v>
          </cell>
        </row>
        <row r="136">
          <cell r="AA136">
            <v>0</v>
          </cell>
          <cell r="AC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1</v>
          </cell>
          <cell r="AC139">
            <v>1</v>
          </cell>
        </row>
        <row r="140">
          <cell r="AA140">
            <v>6</v>
          </cell>
          <cell r="AC140">
            <v>49</v>
          </cell>
        </row>
        <row r="141">
          <cell r="AA141">
            <v>0</v>
          </cell>
          <cell r="AC141">
            <v>0</v>
          </cell>
        </row>
        <row r="142">
          <cell r="AA142">
            <v>1</v>
          </cell>
          <cell r="AC142">
            <v>6</v>
          </cell>
        </row>
      </sheetData>
      <sheetData sheetId="2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0</v>
          </cell>
          <cell r="AC135">
            <v>0</v>
          </cell>
        </row>
        <row r="136">
          <cell r="AA136">
            <v>0</v>
          </cell>
          <cell r="AC136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1</v>
          </cell>
          <cell r="AC139">
            <v>1</v>
          </cell>
        </row>
        <row r="140">
          <cell r="AA140">
            <v>5</v>
          </cell>
          <cell r="AC140">
            <v>24</v>
          </cell>
        </row>
        <row r="141">
          <cell r="AA141">
            <v>0</v>
          </cell>
          <cell r="AC141">
            <v>0</v>
          </cell>
        </row>
        <row r="142">
          <cell r="AA142">
            <v>1</v>
          </cell>
          <cell r="AC142">
            <v>3</v>
          </cell>
        </row>
      </sheetData>
      <sheetData sheetId="3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1</v>
          </cell>
          <cell r="AC135">
            <v>1</v>
          </cell>
        </row>
        <row r="136">
          <cell r="AA136">
            <v>4</v>
          </cell>
          <cell r="AC136">
            <v>20</v>
          </cell>
        </row>
        <row r="138">
          <cell r="AA138">
            <v>0</v>
          </cell>
          <cell r="AC138">
            <v>0</v>
          </cell>
        </row>
        <row r="139">
          <cell r="AA139">
            <v>1</v>
          </cell>
          <cell r="AC139">
            <v>1</v>
          </cell>
        </row>
        <row r="140">
          <cell r="AA140">
            <v>8</v>
          </cell>
          <cell r="AC140">
            <v>9</v>
          </cell>
        </row>
        <row r="141">
          <cell r="AA141">
            <v>0</v>
          </cell>
          <cell r="AC141">
            <v>0</v>
          </cell>
        </row>
        <row r="142">
          <cell r="AA142">
            <v>1</v>
          </cell>
          <cell r="AC142">
            <v>1</v>
          </cell>
        </row>
      </sheetData>
      <sheetData sheetId="4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1</v>
          </cell>
          <cell r="AC135">
            <v>6</v>
          </cell>
        </row>
        <row r="136">
          <cell r="AA136">
            <v>1</v>
          </cell>
          <cell r="AC136">
            <v>1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2</v>
          </cell>
          <cell r="AC139">
            <v>2</v>
          </cell>
        </row>
        <row r="140">
          <cell r="AA140">
            <v>1</v>
          </cell>
          <cell r="AC140">
            <v>2</v>
          </cell>
        </row>
        <row r="141">
          <cell r="AA141">
            <v>0</v>
          </cell>
          <cell r="AC141">
            <v>0</v>
          </cell>
        </row>
        <row r="142">
          <cell r="AA142">
            <v>12</v>
          </cell>
          <cell r="AC142">
            <v>15</v>
          </cell>
        </row>
      </sheetData>
      <sheetData sheetId="5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1</v>
          </cell>
          <cell r="AC135">
            <v>1</v>
          </cell>
        </row>
        <row r="136">
          <cell r="AA136">
            <v>0</v>
          </cell>
          <cell r="AC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4</v>
          </cell>
          <cell r="AC139">
            <v>6</v>
          </cell>
        </row>
        <row r="140">
          <cell r="AA140">
            <v>10</v>
          </cell>
          <cell r="AC140">
            <v>30</v>
          </cell>
        </row>
        <row r="141">
          <cell r="AA141">
            <v>0</v>
          </cell>
          <cell r="AC141">
            <v>0</v>
          </cell>
        </row>
        <row r="142">
          <cell r="AA142">
            <v>0</v>
          </cell>
          <cell r="AC142">
            <v>0</v>
          </cell>
        </row>
      </sheetData>
      <sheetData sheetId="6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0</v>
          </cell>
          <cell r="AC135">
            <v>0</v>
          </cell>
        </row>
        <row r="136">
          <cell r="AA136">
            <v>0</v>
          </cell>
          <cell r="AC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0</v>
          </cell>
          <cell r="AC139">
            <v>0</v>
          </cell>
        </row>
        <row r="140">
          <cell r="AA140">
            <v>1</v>
          </cell>
          <cell r="AC140">
            <v>1</v>
          </cell>
        </row>
        <row r="141">
          <cell r="AA141">
            <v>0</v>
          </cell>
          <cell r="AC141">
            <v>0</v>
          </cell>
        </row>
        <row r="142">
          <cell r="AA142">
            <v>2</v>
          </cell>
          <cell r="AC142">
            <v>2</v>
          </cell>
        </row>
      </sheetData>
      <sheetData sheetId="7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0</v>
          </cell>
          <cell r="AC135">
            <v>0</v>
          </cell>
        </row>
        <row r="136">
          <cell r="AA136">
            <v>0</v>
          </cell>
          <cell r="AC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1</v>
          </cell>
          <cell r="AC139">
            <v>20</v>
          </cell>
        </row>
        <row r="140">
          <cell r="AA140">
            <v>4</v>
          </cell>
          <cell r="AC140">
            <v>9</v>
          </cell>
        </row>
        <row r="141">
          <cell r="AA141">
            <v>0</v>
          </cell>
          <cell r="AC141">
            <v>0</v>
          </cell>
        </row>
        <row r="142">
          <cell r="AA142">
            <v>0</v>
          </cell>
          <cell r="AC142">
            <v>0</v>
          </cell>
        </row>
      </sheetData>
      <sheetData sheetId="8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0</v>
          </cell>
          <cell r="AC135">
            <v>0</v>
          </cell>
        </row>
        <row r="136">
          <cell r="AA136">
            <v>0</v>
          </cell>
          <cell r="AC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1</v>
          </cell>
          <cell r="AC139">
            <v>1</v>
          </cell>
        </row>
        <row r="140">
          <cell r="AA140">
            <v>3</v>
          </cell>
          <cell r="AC140">
            <v>4</v>
          </cell>
        </row>
        <row r="141">
          <cell r="AA141">
            <v>0</v>
          </cell>
          <cell r="AC141">
            <v>0</v>
          </cell>
        </row>
        <row r="142">
          <cell r="AA142">
            <v>7</v>
          </cell>
          <cell r="AC142">
            <v>15</v>
          </cell>
        </row>
      </sheetData>
      <sheetData sheetId="9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1</v>
          </cell>
          <cell r="AC135">
            <v>1</v>
          </cell>
        </row>
        <row r="136">
          <cell r="AA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2</v>
          </cell>
          <cell r="AC139">
            <v>6</v>
          </cell>
        </row>
        <row r="140">
          <cell r="AA140">
            <v>4</v>
          </cell>
          <cell r="AC140">
            <v>22</v>
          </cell>
        </row>
        <row r="141">
          <cell r="AA141">
            <v>0</v>
          </cell>
          <cell r="AC141">
            <v>0</v>
          </cell>
        </row>
        <row r="142">
          <cell r="AA142">
            <v>1</v>
          </cell>
          <cell r="AC142">
            <v>1</v>
          </cell>
        </row>
      </sheetData>
      <sheetData sheetId="10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2</v>
          </cell>
          <cell r="AC135">
            <v>3</v>
          </cell>
        </row>
        <row r="136">
          <cell r="AC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2</v>
          </cell>
          <cell r="AC139">
            <v>3</v>
          </cell>
        </row>
        <row r="140">
          <cell r="AA140">
            <v>9</v>
          </cell>
          <cell r="AC140">
            <v>86</v>
          </cell>
        </row>
        <row r="141">
          <cell r="AA141">
            <v>0</v>
          </cell>
          <cell r="AC141">
            <v>0</v>
          </cell>
        </row>
        <row r="142">
          <cell r="AA142">
            <v>6</v>
          </cell>
          <cell r="AC142">
            <v>34</v>
          </cell>
        </row>
      </sheetData>
      <sheetData sheetId="11">
        <row r="133">
          <cell r="AA133">
            <v>0</v>
          </cell>
          <cell r="AC133">
            <v>0</v>
          </cell>
        </row>
        <row r="134">
          <cell r="AA134">
            <v>1</v>
          </cell>
          <cell r="AC134">
            <v>1</v>
          </cell>
        </row>
        <row r="135">
          <cell r="AA135">
            <v>1</v>
          </cell>
          <cell r="AC135">
            <v>1</v>
          </cell>
        </row>
        <row r="136">
          <cell r="AA136">
            <v>0</v>
          </cell>
          <cell r="AC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3</v>
          </cell>
          <cell r="AC139">
            <v>12</v>
          </cell>
        </row>
        <row r="140">
          <cell r="AA140">
            <v>17</v>
          </cell>
          <cell r="AC140">
            <v>24</v>
          </cell>
        </row>
        <row r="141">
          <cell r="AA141">
            <v>0</v>
          </cell>
          <cell r="AC141">
            <v>0</v>
          </cell>
        </row>
        <row r="142">
          <cell r="AA142">
            <v>7</v>
          </cell>
          <cell r="AC142">
            <v>7</v>
          </cell>
        </row>
      </sheetData>
      <sheetData sheetId="12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0</v>
          </cell>
          <cell r="AC135">
            <v>0</v>
          </cell>
        </row>
        <row r="136">
          <cell r="AA136">
            <v>0</v>
          </cell>
          <cell r="AC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5</v>
          </cell>
          <cell r="AC139">
            <v>5</v>
          </cell>
        </row>
        <row r="140">
          <cell r="AA140">
            <v>7</v>
          </cell>
          <cell r="AC140">
            <v>7</v>
          </cell>
        </row>
        <row r="141">
          <cell r="AA141">
            <v>0</v>
          </cell>
          <cell r="AC141">
            <v>0</v>
          </cell>
        </row>
        <row r="142">
          <cell r="AA142">
            <v>2</v>
          </cell>
          <cell r="AC142">
            <v>3</v>
          </cell>
        </row>
      </sheetData>
      <sheetData sheetId="13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0</v>
          </cell>
          <cell r="AC135">
            <v>0</v>
          </cell>
        </row>
        <row r="136">
          <cell r="AA136">
            <v>3</v>
          </cell>
          <cell r="AC136">
            <v>21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0</v>
          </cell>
          <cell r="AC139">
            <v>0</v>
          </cell>
        </row>
        <row r="140">
          <cell r="AA140">
            <v>0</v>
          </cell>
          <cell r="AC140">
            <v>0</v>
          </cell>
        </row>
        <row r="141">
          <cell r="AA141">
            <v>0</v>
          </cell>
          <cell r="AC141">
            <v>0</v>
          </cell>
        </row>
        <row r="142">
          <cell r="AA142">
            <v>0</v>
          </cell>
          <cell r="AC142">
            <v>0</v>
          </cell>
        </row>
      </sheetData>
      <sheetData sheetId="14">
        <row r="133">
          <cell r="AA133">
            <v>0</v>
          </cell>
          <cell r="AC133">
            <v>0</v>
          </cell>
        </row>
        <row r="134">
          <cell r="AA134">
            <v>0</v>
          </cell>
          <cell r="AC134">
            <v>0</v>
          </cell>
        </row>
        <row r="135">
          <cell r="AA135">
            <v>0</v>
          </cell>
          <cell r="AC135">
            <v>0</v>
          </cell>
        </row>
        <row r="136">
          <cell r="AA136">
            <v>0</v>
          </cell>
          <cell r="AC136">
            <v>0</v>
          </cell>
        </row>
        <row r="137">
          <cell r="AA137">
            <v>0</v>
          </cell>
          <cell r="AC137">
            <v>0</v>
          </cell>
        </row>
        <row r="138">
          <cell r="AA138">
            <v>0</v>
          </cell>
          <cell r="AC138">
            <v>0</v>
          </cell>
        </row>
        <row r="139">
          <cell r="AA139">
            <v>1</v>
          </cell>
          <cell r="AC139">
            <v>1</v>
          </cell>
        </row>
        <row r="140">
          <cell r="AA140">
            <v>4</v>
          </cell>
          <cell r="AC140">
            <v>8</v>
          </cell>
        </row>
        <row r="141">
          <cell r="AA141">
            <v>0</v>
          </cell>
          <cell r="AC141">
            <v>0</v>
          </cell>
        </row>
        <row r="142">
          <cell r="AA142">
            <v>7</v>
          </cell>
          <cell r="AC142">
            <v>14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6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153">
          <cell r="G153">
            <v>42</v>
          </cell>
          <cell r="K153">
            <v>0</v>
          </cell>
          <cell r="P153">
            <v>0</v>
          </cell>
          <cell r="T153">
            <v>0</v>
          </cell>
          <cell r="X153">
            <v>0</v>
          </cell>
          <cell r="AB153">
            <v>0</v>
          </cell>
        </row>
      </sheetData>
      <sheetData sheetId="2">
        <row r="153">
          <cell r="G153">
            <v>20</v>
          </cell>
          <cell r="K153">
            <v>0</v>
          </cell>
          <cell r="P153">
            <v>0</v>
          </cell>
          <cell r="T153">
            <v>0</v>
          </cell>
          <cell r="X153">
            <v>0</v>
          </cell>
          <cell r="AB153">
            <v>0</v>
          </cell>
        </row>
      </sheetData>
      <sheetData sheetId="3">
        <row r="153">
          <cell r="G153">
            <v>34</v>
          </cell>
          <cell r="K153">
            <v>0</v>
          </cell>
          <cell r="P153">
            <v>16</v>
          </cell>
          <cell r="T153">
            <v>0</v>
          </cell>
          <cell r="X153">
            <v>9</v>
          </cell>
          <cell r="AB153">
            <v>1</v>
          </cell>
        </row>
      </sheetData>
      <sheetData sheetId="4">
        <row r="153">
          <cell r="G153">
            <v>19</v>
          </cell>
          <cell r="K153">
            <v>0</v>
          </cell>
          <cell r="P153">
            <v>0</v>
          </cell>
          <cell r="T153">
            <v>0</v>
          </cell>
          <cell r="X153">
            <v>4</v>
          </cell>
          <cell r="AB153">
            <v>0</v>
          </cell>
        </row>
      </sheetData>
      <sheetData sheetId="5">
        <row r="153">
          <cell r="G153">
            <v>35</v>
          </cell>
          <cell r="K153">
            <v>0</v>
          </cell>
          <cell r="P153">
            <v>13</v>
          </cell>
          <cell r="T153">
            <v>0</v>
          </cell>
          <cell r="X153">
            <v>0</v>
          </cell>
          <cell r="AB153">
            <v>0</v>
          </cell>
        </row>
      </sheetData>
      <sheetData sheetId="6">
        <row r="153">
          <cell r="G153">
            <v>10</v>
          </cell>
          <cell r="K153">
            <v>0</v>
          </cell>
          <cell r="P153">
            <v>0</v>
          </cell>
          <cell r="T153">
            <v>0</v>
          </cell>
          <cell r="X153">
            <v>2</v>
          </cell>
          <cell r="AB153">
            <v>0</v>
          </cell>
        </row>
      </sheetData>
      <sheetData sheetId="7">
        <row r="153">
          <cell r="G153">
            <v>13</v>
          </cell>
          <cell r="K153">
            <v>20</v>
          </cell>
          <cell r="P153">
            <v>10</v>
          </cell>
          <cell r="T153">
            <v>0</v>
          </cell>
          <cell r="X153">
            <v>0</v>
          </cell>
          <cell r="AB153">
            <v>0</v>
          </cell>
        </row>
      </sheetData>
      <sheetData sheetId="8">
        <row r="153">
          <cell r="G153">
            <v>11</v>
          </cell>
          <cell r="K153">
            <v>0</v>
          </cell>
          <cell r="P153">
            <v>7</v>
          </cell>
          <cell r="T153">
            <v>0</v>
          </cell>
          <cell r="X153">
            <v>3</v>
          </cell>
          <cell r="AB153">
            <v>0</v>
          </cell>
        </row>
      </sheetData>
      <sheetData sheetId="9">
        <row r="153">
          <cell r="G153">
            <v>32</v>
          </cell>
          <cell r="K153">
            <v>0</v>
          </cell>
          <cell r="P153">
            <v>0</v>
          </cell>
          <cell r="T153">
            <v>0</v>
          </cell>
          <cell r="X153">
            <v>0</v>
          </cell>
          <cell r="AB153">
            <v>0</v>
          </cell>
        </row>
      </sheetData>
      <sheetData sheetId="10">
        <row r="153">
          <cell r="G153">
            <v>75</v>
          </cell>
          <cell r="K153">
            <v>0</v>
          </cell>
          <cell r="P153">
            <v>0</v>
          </cell>
          <cell r="T153">
            <v>0</v>
          </cell>
          <cell r="X153">
            <v>3</v>
          </cell>
          <cell r="AB153">
            <v>0</v>
          </cell>
        </row>
      </sheetData>
      <sheetData sheetId="11">
        <row r="153">
          <cell r="G153">
            <v>87</v>
          </cell>
          <cell r="K153">
            <v>0</v>
          </cell>
          <cell r="P153">
            <v>29</v>
          </cell>
          <cell r="T153">
            <v>0</v>
          </cell>
          <cell r="X153">
            <v>10</v>
          </cell>
          <cell r="AB153">
            <v>1</v>
          </cell>
        </row>
      </sheetData>
      <sheetData sheetId="12">
        <row r="153">
          <cell r="G153">
            <v>13</v>
          </cell>
          <cell r="K153">
            <v>0</v>
          </cell>
          <cell r="P153">
            <v>16</v>
          </cell>
          <cell r="T153">
            <v>0</v>
          </cell>
          <cell r="X153">
            <v>0</v>
          </cell>
          <cell r="AB153">
            <v>0</v>
          </cell>
        </row>
      </sheetData>
      <sheetData sheetId="13">
        <row r="153">
          <cell r="G153">
            <v>4</v>
          </cell>
          <cell r="K153">
            <v>0</v>
          </cell>
          <cell r="P153">
            <v>1</v>
          </cell>
          <cell r="T153">
            <v>0</v>
          </cell>
          <cell r="X153">
            <v>0</v>
          </cell>
          <cell r="AB153">
            <v>0</v>
          </cell>
        </row>
      </sheetData>
      <sheetData sheetId="14">
        <row r="153">
          <cell r="G153">
            <v>31</v>
          </cell>
          <cell r="K153">
            <v>0</v>
          </cell>
          <cell r="P153">
            <v>0</v>
          </cell>
          <cell r="T153">
            <v>0</v>
          </cell>
          <cell r="X153">
            <v>0</v>
          </cell>
          <cell r="AB153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7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184">
          <cell r="R184">
            <v>0</v>
          </cell>
          <cell r="U184">
            <v>92</v>
          </cell>
          <cell r="X184">
            <v>70</v>
          </cell>
          <cell r="AA184">
            <v>79</v>
          </cell>
          <cell r="AC184">
            <v>68</v>
          </cell>
        </row>
        <row r="185">
          <cell r="R185">
            <v>0</v>
          </cell>
          <cell r="U185">
            <v>91</v>
          </cell>
          <cell r="X185">
            <v>70</v>
          </cell>
          <cell r="AA185">
            <v>78</v>
          </cell>
          <cell r="AC185">
            <v>68</v>
          </cell>
        </row>
        <row r="186">
          <cell r="R186">
            <v>0</v>
          </cell>
          <cell r="U186">
            <v>5</v>
          </cell>
          <cell r="X186">
            <v>5</v>
          </cell>
          <cell r="AA186">
            <v>6</v>
          </cell>
          <cell r="AC186">
            <v>4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2">
        <row r="184">
          <cell r="R184">
            <v>0</v>
          </cell>
          <cell r="U184">
            <v>53</v>
          </cell>
          <cell r="X184">
            <v>41</v>
          </cell>
          <cell r="AA184">
            <v>41</v>
          </cell>
          <cell r="AC184">
            <v>40</v>
          </cell>
        </row>
        <row r="185">
          <cell r="R185">
            <v>0</v>
          </cell>
          <cell r="U185">
            <v>53</v>
          </cell>
          <cell r="X185">
            <v>41</v>
          </cell>
          <cell r="AA185">
            <v>41</v>
          </cell>
          <cell r="AC185">
            <v>40</v>
          </cell>
        </row>
        <row r="186">
          <cell r="R186">
            <v>0</v>
          </cell>
          <cell r="U186">
            <v>2</v>
          </cell>
          <cell r="X186">
            <v>2</v>
          </cell>
          <cell r="AA186">
            <v>4</v>
          </cell>
          <cell r="AC186">
            <v>4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3">
        <row r="184">
          <cell r="R184">
            <v>0</v>
          </cell>
          <cell r="U184">
            <v>181</v>
          </cell>
          <cell r="X184">
            <v>123</v>
          </cell>
          <cell r="AA184">
            <v>150</v>
          </cell>
          <cell r="AC184">
            <v>133</v>
          </cell>
        </row>
        <row r="185">
          <cell r="R185">
            <v>0</v>
          </cell>
          <cell r="U185">
            <v>178</v>
          </cell>
          <cell r="X185">
            <v>122</v>
          </cell>
          <cell r="AA185">
            <v>147</v>
          </cell>
          <cell r="AC185">
            <v>133</v>
          </cell>
        </row>
        <row r="186">
          <cell r="R186">
            <v>0</v>
          </cell>
          <cell r="U186">
            <v>7</v>
          </cell>
          <cell r="X186">
            <v>6</v>
          </cell>
          <cell r="AA186">
            <v>5</v>
          </cell>
          <cell r="AC186">
            <v>4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4">
        <row r="184">
          <cell r="R184">
            <v>0</v>
          </cell>
          <cell r="U184">
            <v>236</v>
          </cell>
          <cell r="X184">
            <v>137</v>
          </cell>
          <cell r="AA184">
            <v>184</v>
          </cell>
          <cell r="AC184">
            <v>162</v>
          </cell>
        </row>
        <row r="185">
          <cell r="R185">
            <v>0</v>
          </cell>
          <cell r="U185">
            <v>234</v>
          </cell>
          <cell r="X185">
            <v>135</v>
          </cell>
          <cell r="AA185">
            <v>182</v>
          </cell>
          <cell r="AC185">
            <v>161</v>
          </cell>
        </row>
        <row r="186">
          <cell r="R186">
            <v>0</v>
          </cell>
          <cell r="U186">
            <v>5</v>
          </cell>
          <cell r="X186">
            <v>2</v>
          </cell>
          <cell r="AA186">
            <v>7</v>
          </cell>
          <cell r="AC186">
            <v>4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5">
        <row r="184">
          <cell r="R184">
            <v>388</v>
          </cell>
          <cell r="U184">
            <v>123</v>
          </cell>
          <cell r="X184">
            <v>90</v>
          </cell>
          <cell r="AA184">
            <v>113</v>
          </cell>
          <cell r="AC184">
            <v>103</v>
          </cell>
        </row>
        <row r="185">
          <cell r="R185">
            <v>388</v>
          </cell>
          <cell r="U185">
            <v>123</v>
          </cell>
          <cell r="X185">
            <v>90</v>
          </cell>
          <cell r="AA185">
            <v>113</v>
          </cell>
          <cell r="AC185">
            <v>103</v>
          </cell>
        </row>
        <row r="186">
          <cell r="R186">
            <v>38</v>
          </cell>
          <cell r="U186">
            <v>10</v>
          </cell>
          <cell r="X186">
            <v>7</v>
          </cell>
          <cell r="AA186">
            <v>9</v>
          </cell>
          <cell r="AC186">
            <v>7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6">
        <row r="184">
          <cell r="R184">
            <v>1</v>
          </cell>
          <cell r="U184">
            <v>40</v>
          </cell>
          <cell r="X184">
            <v>23</v>
          </cell>
          <cell r="AA184">
            <v>29</v>
          </cell>
          <cell r="AC184">
            <v>20</v>
          </cell>
        </row>
        <row r="185">
          <cell r="R185">
            <v>1</v>
          </cell>
          <cell r="U185">
            <v>40</v>
          </cell>
          <cell r="X185">
            <v>23</v>
          </cell>
          <cell r="AA185">
            <v>29</v>
          </cell>
          <cell r="AC185">
            <v>20</v>
          </cell>
        </row>
        <row r="186">
          <cell r="R186">
            <v>0</v>
          </cell>
          <cell r="U186">
            <v>1</v>
          </cell>
          <cell r="X186">
            <v>1</v>
          </cell>
          <cell r="AA186">
            <v>1</v>
          </cell>
          <cell r="AC186">
            <v>1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7">
        <row r="184">
          <cell r="R184">
            <v>0</v>
          </cell>
          <cell r="U184">
            <v>244</v>
          </cell>
          <cell r="X184">
            <v>164</v>
          </cell>
          <cell r="AA184">
            <v>190</v>
          </cell>
          <cell r="AC184">
            <v>172</v>
          </cell>
        </row>
        <row r="185">
          <cell r="R185">
            <v>0</v>
          </cell>
          <cell r="U185">
            <v>243</v>
          </cell>
          <cell r="X185">
            <v>164</v>
          </cell>
          <cell r="AA185">
            <v>189</v>
          </cell>
          <cell r="AC185">
            <v>172</v>
          </cell>
        </row>
        <row r="186">
          <cell r="R186">
            <v>0</v>
          </cell>
          <cell r="U186">
            <v>12</v>
          </cell>
          <cell r="X186">
            <v>8</v>
          </cell>
          <cell r="AA186">
            <v>15</v>
          </cell>
          <cell r="AC186">
            <v>12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8">
        <row r="184">
          <cell r="R184">
            <v>0</v>
          </cell>
          <cell r="U184">
            <v>78</v>
          </cell>
          <cell r="X184">
            <v>46</v>
          </cell>
          <cell r="AA184">
            <v>91</v>
          </cell>
          <cell r="AC184">
            <v>74</v>
          </cell>
        </row>
        <row r="185">
          <cell r="R185">
            <v>0</v>
          </cell>
          <cell r="U185">
            <v>77</v>
          </cell>
          <cell r="X185">
            <v>46</v>
          </cell>
          <cell r="AA185">
            <v>91</v>
          </cell>
          <cell r="AC185">
            <v>74</v>
          </cell>
        </row>
        <row r="186">
          <cell r="R186">
            <v>0</v>
          </cell>
          <cell r="U186">
            <v>3</v>
          </cell>
          <cell r="X186">
            <v>1</v>
          </cell>
          <cell r="AA186">
            <v>3</v>
          </cell>
          <cell r="AC186">
            <v>2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9">
        <row r="184">
          <cell r="R184">
            <v>0</v>
          </cell>
          <cell r="U184">
            <v>184</v>
          </cell>
          <cell r="X184">
            <v>84</v>
          </cell>
          <cell r="AA184">
            <v>115</v>
          </cell>
          <cell r="AC184">
            <v>104</v>
          </cell>
        </row>
        <row r="185">
          <cell r="R185">
            <v>0</v>
          </cell>
          <cell r="U185">
            <v>183</v>
          </cell>
          <cell r="X185">
            <v>84</v>
          </cell>
          <cell r="AA185">
            <v>114</v>
          </cell>
          <cell r="AC185">
            <v>104</v>
          </cell>
        </row>
        <row r="186">
          <cell r="R186">
            <v>0</v>
          </cell>
          <cell r="U186">
            <v>5</v>
          </cell>
          <cell r="X186">
            <v>3</v>
          </cell>
          <cell r="AA186">
            <v>4</v>
          </cell>
          <cell r="AC186">
            <v>4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10">
        <row r="184">
          <cell r="R184">
            <v>0</v>
          </cell>
          <cell r="U184">
            <v>50</v>
          </cell>
          <cell r="X184">
            <v>42</v>
          </cell>
          <cell r="AA184">
            <v>46</v>
          </cell>
          <cell r="AC184">
            <v>24</v>
          </cell>
        </row>
        <row r="185">
          <cell r="R185">
            <v>0</v>
          </cell>
          <cell r="U185">
            <v>50</v>
          </cell>
          <cell r="X185">
            <v>42</v>
          </cell>
          <cell r="AA185">
            <v>46</v>
          </cell>
          <cell r="AC185">
            <v>24</v>
          </cell>
        </row>
        <row r="186">
          <cell r="R186">
            <v>0</v>
          </cell>
          <cell r="U186">
            <v>0</v>
          </cell>
          <cell r="X186">
            <v>0</v>
          </cell>
          <cell r="AA186">
            <v>1</v>
          </cell>
          <cell r="AC186">
            <v>1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11">
        <row r="184">
          <cell r="R184">
            <v>0</v>
          </cell>
          <cell r="U184">
            <v>278</v>
          </cell>
          <cell r="X184">
            <v>205</v>
          </cell>
          <cell r="AA184">
            <v>203</v>
          </cell>
          <cell r="AC184">
            <v>170</v>
          </cell>
        </row>
        <row r="185">
          <cell r="R185">
            <v>0</v>
          </cell>
          <cell r="U185">
            <v>278</v>
          </cell>
          <cell r="X185">
            <v>205</v>
          </cell>
          <cell r="AA185">
            <v>203</v>
          </cell>
          <cell r="AC185">
            <v>170</v>
          </cell>
        </row>
        <row r="186">
          <cell r="R186">
            <v>0</v>
          </cell>
          <cell r="U186">
            <v>14</v>
          </cell>
          <cell r="X186">
            <v>9</v>
          </cell>
          <cell r="AA186">
            <v>7</v>
          </cell>
          <cell r="AC186">
            <v>4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12">
        <row r="184">
          <cell r="R184">
            <v>0</v>
          </cell>
          <cell r="U184">
            <v>153</v>
          </cell>
          <cell r="X184">
            <v>112</v>
          </cell>
          <cell r="AA184">
            <v>139</v>
          </cell>
          <cell r="AC184">
            <v>124</v>
          </cell>
        </row>
        <row r="185">
          <cell r="R185">
            <v>0</v>
          </cell>
          <cell r="U185">
            <v>152</v>
          </cell>
          <cell r="X185">
            <v>111</v>
          </cell>
          <cell r="AA185">
            <v>138</v>
          </cell>
          <cell r="AC185">
            <v>124</v>
          </cell>
        </row>
        <row r="186">
          <cell r="R186">
            <v>0</v>
          </cell>
          <cell r="U186">
            <v>3</v>
          </cell>
          <cell r="X186">
            <v>1</v>
          </cell>
          <cell r="AA186">
            <v>3</v>
          </cell>
          <cell r="AC186">
            <v>3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13">
        <row r="184">
          <cell r="R184">
            <v>0</v>
          </cell>
          <cell r="U184">
            <v>111</v>
          </cell>
          <cell r="X184">
            <v>87</v>
          </cell>
          <cell r="AA184">
            <v>115</v>
          </cell>
          <cell r="AC184">
            <v>90</v>
          </cell>
        </row>
        <row r="185">
          <cell r="R185">
            <v>0</v>
          </cell>
          <cell r="U185">
            <v>111</v>
          </cell>
          <cell r="X185">
            <v>87</v>
          </cell>
          <cell r="AA185">
            <v>115</v>
          </cell>
          <cell r="AC185">
            <v>90</v>
          </cell>
        </row>
        <row r="186">
          <cell r="R186">
            <v>0</v>
          </cell>
          <cell r="U186">
            <v>11</v>
          </cell>
          <cell r="X186">
            <v>8</v>
          </cell>
          <cell r="AA186">
            <v>9</v>
          </cell>
          <cell r="AC186">
            <v>7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  <sheetData sheetId="14">
        <row r="184">
          <cell r="R184">
            <v>0</v>
          </cell>
          <cell r="U184">
            <v>206</v>
          </cell>
          <cell r="X184">
            <v>150</v>
          </cell>
          <cell r="AA184">
            <v>234</v>
          </cell>
          <cell r="AC184">
            <v>164</v>
          </cell>
        </row>
        <row r="185">
          <cell r="R185">
            <v>0</v>
          </cell>
          <cell r="U185">
            <v>206</v>
          </cell>
          <cell r="X185">
            <v>150</v>
          </cell>
          <cell r="AA185">
            <v>234</v>
          </cell>
          <cell r="AC185">
            <v>164</v>
          </cell>
        </row>
        <row r="186">
          <cell r="R186">
            <v>0</v>
          </cell>
          <cell r="U186">
            <v>1</v>
          </cell>
          <cell r="X186">
            <v>0</v>
          </cell>
          <cell r="AA186">
            <v>5</v>
          </cell>
          <cell r="AC186">
            <v>0</v>
          </cell>
        </row>
        <row r="189">
          <cell r="R189">
            <v>0</v>
          </cell>
          <cell r="U189">
            <v>0</v>
          </cell>
          <cell r="X189">
            <v>0</v>
          </cell>
          <cell r="AA189">
            <v>0</v>
          </cell>
          <cell r="AC189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8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03">
          <cell r="F203">
            <v>23</v>
          </cell>
          <cell r="I203">
            <v>26</v>
          </cell>
          <cell r="L203">
            <v>19</v>
          </cell>
          <cell r="O203">
            <v>11</v>
          </cell>
          <cell r="R203">
            <v>23</v>
          </cell>
          <cell r="U203">
            <v>24</v>
          </cell>
          <cell r="X203">
            <v>14</v>
          </cell>
          <cell r="AA203">
            <v>13</v>
          </cell>
          <cell r="AC203">
            <v>5</v>
          </cell>
        </row>
      </sheetData>
      <sheetData sheetId="2">
        <row r="203">
          <cell r="F203">
            <v>15</v>
          </cell>
          <cell r="I203">
            <v>14</v>
          </cell>
          <cell r="L203">
            <v>7</v>
          </cell>
          <cell r="O203">
            <v>5</v>
          </cell>
          <cell r="R203">
            <v>11</v>
          </cell>
          <cell r="U203">
            <v>15</v>
          </cell>
          <cell r="X203">
            <v>7</v>
          </cell>
          <cell r="AA203">
            <v>8</v>
          </cell>
          <cell r="AC203">
            <v>0</v>
          </cell>
        </row>
      </sheetData>
      <sheetData sheetId="3">
        <row r="203">
          <cell r="F203">
            <v>44</v>
          </cell>
          <cell r="I203">
            <v>39</v>
          </cell>
          <cell r="L203">
            <v>40</v>
          </cell>
          <cell r="O203">
            <v>27</v>
          </cell>
          <cell r="R203">
            <v>21</v>
          </cell>
          <cell r="U203">
            <v>46</v>
          </cell>
          <cell r="X203">
            <v>26</v>
          </cell>
          <cell r="AA203">
            <v>32</v>
          </cell>
          <cell r="AC203">
            <v>25</v>
          </cell>
        </row>
      </sheetData>
      <sheetData sheetId="4">
        <row r="203">
          <cell r="F203">
            <v>60</v>
          </cell>
          <cell r="I203">
            <v>48</v>
          </cell>
          <cell r="L203">
            <v>41</v>
          </cell>
          <cell r="O203">
            <v>35</v>
          </cell>
          <cell r="R203">
            <v>23</v>
          </cell>
          <cell r="U203">
            <v>60</v>
          </cell>
          <cell r="X203">
            <v>23</v>
          </cell>
          <cell r="AA203">
            <v>47</v>
          </cell>
          <cell r="AC203">
            <v>31</v>
          </cell>
        </row>
      </sheetData>
      <sheetData sheetId="5">
        <row r="203">
          <cell r="F203">
            <v>36</v>
          </cell>
          <cell r="I203">
            <v>30</v>
          </cell>
          <cell r="L203">
            <v>32</v>
          </cell>
          <cell r="O203">
            <v>15</v>
          </cell>
          <cell r="R203">
            <v>22</v>
          </cell>
          <cell r="U203">
            <v>36</v>
          </cell>
          <cell r="X203">
            <v>19</v>
          </cell>
          <cell r="AA203">
            <v>17</v>
          </cell>
          <cell r="AC203">
            <v>19</v>
          </cell>
        </row>
      </sheetData>
      <sheetData sheetId="6">
        <row r="203">
          <cell r="F203">
            <v>6</v>
          </cell>
          <cell r="I203">
            <v>8</v>
          </cell>
          <cell r="L203">
            <v>9</v>
          </cell>
          <cell r="O203">
            <v>6</v>
          </cell>
          <cell r="R203">
            <v>2</v>
          </cell>
          <cell r="U203">
            <v>7</v>
          </cell>
          <cell r="X203">
            <v>7</v>
          </cell>
          <cell r="AA203">
            <v>8</v>
          </cell>
          <cell r="AC203">
            <v>5</v>
          </cell>
        </row>
      </sheetData>
      <sheetData sheetId="7">
        <row r="203">
          <cell r="F203">
            <v>46</v>
          </cell>
          <cell r="I203">
            <v>59</v>
          </cell>
          <cell r="L203">
            <v>46</v>
          </cell>
          <cell r="O203">
            <v>39</v>
          </cell>
          <cell r="R203">
            <v>19</v>
          </cell>
          <cell r="U203">
            <v>40</v>
          </cell>
          <cell r="X203">
            <v>38</v>
          </cell>
          <cell r="AA203">
            <v>52</v>
          </cell>
          <cell r="AC203">
            <v>41</v>
          </cell>
        </row>
      </sheetData>
      <sheetData sheetId="8">
        <row r="203">
          <cell r="F203">
            <v>31</v>
          </cell>
          <cell r="I203">
            <v>23</v>
          </cell>
          <cell r="L203">
            <v>16</v>
          </cell>
          <cell r="O203">
            <v>21</v>
          </cell>
          <cell r="R203">
            <v>16</v>
          </cell>
          <cell r="U203">
            <v>28</v>
          </cell>
          <cell r="X203">
            <v>12</v>
          </cell>
          <cell r="AA203">
            <v>19</v>
          </cell>
          <cell r="AC203">
            <v>16</v>
          </cell>
        </row>
      </sheetData>
      <sheetData sheetId="9">
        <row r="203">
          <cell r="F203">
            <v>24</v>
          </cell>
          <cell r="I203">
            <v>34</v>
          </cell>
          <cell r="L203">
            <v>35</v>
          </cell>
          <cell r="O203">
            <v>22</v>
          </cell>
          <cell r="R203">
            <v>10</v>
          </cell>
          <cell r="U203">
            <v>19</v>
          </cell>
          <cell r="X203">
            <v>14</v>
          </cell>
          <cell r="AA203">
            <v>26</v>
          </cell>
          <cell r="AC203">
            <v>46</v>
          </cell>
        </row>
      </sheetData>
      <sheetData sheetId="10">
        <row r="203">
          <cell r="F203">
            <v>28</v>
          </cell>
          <cell r="I203">
            <v>14</v>
          </cell>
          <cell r="L203">
            <v>4</v>
          </cell>
          <cell r="O203">
            <v>0</v>
          </cell>
          <cell r="R203">
            <v>3</v>
          </cell>
          <cell r="U203">
            <v>28</v>
          </cell>
          <cell r="X203">
            <v>12</v>
          </cell>
          <cell r="AA203">
            <v>1</v>
          </cell>
          <cell r="AC203">
            <v>2</v>
          </cell>
        </row>
      </sheetData>
      <sheetData sheetId="11">
        <row r="203">
          <cell r="F203">
            <v>47</v>
          </cell>
          <cell r="I203">
            <v>77</v>
          </cell>
          <cell r="L203">
            <v>50</v>
          </cell>
          <cell r="O203">
            <v>29</v>
          </cell>
          <cell r="R203">
            <v>72</v>
          </cell>
          <cell r="U203">
            <v>61</v>
          </cell>
          <cell r="X203">
            <v>47</v>
          </cell>
          <cell r="AA203">
            <v>10</v>
          </cell>
          <cell r="AC203">
            <v>13</v>
          </cell>
        </row>
      </sheetData>
      <sheetData sheetId="12">
        <row r="203">
          <cell r="F203">
            <v>32</v>
          </cell>
          <cell r="I203">
            <v>51</v>
          </cell>
          <cell r="L203">
            <v>39</v>
          </cell>
          <cell r="O203">
            <v>17</v>
          </cell>
          <cell r="R203">
            <v>30</v>
          </cell>
          <cell r="U203">
            <v>43</v>
          </cell>
          <cell r="X203">
            <v>24</v>
          </cell>
          <cell r="AA203">
            <v>22</v>
          </cell>
          <cell r="AC203">
            <v>20</v>
          </cell>
        </row>
      </sheetData>
      <sheetData sheetId="13">
        <row r="203">
          <cell r="F203">
            <v>26</v>
          </cell>
          <cell r="I203">
            <v>35</v>
          </cell>
          <cell r="L203">
            <v>30</v>
          </cell>
          <cell r="O203">
            <v>24</v>
          </cell>
          <cell r="R203">
            <v>18</v>
          </cell>
          <cell r="U203">
            <v>33</v>
          </cell>
          <cell r="X203">
            <v>34</v>
          </cell>
          <cell r="AA203">
            <v>7</v>
          </cell>
          <cell r="AC203">
            <v>23</v>
          </cell>
        </row>
      </sheetData>
      <sheetData sheetId="14">
        <row r="203">
          <cell r="F203">
            <v>83</v>
          </cell>
          <cell r="I203">
            <v>84</v>
          </cell>
          <cell r="L203">
            <v>39</v>
          </cell>
          <cell r="O203">
            <v>28</v>
          </cell>
          <cell r="R203">
            <v>41</v>
          </cell>
          <cell r="U203">
            <v>78</v>
          </cell>
          <cell r="X203">
            <v>40</v>
          </cell>
          <cell r="AA203">
            <v>40</v>
          </cell>
          <cell r="AC203">
            <v>35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19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15">
          <cell r="U215">
            <v>3</v>
          </cell>
          <cell r="X215">
            <v>3</v>
          </cell>
        </row>
        <row r="216">
          <cell r="U216">
            <v>2</v>
          </cell>
          <cell r="X216">
            <v>2</v>
          </cell>
        </row>
        <row r="218">
          <cell r="U218">
            <v>8</v>
          </cell>
          <cell r="X218">
            <v>7</v>
          </cell>
        </row>
        <row r="222">
          <cell r="U222">
            <v>0</v>
          </cell>
          <cell r="X222">
            <v>0</v>
          </cell>
        </row>
        <row r="223">
          <cell r="U223">
            <v>0</v>
          </cell>
          <cell r="X223">
            <v>0</v>
          </cell>
        </row>
        <row r="225">
          <cell r="U225">
            <v>0</v>
          </cell>
          <cell r="X225">
            <v>0</v>
          </cell>
        </row>
        <row r="228">
          <cell r="U228">
            <v>0</v>
          </cell>
          <cell r="X228">
            <v>0</v>
          </cell>
        </row>
        <row r="229">
          <cell r="U229">
            <v>0</v>
          </cell>
          <cell r="X229">
            <v>0</v>
          </cell>
        </row>
        <row r="233">
          <cell r="U233">
            <v>1</v>
          </cell>
          <cell r="X233">
            <v>1</v>
          </cell>
        </row>
        <row r="234">
          <cell r="U234">
            <v>2</v>
          </cell>
          <cell r="X234">
            <v>2</v>
          </cell>
        </row>
        <row r="238">
          <cell r="U238">
            <v>3</v>
          </cell>
          <cell r="X238">
            <v>3</v>
          </cell>
        </row>
        <row r="239">
          <cell r="U239">
            <v>57</v>
          </cell>
          <cell r="X239">
            <v>48</v>
          </cell>
        </row>
      </sheetData>
      <sheetData sheetId="2">
        <row r="215">
          <cell r="U215">
            <v>2</v>
          </cell>
          <cell r="X215">
            <v>2</v>
          </cell>
        </row>
        <row r="216">
          <cell r="U216">
            <v>0</v>
          </cell>
          <cell r="X216">
            <v>0</v>
          </cell>
        </row>
        <row r="218">
          <cell r="U218">
            <v>11</v>
          </cell>
          <cell r="X218">
            <v>11</v>
          </cell>
        </row>
        <row r="222">
          <cell r="U222">
            <v>1</v>
          </cell>
          <cell r="X222">
            <v>1</v>
          </cell>
        </row>
        <row r="223">
          <cell r="U223">
            <v>0</v>
          </cell>
          <cell r="X223">
            <v>0</v>
          </cell>
        </row>
        <row r="225">
          <cell r="U225">
            <v>0</v>
          </cell>
          <cell r="X225">
            <v>0</v>
          </cell>
        </row>
        <row r="228">
          <cell r="U228">
            <v>0</v>
          </cell>
          <cell r="X228">
            <v>0</v>
          </cell>
        </row>
        <row r="229">
          <cell r="U229">
            <v>1</v>
          </cell>
          <cell r="X229">
            <v>1</v>
          </cell>
        </row>
        <row r="233">
          <cell r="U233">
            <v>1</v>
          </cell>
          <cell r="X233">
            <v>1</v>
          </cell>
        </row>
        <row r="234">
          <cell r="U234">
            <v>2</v>
          </cell>
          <cell r="X234">
            <v>2</v>
          </cell>
        </row>
        <row r="238">
          <cell r="U238">
            <v>2</v>
          </cell>
          <cell r="X238">
            <v>2</v>
          </cell>
        </row>
        <row r="239">
          <cell r="U239">
            <v>18</v>
          </cell>
          <cell r="X239">
            <v>17</v>
          </cell>
        </row>
      </sheetData>
      <sheetData sheetId="3">
        <row r="215">
          <cell r="U215">
            <v>15</v>
          </cell>
          <cell r="X215">
            <v>14</v>
          </cell>
        </row>
        <row r="216">
          <cell r="U216">
            <v>8</v>
          </cell>
          <cell r="X216">
            <v>8</v>
          </cell>
        </row>
        <row r="218">
          <cell r="U218">
            <v>18</v>
          </cell>
          <cell r="X218">
            <v>15</v>
          </cell>
        </row>
        <row r="222">
          <cell r="U222">
            <v>2</v>
          </cell>
          <cell r="X222">
            <v>2</v>
          </cell>
        </row>
        <row r="223">
          <cell r="U223">
            <v>2</v>
          </cell>
          <cell r="X223">
            <v>2</v>
          </cell>
        </row>
        <row r="225">
          <cell r="U225">
            <v>15</v>
          </cell>
          <cell r="X225">
            <v>15</v>
          </cell>
        </row>
        <row r="228">
          <cell r="U228">
            <v>3</v>
          </cell>
          <cell r="X228">
            <v>3</v>
          </cell>
        </row>
        <row r="229">
          <cell r="U229">
            <v>7</v>
          </cell>
          <cell r="X229">
            <v>6</v>
          </cell>
        </row>
        <row r="233">
          <cell r="U233">
            <v>12</v>
          </cell>
          <cell r="X233">
            <v>11</v>
          </cell>
        </row>
        <row r="234">
          <cell r="U234">
            <v>4</v>
          </cell>
          <cell r="X234">
            <v>3</v>
          </cell>
        </row>
        <row r="238">
          <cell r="U238">
            <v>5</v>
          </cell>
          <cell r="X238">
            <v>4</v>
          </cell>
        </row>
        <row r="239">
          <cell r="U239">
            <v>41</v>
          </cell>
          <cell r="X239">
            <v>38</v>
          </cell>
        </row>
      </sheetData>
      <sheetData sheetId="4">
        <row r="215">
          <cell r="U215">
            <v>21</v>
          </cell>
          <cell r="X215">
            <v>18</v>
          </cell>
        </row>
        <row r="216">
          <cell r="U216">
            <v>10</v>
          </cell>
          <cell r="X216">
            <v>10</v>
          </cell>
        </row>
        <row r="218">
          <cell r="U218">
            <v>27</v>
          </cell>
          <cell r="X218">
            <v>22</v>
          </cell>
        </row>
        <row r="222">
          <cell r="U222">
            <v>1</v>
          </cell>
          <cell r="X222">
            <v>1</v>
          </cell>
        </row>
        <row r="223">
          <cell r="U223">
            <v>6</v>
          </cell>
          <cell r="X223">
            <v>5</v>
          </cell>
        </row>
        <row r="225">
          <cell r="U225">
            <v>19</v>
          </cell>
          <cell r="X225">
            <v>19</v>
          </cell>
        </row>
        <row r="228">
          <cell r="U228">
            <v>2</v>
          </cell>
          <cell r="X228">
            <v>2</v>
          </cell>
        </row>
        <row r="229">
          <cell r="U229">
            <v>1</v>
          </cell>
          <cell r="X229">
            <v>1</v>
          </cell>
        </row>
        <row r="233">
          <cell r="U233">
            <v>6</v>
          </cell>
          <cell r="X233">
            <v>5</v>
          </cell>
        </row>
        <row r="234">
          <cell r="U234">
            <v>7</v>
          </cell>
          <cell r="X234">
            <v>5</v>
          </cell>
        </row>
        <row r="238">
          <cell r="U238">
            <v>10</v>
          </cell>
          <cell r="X238">
            <v>10</v>
          </cell>
        </row>
        <row r="239">
          <cell r="U239">
            <v>59</v>
          </cell>
          <cell r="X239">
            <v>51</v>
          </cell>
        </row>
      </sheetData>
      <sheetData sheetId="5">
        <row r="215">
          <cell r="U215">
            <v>9</v>
          </cell>
          <cell r="X215">
            <v>6</v>
          </cell>
        </row>
        <row r="216">
          <cell r="U216">
            <v>9</v>
          </cell>
          <cell r="X216">
            <v>7</v>
          </cell>
        </row>
        <row r="218">
          <cell r="U218">
            <v>35</v>
          </cell>
          <cell r="X218">
            <v>34</v>
          </cell>
        </row>
        <row r="222">
          <cell r="U222">
            <v>2</v>
          </cell>
          <cell r="X222">
            <v>2</v>
          </cell>
        </row>
        <row r="223">
          <cell r="U223">
            <v>1</v>
          </cell>
          <cell r="X223">
            <v>1</v>
          </cell>
        </row>
        <row r="225">
          <cell r="U225">
            <v>9</v>
          </cell>
          <cell r="X225">
            <v>9</v>
          </cell>
        </row>
        <row r="228">
          <cell r="U228">
            <v>6</v>
          </cell>
          <cell r="X228">
            <v>6</v>
          </cell>
        </row>
        <row r="229">
          <cell r="U229">
            <v>0</v>
          </cell>
          <cell r="X229">
            <v>0</v>
          </cell>
        </row>
        <row r="233">
          <cell r="U233">
            <v>5</v>
          </cell>
          <cell r="X233">
            <v>3</v>
          </cell>
        </row>
        <row r="234">
          <cell r="U234">
            <v>3</v>
          </cell>
          <cell r="X234">
            <v>3</v>
          </cell>
        </row>
        <row r="238">
          <cell r="U238">
            <v>1</v>
          </cell>
          <cell r="X238">
            <v>1</v>
          </cell>
        </row>
        <row r="239">
          <cell r="U239">
            <v>17</v>
          </cell>
          <cell r="X239">
            <v>15</v>
          </cell>
        </row>
      </sheetData>
      <sheetData sheetId="6">
        <row r="215">
          <cell r="U215">
            <v>0</v>
          </cell>
          <cell r="X215">
            <v>0</v>
          </cell>
        </row>
        <row r="216">
          <cell r="U216">
            <v>0</v>
          </cell>
          <cell r="X216">
            <v>0</v>
          </cell>
        </row>
        <row r="218">
          <cell r="U218">
            <v>0</v>
          </cell>
          <cell r="X218">
            <v>0</v>
          </cell>
        </row>
        <row r="222">
          <cell r="U222">
            <v>0</v>
          </cell>
          <cell r="X222">
            <v>0</v>
          </cell>
        </row>
        <row r="223">
          <cell r="U223">
            <v>0</v>
          </cell>
          <cell r="X223">
            <v>0</v>
          </cell>
        </row>
        <row r="225">
          <cell r="U225">
            <v>0</v>
          </cell>
          <cell r="X225">
            <v>0</v>
          </cell>
        </row>
        <row r="228">
          <cell r="U228">
            <v>0</v>
          </cell>
          <cell r="X228">
            <v>0</v>
          </cell>
        </row>
        <row r="229">
          <cell r="U229">
            <v>0</v>
          </cell>
          <cell r="X229">
            <v>0</v>
          </cell>
        </row>
        <row r="233">
          <cell r="U233">
            <v>1</v>
          </cell>
          <cell r="X233">
            <v>1</v>
          </cell>
        </row>
        <row r="234">
          <cell r="U234">
            <v>0</v>
          </cell>
          <cell r="X234">
            <v>0</v>
          </cell>
        </row>
        <row r="238">
          <cell r="U238">
            <v>2</v>
          </cell>
          <cell r="X238">
            <v>2</v>
          </cell>
        </row>
        <row r="239">
          <cell r="U239">
            <v>24</v>
          </cell>
          <cell r="X239">
            <v>15</v>
          </cell>
        </row>
      </sheetData>
      <sheetData sheetId="7">
        <row r="215">
          <cell r="U215">
            <v>16</v>
          </cell>
          <cell r="X215">
            <v>16</v>
          </cell>
        </row>
        <row r="216">
          <cell r="U216">
            <v>1</v>
          </cell>
          <cell r="X216">
            <v>1</v>
          </cell>
        </row>
        <row r="218">
          <cell r="U218">
            <v>31</v>
          </cell>
          <cell r="X218">
            <v>28</v>
          </cell>
        </row>
        <row r="222">
          <cell r="U222">
            <v>1</v>
          </cell>
          <cell r="X222">
            <v>1</v>
          </cell>
        </row>
        <row r="223">
          <cell r="U223">
            <v>9</v>
          </cell>
          <cell r="X223">
            <v>9</v>
          </cell>
        </row>
        <row r="225">
          <cell r="U225">
            <v>3</v>
          </cell>
          <cell r="X225">
            <v>2</v>
          </cell>
        </row>
        <row r="228">
          <cell r="U228">
            <v>2</v>
          </cell>
          <cell r="X228">
            <v>2</v>
          </cell>
        </row>
        <row r="229">
          <cell r="U229">
            <v>5</v>
          </cell>
          <cell r="X229">
            <v>4</v>
          </cell>
        </row>
        <row r="233">
          <cell r="U233">
            <v>9</v>
          </cell>
          <cell r="X233">
            <v>9</v>
          </cell>
        </row>
        <row r="234">
          <cell r="U234">
            <v>2</v>
          </cell>
          <cell r="X234">
            <v>2</v>
          </cell>
        </row>
        <row r="238">
          <cell r="U238">
            <v>14</v>
          </cell>
          <cell r="X238">
            <v>13</v>
          </cell>
        </row>
        <row r="239">
          <cell r="U239">
            <v>86</v>
          </cell>
          <cell r="X239">
            <v>76</v>
          </cell>
        </row>
      </sheetData>
      <sheetData sheetId="8">
        <row r="215">
          <cell r="U215">
            <v>1</v>
          </cell>
          <cell r="X215">
            <v>0</v>
          </cell>
        </row>
        <row r="216">
          <cell r="U216">
            <v>1</v>
          </cell>
          <cell r="X216">
            <v>1</v>
          </cell>
        </row>
        <row r="218">
          <cell r="U218">
            <v>8</v>
          </cell>
          <cell r="X218">
            <v>4</v>
          </cell>
        </row>
        <row r="222">
          <cell r="U222">
            <v>0</v>
          </cell>
          <cell r="X222">
            <v>0</v>
          </cell>
        </row>
        <row r="223">
          <cell r="U223">
            <v>0</v>
          </cell>
          <cell r="X223">
            <v>0</v>
          </cell>
        </row>
        <row r="225">
          <cell r="U225">
            <v>0</v>
          </cell>
          <cell r="X225">
            <v>0</v>
          </cell>
        </row>
        <row r="228">
          <cell r="U228">
            <v>0</v>
          </cell>
          <cell r="X228">
            <v>0</v>
          </cell>
        </row>
        <row r="229">
          <cell r="U229">
            <v>1</v>
          </cell>
          <cell r="X229">
            <v>0</v>
          </cell>
        </row>
        <row r="233">
          <cell r="U233">
            <v>2</v>
          </cell>
          <cell r="X233">
            <v>2</v>
          </cell>
        </row>
        <row r="234">
          <cell r="U234">
            <v>2</v>
          </cell>
          <cell r="X234">
            <v>2</v>
          </cell>
        </row>
        <row r="238">
          <cell r="U238">
            <v>8</v>
          </cell>
          <cell r="X238">
            <v>7</v>
          </cell>
        </row>
        <row r="239">
          <cell r="U239">
            <v>65</v>
          </cell>
          <cell r="X239">
            <v>55</v>
          </cell>
        </row>
      </sheetData>
      <sheetData sheetId="9">
        <row r="215">
          <cell r="U215">
            <v>0</v>
          </cell>
          <cell r="X215">
            <v>0</v>
          </cell>
        </row>
        <row r="216">
          <cell r="U216">
            <v>0</v>
          </cell>
          <cell r="X216">
            <v>0</v>
          </cell>
        </row>
        <row r="218">
          <cell r="U218">
            <v>0</v>
          </cell>
          <cell r="X218">
            <v>0</v>
          </cell>
        </row>
        <row r="222">
          <cell r="U222">
            <v>0</v>
          </cell>
          <cell r="X222">
            <v>0</v>
          </cell>
        </row>
        <row r="223">
          <cell r="U223">
            <v>0</v>
          </cell>
          <cell r="X223">
            <v>0</v>
          </cell>
        </row>
        <row r="225">
          <cell r="U225">
            <v>4</v>
          </cell>
          <cell r="X225">
            <v>4</v>
          </cell>
        </row>
        <row r="228">
          <cell r="U228">
            <v>1</v>
          </cell>
          <cell r="X228">
            <v>1</v>
          </cell>
        </row>
        <row r="229">
          <cell r="U229">
            <v>0</v>
          </cell>
          <cell r="X229">
            <v>0</v>
          </cell>
        </row>
        <row r="233">
          <cell r="U233">
            <v>0</v>
          </cell>
          <cell r="X233">
            <v>0</v>
          </cell>
        </row>
        <row r="234">
          <cell r="U234">
            <v>0</v>
          </cell>
          <cell r="X234">
            <v>0</v>
          </cell>
        </row>
        <row r="238">
          <cell r="U238">
            <v>7</v>
          </cell>
          <cell r="X238">
            <v>6</v>
          </cell>
        </row>
        <row r="239">
          <cell r="U239">
            <v>102</v>
          </cell>
          <cell r="X239">
            <v>93</v>
          </cell>
        </row>
      </sheetData>
      <sheetData sheetId="10">
        <row r="215">
          <cell r="U215">
            <v>2</v>
          </cell>
          <cell r="X215">
            <v>1</v>
          </cell>
        </row>
        <row r="216">
          <cell r="U216">
            <v>0</v>
          </cell>
          <cell r="X216">
            <v>0</v>
          </cell>
        </row>
        <row r="218">
          <cell r="U218">
            <v>31</v>
          </cell>
          <cell r="X218">
            <v>15</v>
          </cell>
        </row>
        <row r="222">
          <cell r="U222">
            <v>0</v>
          </cell>
          <cell r="X222">
            <v>0</v>
          </cell>
        </row>
        <row r="223">
          <cell r="U223">
            <v>0</v>
          </cell>
          <cell r="X223">
            <v>0</v>
          </cell>
        </row>
        <row r="225">
          <cell r="U225">
            <v>1</v>
          </cell>
          <cell r="X225">
            <v>1</v>
          </cell>
        </row>
        <row r="228">
          <cell r="U228">
            <v>1</v>
          </cell>
          <cell r="X228">
            <v>0</v>
          </cell>
        </row>
        <row r="229">
          <cell r="U229">
            <v>3</v>
          </cell>
          <cell r="X229">
            <v>1</v>
          </cell>
        </row>
        <row r="233">
          <cell r="U233">
            <v>1</v>
          </cell>
          <cell r="X233">
            <v>1</v>
          </cell>
        </row>
        <row r="234">
          <cell r="U234">
            <v>2</v>
          </cell>
          <cell r="X234">
            <v>2</v>
          </cell>
        </row>
        <row r="238">
          <cell r="U238">
            <v>0</v>
          </cell>
          <cell r="X238">
            <v>0</v>
          </cell>
        </row>
        <row r="239">
          <cell r="U239">
            <v>5</v>
          </cell>
          <cell r="X239">
            <v>3</v>
          </cell>
        </row>
      </sheetData>
      <sheetData sheetId="11">
        <row r="215">
          <cell r="U215">
            <v>7</v>
          </cell>
          <cell r="X215">
            <v>7</v>
          </cell>
        </row>
        <row r="216">
          <cell r="U216">
            <v>13</v>
          </cell>
        </row>
        <row r="218">
          <cell r="U218">
            <v>83</v>
          </cell>
          <cell r="X218">
            <v>61</v>
          </cell>
        </row>
        <row r="222">
          <cell r="U222">
            <v>4</v>
          </cell>
          <cell r="X222">
            <v>4</v>
          </cell>
        </row>
        <row r="223">
          <cell r="U223">
            <v>3</v>
          </cell>
          <cell r="X223">
            <v>3</v>
          </cell>
        </row>
        <row r="225">
          <cell r="U225">
            <v>7</v>
          </cell>
          <cell r="X225">
            <v>7</v>
          </cell>
        </row>
        <row r="228">
          <cell r="U228">
            <v>7</v>
          </cell>
          <cell r="X228">
            <v>7</v>
          </cell>
        </row>
        <row r="229">
          <cell r="U229">
            <v>4</v>
          </cell>
          <cell r="X229">
            <v>4</v>
          </cell>
        </row>
        <row r="233">
          <cell r="U233">
            <v>11</v>
          </cell>
          <cell r="X233">
            <v>11</v>
          </cell>
        </row>
        <row r="234">
          <cell r="U234">
            <v>15</v>
          </cell>
          <cell r="X234">
            <v>14</v>
          </cell>
        </row>
        <row r="238">
          <cell r="U238">
            <v>2</v>
          </cell>
          <cell r="X238">
            <v>1</v>
          </cell>
        </row>
        <row r="239">
          <cell r="U239">
            <v>39</v>
          </cell>
          <cell r="X239">
            <v>31</v>
          </cell>
        </row>
      </sheetData>
      <sheetData sheetId="12">
        <row r="215">
          <cell r="U215">
            <v>11</v>
          </cell>
          <cell r="X215">
            <v>10</v>
          </cell>
        </row>
        <row r="216">
          <cell r="U216">
            <v>2</v>
          </cell>
          <cell r="X216">
            <v>2</v>
          </cell>
        </row>
        <row r="218">
          <cell r="U218">
            <v>48</v>
          </cell>
          <cell r="X218">
            <v>40</v>
          </cell>
        </row>
        <row r="222">
          <cell r="U222">
            <v>0</v>
          </cell>
          <cell r="X222">
            <v>0</v>
          </cell>
        </row>
        <row r="223">
          <cell r="U223">
            <v>4</v>
          </cell>
          <cell r="X223">
            <v>4</v>
          </cell>
        </row>
        <row r="225">
          <cell r="U225">
            <v>9</v>
          </cell>
          <cell r="X225">
            <v>9</v>
          </cell>
        </row>
        <row r="228">
          <cell r="U228">
            <v>7</v>
          </cell>
          <cell r="X228">
            <v>7</v>
          </cell>
        </row>
        <row r="229">
          <cell r="X229">
            <v>2</v>
          </cell>
        </row>
        <row r="233">
          <cell r="U233">
            <v>7</v>
          </cell>
          <cell r="X233">
            <v>7</v>
          </cell>
        </row>
        <row r="234">
          <cell r="U234">
            <v>4</v>
          </cell>
          <cell r="X234">
            <v>3</v>
          </cell>
        </row>
        <row r="238">
          <cell r="U238">
            <v>0</v>
          </cell>
          <cell r="X238">
            <v>0</v>
          </cell>
        </row>
        <row r="239">
          <cell r="U239">
            <v>38</v>
          </cell>
          <cell r="X239">
            <v>34</v>
          </cell>
        </row>
      </sheetData>
      <sheetData sheetId="13">
        <row r="215">
          <cell r="U215">
            <v>0</v>
          </cell>
          <cell r="X215">
            <v>0</v>
          </cell>
        </row>
        <row r="216">
          <cell r="U216">
            <v>1</v>
          </cell>
          <cell r="X216">
            <v>1</v>
          </cell>
        </row>
        <row r="218">
          <cell r="U218">
            <v>0</v>
          </cell>
          <cell r="X218">
            <v>0</v>
          </cell>
        </row>
        <row r="222">
          <cell r="U222">
            <v>0</v>
          </cell>
          <cell r="X222">
            <v>0</v>
          </cell>
        </row>
        <row r="223">
          <cell r="U223">
            <v>0</v>
          </cell>
          <cell r="X223">
            <v>0</v>
          </cell>
        </row>
        <row r="225">
          <cell r="U225">
            <v>0</v>
          </cell>
          <cell r="X225">
            <v>0</v>
          </cell>
        </row>
        <row r="228">
          <cell r="U228">
            <v>0</v>
          </cell>
          <cell r="X228">
            <v>0</v>
          </cell>
        </row>
        <row r="229">
          <cell r="U229">
            <v>5</v>
          </cell>
          <cell r="X229">
            <v>4</v>
          </cell>
        </row>
        <row r="233">
          <cell r="U233">
            <v>1</v>
          </cell>
          <cell r="X233">
            <v>1</v>
          </cell>
        </row>
        <row r="234">
          <cell r="U234">
            <v>2</v>
          </cell>
          <cell r="X234">
            <v>2</v>
          </cell>
        </row>
        <row r="238">
          <cell r="U238">
            <v>1</v>
          </cell>
          <cell r="X238">
            <v>1</v>
          </cell>
        </row>
        <row r="239">
          <cell r="U239">
            <v>96</v>
          </cell>
          <cell r="X239">
            <v>75</v>
          </cell>
        </row>
      </sheetData>
      <sheetData sheetId="14">
        <row r="215">
          <cell r="U215">
            <v>24</v>
          </cell>
          <cell r="X215">
            <v>14</v>
          </cell>
        </row>
        <row r="216">
          <cell r="U216">
            <v>4</v>
          </cell>
          <cell r="X216">
            <v>2</v>
          </cell>
        </row>
        <row r="218">
          <cell r="U218">
            <v>79</v>
          </cell>
          <cell r="X218">
            <v>56</v>
          </cell>
        </row>
        <row r="222">
          <cell r="U222">
            <v>4</v>
          </cell>
          <cell r="X222">
            <v>4</v>
          </cell>
        </row>
        <row r="223">
          <cell r="U223">
            <v>9</v>
          </cell>
          <cell r="X223">
            <v>7</v>
          </cell>
        </row>
        <row r="225">
          <cell r="U225">
            <v>15</v>
          </cell>
          <cell r="X225">
            <v>8</v>
          </cell>
        </row>
        <row r="228">
          <cell r="U228">
            <v>3</v>
          </cell>
          <cell r="X228">
            <v>3</v>
          </cell>
        </row>
        <row r="229">
          <cell r="U229">
            <v>10</v>
          </cell>
          <cell r="X229">
            <v>6</v>
          </cell>
        </row>
        <row r="233">
          <cell r="U233">
            <v>23</v>
          </cell>
          <cell r="X233">
            <v>18</v>
          </cell>
        </row>
        <row r="234">
          <cell r="U234">
            <v>23</v>
          </cell>
          <cell r="X234">
            <v>20</v>
          </cell>
        </row>
        <row r="238">
          <cell r="U238">
            <v>14</v>
          </cell>
          <cell r="X238">
            <v>10</v>
          </cell>
        </row>
        <row r="239">
          <cell r="U239">
            <v>10</v>
          </cell>
          <cell r="X239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2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18">
          <cell r="I18">
            <v>2</v>
          </cell>
          <cell r="L18">
            <v>1</v>
          </cell>
          <cell r="N18">
            <v>4</v>
          </cell>
          <cell r="P18" t="str">
            <v>0</v>
          </cell>
          <cell r="S18">
            <v>47</v>
          </cell>
          <cell r="U18">
            <v>32</v>
          </cell>
          <cell r="W18">
            <v>2</v>
          </cell>
          <cell r="Y18">
            <v>1</v>
          </cell>
          <cell r="AA18">
            <v>2</v>
          </cell>
          <cell r="AC18" t="str">
            <v>0</v>
          </cell>
          <cell r="AE18"/>
          <cell r="AG18">
            <v>0</v>
          </cell>
          <cell r="AI18">
            <v>0</v>
          </cell>
          <cell r="AK18" t="str">
            <v>0</v>
          </cell>
          <cell r="AM18">
            <v>0</v>
          </cell>
        </row>
        <row r="20">
          <cell r="I20">
            <v>3</v>
          </cell>
          <cell r="L20">
            <v>1</v>
          </cell>
          <cell r="N20">
            <v>6</v>
          </cell>
          <cell r="P20" t="str">
            <v>0</v>
          </cell>
          <cell r="S20">
            <v>37</v>
          </cell>
          <cell r="U20">
            <v>23</v>
          </cell>
          <cell r="W20">
            <v>1</v>
          </cell>
          <cell r="Y20">
            <v>0</v>
          </cell>
          <cell r="AA20">
            <v>2</v>
          </cell>
          <cell r="AC20" t="str">
            <v>0</v>
          </cell>
          <cell r="AE20"/>
          <cell r="AF20" t="str">
            <v>0</v>
          </cell>
          <cell r="AG20">
            <v>0</v>
          </cell>
          <cell r="AI20">
            <v>0</v>
          </cell>
          <cell r="AK20" t="str">
            <v>0</v>
          </cell>
          <cell r="AM20">
            <v>0</v>
          </cell>
        </row>
      </sheetData>
      <sheetData sheetId="2">
        <row r="18">
          <cell r="I18">
            <v>2</v>
          </cell>
          <cell r="L18">
            <v>1</v>
          </cell>
          <cell r="N18">
            <v>3</v>
          </cell>
          <cell r="P18" t="str">
            <v>0</v>
          </cell>
          <cell r="S18">
            <v>11</v>
          </cell>
          <cell r="U18">
            <v>8</v>
          </cell>
          <cell r="W18">
            <v>0</v>
          </cell>
          <cell r="Y18">
            <v>0</v>
          </cell>
          <cell r="AA18">
            <v>0</v>
          </cell>
          <cell r="AC18" t="str">
            <v>0</v>
          </cell>
          <cell r="AE18"/>
          <cell r="AF18" t="str">
            <v>0</v>
          </cell>
          <cell r="AG18">
            <v>0</v>
          </cell>
          <cell r="AI18">
            <v>0</v>
          </cell>
          <cell r="AK18" t="str">
            <v>0</v>
          </cell>
          <cell r="AM18">
            <v>0</v>
          </cell>
        </row>
        <row r="20">
          <cell r="I20">
            <v>2</v>
          </cell>
          <cell r="L20">
            <v>1</v>
          </cell>
          <cell r="N20">
            <v>2</v>
          </cell>
          <cell r="P20" t="str">
            <v>0</v>
          </cell>
          <cell r="S20">
            <v>3</v>
          </cell>
          <cell r="U20">
            <v>2</v>
          </cell>
          <cell r="W20">
            <v>0</v>
          </cell>
          <cell r="Y20">
            <v>0</v>
          </cell>
          <cell r="AA20">
            <v>0</v>
          </cell>
          <cell r="AC20" t="str">
            <v>0</v>
          </cell>
          <cell r="AE20"/>
          <cell r="AF20" t="str">
            <v>0</v>
          </cell>
          <cell r="AG20">
            <v>0</v>
          </cell>
          <cell r="AI20">
            <v>0</v>
          </cell>
          <cell r="AK20" t="str">
            <v>0</v>
          </cell>
          <cell r="AM20">
            <v>0</v>
          </cell>
        </row>
      </sheetData>
      <sheetData sheetId="3">
        <row r="18">
          <cell r="I18">
            <v>299</v>
          </cell>
          <cell r="L18">
            <v>167</v>
          </cell>
          <cell r="N18">
            <v>394</v>
          </cell>
          <cell r="P18" t="str">
            <v>0</v>
          </cell>
          <cell r="S18">
            <v>57</v>
          </cell>
          <cell r="U18">
            <v>41</v>
          </cell>
          <cell r="W18">
            <v>31</v>
          </cell>
          <cell r="Y18">
            <v>7</v>
          </cell>
          <cell r="AA18">
            <v>36</v>
          </cell>
          <cell r="AC18" t="str">
            <v>0</v>
          </cell>
          <cell r="AE18"/>
          <cell r="AF18" t="str">
            <v>0</v>
          </cell>
          <cell r="AG18">
            <v>5</v>
          </cell>
          <cell r="AI18">
            <v>4</v>
          </cell>
          <cell r="AK18" t="str">
            <v>0</v>
          </cell>
          <cell r="AM18">
            <v>0</v>
          </cell>
        </row>
        <row r="20">
          <cell r="I20">
            <v>218</v>
          </cell>
          <cell r="L20">
            <v>94</v>
          </cell>
          <cell r="N20">
            <v>266</v>
          </cell>
          <cell r="P20" t="str">
            <v>0</v>
          </cell>
          <cell r="S20">
            <v>13</v>
          </cell>
          <cell r="U20">
            <v>11</v>
          </cell>
          <cell r="W20">
            <v>6</v>
          </cell>
          <cell r="Y20">
            <v>3</v>
          </cell>
          <cell r="AA20">
            <v>6</v>
          </cell>
          <cell r="AC20" t="str">
            <v>0</v>
          </cell>
          <cell r="AE20"/>
          <cell r="AF20" t="str">
            <v>0</v>
          </cell>
          <cell r="AG20">
            <v>4</v>
          </cell>
          <cell r="AI20">
            <v>4</v>
          </cell>
          <cell r="AK20" t="str">
            <v>0</v>
          </cell>
          <cell r="AM20">
            <v>0</v>
          </cell>
        </row>
      </sheetData>
      <sheetData sheetId="4">
        <row r="18">
          <cell r="I18">
            <v>78</v>
          </cell>
          <cell r="L18">
            <v>38</v>
          </cell>
          <cell r="N18">
            <v>97</v>
          </cell>
          <cell r="P18" t="str">
            <v>0</v>
          </cell>
          <cell r="S18">
            <v>27</v>
          </cell>
          <cell r="U18">
            <v>21</v>
          </cell>
          <cell r="W18">
            <v>22</v>
          </cell>
          <cell r="Y18">
            <v>6</v>
          </cell>
          <cell r="AA18">
            <v>32</v>
          </cell>
          <cell r="AC18" t="str">
            <v>0</v>
          </cell>
          <cell r="AE18"/>
          <cell r="AF18" t="str">
            <v>0</v>
          </cell>
          <cell r="AG18">
            <v>0</v>
          </cell>
          <cell r="AI18">
            <v>0</v>
          </cell>
          <cell r="AK18" t="str">
            <v>0</v>
          </cell>
          <cell r="AM18">
            <v>0</v>
          </cell>
        </row>
        <row r="20">
          <cell r="I20">
            <v>38</v>
          </cell>
          <cell r="L20">
            <v>11</v>
          </cell>
          <cell r="N20">
            <v>41</v>
          </cell>
          <cell r="P20" t="str">
            <v>0</v>
          </cell>
          <cell r="S20">
            <v>2</v>
          </cell>
          <cell r="U20">
            <v>0</v>
          </cell>
          <cell r="W20">
            <v>5</v>
          </cell>
          <cell r="Y20">
            <v>0</v>
          </cell>
          <cell r="AA20">
            <v>6</v>
          </cell>
          <cell r="AC20" t="str">
            <v>0</v>
          </cell>
          <cell r="AE20"/>
          <cell r="AF20" t="str">
            <v>0</v>
          </cell>
          <cell r="AG20">
            <v>0</v>
          </cell>
          <cell r="AI20">
            <v>0</v>
          </cell>
          <cell r="AK20" t="str">
            <v>0</v>
          </cell>
          <cell r="AM20">
            <v>0</v>
          </cell>
        </row>
      </sheetData>
      <sheetData sheetId="5">
        <row r="18">
          <cell r="I18">
            <v>417</v>
          </cell>
          <cell r="L18">
            <v>269</v>
          </cell>
          <cell r="N18">
            <v>658</v>
          </cell>
          <cell r="P18" t="str">
            <v>0</v>
          </cell>
          <cell r="S18">
            <v>145</v>
          </cell>
          <cell r="U18">
            <v>101</v>
          </cell>
          <cell r="W18">
            <v>91</v>
          </cell>
          <cell r="Y18">
            <v>63</v>
          </cell>
          <cell r="AA18">
            <v>158</v>
          </cell>
          <cell r="AC18" t="str">
            <v>0</v>
          </cell>
          <cell r="AE18"/>
          <cell r="AF18" t="str">
            <v>0</v>
          </cell>
          <cell r="AG18">
            <v>159</v>
          </cell>
          <cell r="AI18">
            <v>93</v>
          </cell>
          <cell r="AK18" t="str">
            <v>0</v>
          </cell>
          <cell r="AM18">
            <v>0</v>
          </cell>
        </row>
        <row r="20">
          <cell r="I20">
            <v>130</v>
          </cell>
          <cell r="L20">
            <v>39</v>
          </cell>
          <cell r="N20">
            <v>149</v>
          </cell>
          <cell r="P20" t="str">
            <v>0</v>
          </cell>
          <cell r="S20">
            <v>43</v>
          </cell>
          <cell r="U20">
            <v>18</v>
          </cell>
          <cell r="W20">
            <v>3</v>
          </cell>
          <cell r="Y20">
            <v>2</v>
          </cell>
          <cell r="AA20">
            <v>3</v>
          </cell>
          <cell r="AC20" t="str">
            <v>0</v>
          </cell>
          <cell r="AE20"/>
          <cell r="AF20" t="str">
            <v>0</v>
          </cell>
          <cell r="AG20">
            <v>55</v>
          </cell>
          <cell r="AI20">
            <v>23</v>
          </cell>
          <cell r="AK20" t="str">
            <v>0</v>
          </cell>
          <cell r="AM20">
            <v>0</v>
          </cell>
        </row>
      </sheetData>
      <sheetData sheetId="6">
        <row r="18">
          <cell r="I18">
            <v>401</v>
          </cell>
          <cell r="L18">
            <v>232</v>
          </cell>
          <cell r="N18">
            <v>831</v>
          </cell>
          <cell r="P18" t="str">
            <v>0</v>
          </cell>
          <cell r="S18">
            <v>102</v>
          </cell>
          <cell r="U18">
            <v>61</v>
          </cell>
          <cell r="W18">
            <v>160</v>
          </cell>
          <cell r="Y18">
            <v>98</v>
          </cell>
          <cell r="AA18">
            <v>333</v>
          </cell>
          <cell r="AC18" t="str">
            <v>0</v>
          </cell>
          <cell r="AE18"/>
          <cell r="AF18" t="str">
            <v>0</v>
          </cell>
          <cell r="AG18">
            <v>90</v>
          </cell>
          <cell r="AI18">
            <v>66</v>
          </cell>
          <cell r="AK18" t="str">
            <v>0</v>
          </cell>
          <cell r="AM18">
            <v>0</v>
          </cell>
        </row>
        <row r="20">
          <cell r="I20">
            <v>280</v>
          </cell>
          <cell r="L20">
            <v>110</v>
          </cell>
          <cell r="N20">
            <v>329</v>
          </cell>
          <cell r="P20" t="str">
            <v>0</v>
          </cell>
          <cell r="S20">
            <v>17</v>
          </cell>
          <cell r="U20">
            <v>9</v>
          </cell>
          <cell r="W20">
            <v>2</v>
          </cell>
          <cell r="Y20">
            <v>2</v>
          </cell>
          <cell r="AA20">
            <v>2</v>
          </cell>
          <cell r="AC20" t="str">
            <v>0</v>
          </cell>
          <cell r="AE20"/>
          <cell r="AF20" t="str">
            <v>0</v>
          </cell>
          <cell r="AG20">
            <v>77</v>
          </cell>
          <cell r="AI20">
            <v>25</v>
          </cell>
          <cell r="AK20" t="str">
            <v>0</v>
          </cell>
          <cell r="AM20">
            <v>0</v>
          </cell>
        </row>
      </sheetData>
      <sheetData sheetId="7">
        <row r="18">
          <cell r="I18">
            <v>684</v>
          </cell>
          <cell r="L18">
            <v>429</v>
          </cell>
          <cell r="N18">
            <v>1056</v>
          </cell>
          <cell r="P18" t="str">
            <v>0</v>
          </cell>
          <cell r="S18">
            <v>100</v>
          </cell>
          <cell r="U18">
            <v>69</v>
          </cell>
          <cell r="W18">
            <v>612</v>
          </cell>
          <cell r="Y18">
            <v>386</v>
          </cell>
          <cell r="AA18">
            <v>612</v>
          </cell>
          <cell r="AC18" t="str">
            <v>0</v>
          </cell>
          <cell r="AE18"/>
          <cell r="AF18" t="str">
            <v>0</v>
          </cell>
          <cell r="AG18">
            <v>38</v>
          </cell>
          <cell r="AI18">
            <v>28</v>
          </cell>
          <cell r="AK18" t="str">
            <v>0</v>
          </cell>
          <cell r="AM18">
            <v>0</v>
          </cell>
        </row>
        <row r="20">
          <cell r="I20">
            <v>197</v>
          </cell>
          <cell r="L20">
            <v>69</v>
          </cell>
          <cell r="N20">
            <v>257</v>
          </cell>
          <cell r="P20" t="str">
            <v>0</v>
          </cell>
          <cell r="S20">
            <v>15</v>
          </cell>
          <cell r="U20">
            <v>8</v>
          </cell>
          <cell r="W20">
            <v>3</v>
          </cell>
          <cell r="Y20">
            <v>1</v>
          </cell>
          <cell r="AA20">
            <v>3</v>
          </cell>
          <cell r="AC20" t="str">
            <v>0</v>
          </cell>
          <cell r="AE20"/>
          <cell r="AF20" t="str">
            <v>0</v>
          </cell>
          <cell r="AG20">
            <v>24</v>
          </cell>
          <cell r="AI20">
            <v>9</v>
          </cell>
          <cell r="AK20" t="str">
            <v>0</v>
          </cell>
          <cell r="AM20">
            <v>0</v>
          </cell>
        </row>
      </sheetData>
      <sheetData sheetId="8">
        <row r="18">
          <cell r="I18">
            <v>64</v>
          </cell>
          <cell r="L18">
            <v>41</v>
          </cell>
          <cell r="N18">
            <v>65</v>
          </cell>
          <cell r="P18" t="str">
            <v>0</v>
          </cell>
          <cell r="S18">
            <v>29</v>
          </cell>
          <cell r="U18">
            <v>16</v>
          </cell>
          <cell r="W18">
            <v>5</v>
          </cell>
          <cell r="Y18">
            <v>2</v>
          </cell>
          <cell r="AA18">
            <v>5</v>
          </cell>
          <cell r="AC18" t="str">
            <v>0</v>
          </cell>
          <cell r="AE18"/>
          <cell r="AF18" t="str">
            <v>0</v>
          </cell>
          <cell r="AG18">
            <v>43</v>
          </cell>
          <cell r="AI18">
            <v>31</v>
          </cell>
          <cell r="AK18" t="str">
            <v>0</v>
          </cell>
          <cell r="AM18">
            <v>0</v>
          </cell>
        </row>
        <row r="20">
          <cell r="I20">
            <v>49</v>
          </cell>
          <cell r="L20">
            <v>20</v>
          </cell>
          <cell r="N20">
            <v>50</v>
          </cell>
          <cell r="P20" t="str">
            <v>0</v>
          </cell>
          <cell r="S20">
            <v>20</v>
          </cell>
          <cell r="U20">
            <v>9</v>
          </cell>
          <cell r="W20">
            <v>0</v>
          </cell>
          <cell r="Y20">
            <v>0</v>
          </cell>
          <cell r="AA20">
            <v>0</v>
          </cell>
          <cell r="AC20" t="str">
            <v>0</v>
          </cell>
          <cell r="AE20"/>
          <cell r="AF20" t="str">
            <v>0</v>
          </cell>
          <cell r="AG20">
            <v>33</v>
          </cell>
          <cell r="AI20">
            <v>16</v>
          </cell>
          <cell r="AK20" t="str">
            <v>0</v>
          </cell>
          <cell r="AM20">
            <v>0</v>
          </cell>
        </row>
      </sheetData>
      <sheetData sheetId="9">
        <row r="18">
          <cell r="I18">
            <v>403</v>
          </cell>
          <cell r="L18">
            <v>261</v>
          </cell>
          <cell r="N18">
            <v>610</v>
          </cell>
          <cell r="P18" t="str">
            <v>0</v>
          </cell>
          <cell r="S18">
            <v>115</v>
          </cell>
          <cell r="U18">
            <v>94</v>
          </cell>
          <cell r="W18">
            <v>57</v>
          </cell>
          <cell r="Y18">
            <v>43</v>
          </cell>
          <cell r="AA18">
            <v>57</v>
          </cell>
          <cell r="AC18" t="str">
            <v>0</v>
          </cell>
          <cell r="AE18"/>
          <cell r="AF18" t="str">
            <v>0</v>
          </cell>
          <cell r="AG18">
            <v>189</v>
          </cell>
          <cell r="AI18">
            <v>133</v>
          </cell>
          <cell r="AK18" t="str">
            <v>0</v>
          </cell>
          <cell r="AM18">
            <v>0</v>
          </cell>
        </row>
        <row r="20">
          <cell r="I20">
            <v>219</v>
          </cell>
          <cell r="L20">
            <v>89</v>
          </cell>
          <cell r="N20">
            <v>278</v>
          </cell>
          <cell r="P20" t="str">
            <v>0</v>
          </cell>
          <cell r="S20">
            <v>32</v>
          </cell>
          <cell r="U20">
            <v>20</v>
          </cell>
          <cell r="W20">
            <v>3</v>
          </cell>
          <cell r="Y20">
            <v>2</v>
          </cell>
          <cell r="AA20">
            <v>3</v>
          </cell>
          <cell r="AC20" t="str">
            <v>0</v>
          </cell>
          <cell r="AE20"/>
          <cell r="AF20" t="str">
            <v>0</v>
          </cell>
          <cell r="AG20">
            <v>79</v>
          </cell>
          <cell r="AI20">
            <v>31</v>
          </cell>
          <cell r="AK20" t="str">
            <v>0</v>
          </cell>
          <cell r="AM20">
            <v>0</v>
          </cell>
        </row>
      </sheetData>
      <sheetData sheetId="10">
        <row r="18">
          <cell r="I18">
            <v>39</v>
          </cell>
          <cell r="L18">
            <v>21</v>
          </cell>
          <cell r="N18">
            <v>41</v>
          </cell>
          <cell r="P18" t="str">
            <v>0</v>
          </cell>
          <cell r="S18">
            <v>34</v>
          </cell>
          <cell r="U18">
            <v>16</v>
          </cell>
          <cell r="W18">
            <v>0</v>
          </cell>
          <cell r="Y18">
            <v>0</v>
          </cell>
          <cell r="AA18">
            <v>0</v>
          </cell>
          <cell r="AC18" t="str">
            <v>0</v>
          </cell>
          <cell r="AE18"/>
          <cell r="AF18" t="str">
            <v>0</v>
          </cell>
          <cell r="AG18">
            <v>0</v>
          </cell>
          <cell r="AI18">
            <v>0</v>
          </cell>
          <cell r="AK18" t="str">
            <v>0</v>
          </cell>
          <cell r="AM18">
            <v>0</v>
          </cell>
        </row>
        <row r="20">
          <cell r="I20">
            <v>11</v>
          </cell>
          <cell r="L20">
            <v>4</v>
          </cell>
          <cell r="N20">
            <v>11</v>
          </cell>
          <cell r="P20" t="str">
            <v>0</v>
          </cell>
          <cell r="S20">
            <v>12</v>
          </cell>
          <cell r="U20">
            <v>5</v>
          </cell>
          <cell r="W20">
            <v>0</v>
          </cell>
          <cell r="Y20">
            <v>0</v>
          </cell>
          <cell r="AA20">
            <v>0</v>
          </cell>
          <cell r="AC20" t="str">
            <v>0</v>
          </cell>
          <cell r="AE20"/>
          <cell r="AF20" t="str">
            <v>0</v>
          </cell>
          <cell r="AG20">
            <v>0</v>
          </cell>
          <cell r="AI20">
            <v>0</v>
          </cell>
          <cell r="AK20" t="str">
            <v>0</v>
          </cell>
          <cell r="AM20">
            <v>0</v>
          </cell>
        </row>
      </sheetData>
      <sheetData sheetId="11">
        <row r="18">
          <cell r="I18">
            <v>97</v>
          </cell>
          <cell r="L18">
            <v>53</v>
          </cell>
          <cell r="N18">
            <v>104</v>
          </cell>
          <cell r="P18" t="str">
            <v>0</v>
          </cell>
          <cell r="S18">
            <v>35</v>
          </cell>
          <cell r="U18">
            <v>24</v>
          </cell>
          <cell r="W18">
            <v>0</v>
          </cell>
          <cell r="Y18">
            <v>0</v>
          </cell>
          <cell r="AA18">
            <v>0</v>
          </cell>
          <cell r="AC18" t="str">
            <v>0</v>
          </cell>
          <cell r="AE18"/>
          <cell r="AF18" t="str">
            <v>0</v>
          </cell>
          <cell r="AG18">
            <v>4</v>
          </cell>
          <cell r="AI18">
            <v>4</v>
          </cell>
          <cell r="AK18" t="str">
            <v>0</v>
          </cell>
          <cell r="AM18">
            <v>0</v>
          </cell>
        </row>
        <row r="20">
          <cell r="I20">
            <v>20</v>
          </cell>
          <cell r="L20">
            <v>11</v>
          </cell>
          <cell r="N20">
            <v>24</v>
          </cell>
          <cell r="P20" t="str">
            <v>0</v>
          </cell>
          <cell r="S20">
            <v>10</v>
          </cell>
          <cell r="U20">
            <v>6</v>
          </cell>
          <cell r="W20">
            <v>0</v>
          </cell>
          <cell r="Y20">
            <v>0</v>
          </cell>
          <cell r="AA20">
            <v>0</v>
          </cell>
          <cell r="AC20" t="str">
            <v>0</v>
          </cell>
          <cell r="AE20"/>
          <cell r="AF20" t="str">
            <v>0</v>
          </cell>
          <cell r="AG20">
            <v>32</v>
          </cell>
          <cell r="AI20">
            <v>14</v>
          </cell>
          <cell r="AK20" t="str">
            <v>0</v>
          </cell>
          <cell r="AM20">
            <v>0</v>
          </cell>
        </row>
      </sheetData>
      <sheetData sheetId="12">
        <row r="18">
          <cell r="I18">
            <v>111</v>
          </cell>
          <cell r="L18">
            <v>72</v>
          </cell>
          <cell r="N18">
            <v>195</v>
          </cell>
          <cell r="P18" t="str">
            <v>0</v>
          </cell>
          <cell r="S18">
            <v>25</v>
          </cell>
          <cell r="U18">
            <v>22</v>
          </cell>
          <cell r="W18">
            <v>0</v>
          </cell>
          <cell r="Y18">
            <v>0</v>
          </cell>
          <cell r="AA18">
            <v>0</v>
          </cell>
          <cell r="AC18" t="str">
            <v>0</v>
          </cell>
          <cell r="AE18"/>
          <cell r="AF18" t="str">
            <v>0</v>
          </cell>
          <cell r="AG18">
            <v>18</v>
          </cell>
          <cell r="AI18">
            <v>9</v>
          </cell>
          <cell r="AK18" t="str">
            <v>0</v>
          </cell>
          <cell r="AM18">
            <v>0</v>
          </cell>
        </row>
        <row r="20">
          <cell r="I20">
            <v>1</v>
          </cell>
          <cell r="L20">
            <v>1</v>
          </cell>
          <cell r="N20">
            <v>4</v>
          </cell>
          <cell r="P20" t="str">
            <v>0</v>
          </cell>
          <cell r="S20">
            <v>0</v>
          </cell>
          <cell r="U20">
            <v>0</v>
          </cell>
          <cell r="W20">
            <v>0</v>
          </cell>
          <cell r="Y20">
            <v>0</v>
          </cell>
          <cell r="AA20">
            <v>0</v>
          </cell>
          <cell r="AC20" t="str">
            <v>0</v>
          </cell>
          <cell r="AE20"/>
          <cell r="AF20" t="str">
            <v>0</v>
          </cell>
          <cell r="AG20">
            <v>9</v>
          </cell>
          <cell r="AI20">
            <v>7</v>
          </cell>
          <cell r="AK20" t="str">
            <v>0</v>
          </cell>
          <cell r="AM20">
            <v>0</v>
          </cell>
        </row>
      </sheetData>
      <sheetData sheetId="13">
        <row r="18">
          <cell r="I18">
            <v>582</v>
          </cell>
          <cell r="L18">
            <v>335</v>
          </cell>
          <cell r="N18">
            <v>1237</v>
          </cell>
          <cell r="P18" t="str">
            <v>0</v>
          </cell>
          <cell r="S18">
            <v>179</v>
          </cell>
          <cell r="U18">
            <v>105</v>
          </cell>
          <cell r="W18">
            <v>1</v>
          </cell>
          <cell r="Y18">
            <v>1</v>
          </cell>
          <cell r="AA18">
            <v>1</v>
          </cell>
          <cell r="AC18" t="str">
            <v>0</v>
          </cell>
          <cell r="AE18"/>
          <cell r="AF18" t="str">
            <v>0</v>
          </cell>
          <cell r="AG18">
            <v>0</v>
          </cell>
          <cell r="AI18">
            <v>0</v>
          </cell>
          <cell r="AK18" t="str">
            <v>0</v>
          </cell>
          <cell r="AM18">
            <v>0</v>
          </cell>
        </row>
        <row r="20">
          <cell r="I20">
            <v>74</v>
          </cell>
          <cell r="L20">
            <v>24</v>
          </cell>
          <cell r="N20">
            <v>193</v>
          </cell>
          <cell r="P20" t="str">
            <v>0</v>
          </cell>
          <cell r="S20">
            <v>1</v>
          </cell>
          <cell r="U20">
            <v>0</v>
          </cell>
          <cell r="W20">
            <v>0</v>
          </cell>
          <cell r="Y20">
            <v>0</v>
          </cell>
          <cell r="AA20">
            <v>0</v>
          </cell>
          <cell r="AC20" t="str">
            <v>0</v>
          </cell>
          <cell r="AE20"/>
          <cell r="AF20" t="str">
            <v>0</v>
          </cell>
          <cell r="AG20">
            <v>0</v>
          </cell>
          <cell r="AI20">
            <v>0</v>
          </cell>
          <cell r="AK20" t="str">
            <v>0</v>
          </cell>
          <cell r="AM20">
            <v>0</v>
          </cell>
        </row>
      </sheetData>
      <sheetData sheetId="14">
        <row r="18">
          <cell r="I18">
            <v>158</v>
          </cell>
          <cell r="L18">
            <v>95</v>
          </cell>
          <cell r="N18">
            <v>335</v>
          </cell>
          <cell r="P18" t="str">
            <v>0</v>
          </cell>
          <cell r="S18">
            <v>30</v>
          </cell>
          <cell r="U18">
            <v>17</v>
          </cell>
          <cell r="W18">
            <v>0</v>
          </cell>
          <cell r="Y18">
            <v>0</v>
          </cell>
          <cell r="AA18">
            <v>0</v>
          </cell>
          <cell r="AC18" t="str">
            <v>0</v>
          </cell>
          <cell r="AE18"/>
          <cell r="AF18" t="str">
            <v>0</v>
          </cell>
          <cell r="AG18">
            <v>0</v>
          </cell>
          <cell r="AI18">
            <v>0</v>
          </cell>
          <cell r="AK18" t="str">
            <v>0</v>
          </cell>
          <cell r="AM18">
            <v>0</v>
          </cell>
        </row>
        <row r="20">
          <cell r="I20">
            <v>15</v>
          </cell>
          <cell r="L20">
            <v>8</v>
          </cell>
          <cell r="N20">
            <v>25</v>
          </cell>
          <cell r="P20" t="str">
            <v>0</v>
          </cell>
          <cell r="S20">
            <v>0</v>
          </cell>
          <cell r="U20">
            <v>0</v>
          </cell>
          <cell r="W20">
            <v>0</v>
          </cell>
          <cell r="Y20">
            <v>0</v>
          </cell>
          <cell r="AA20">
            <v>0</v>
          </cell>
          <cell r="AC20" t="str">
            <v>0</v>
          </cell>
          <cell r="AE20"/>
          <cell r="AF20" t="str">
            <v>0</v>
          </cell>
          <cell r="AG20">
            <v>0</v>
          </cell>
          <cell r="AI20">
            <v>0</v>
          </cell>
          <cell r="AK20" t="str">
            <v>0</v>
          </cell>
          <cell r="AM20">
            <v>0</v>
          </cell>
        </row>
      </sheetData>
      <sheetData sheetId="15">
        <row r="18">
          <cell r="I18">
            <v>361</v>
          </cell>
          <cell r="L18">
            <v>231</v>
          </cell>
          <cell r="N18">
            <v>388</v>
          </cell>
          <cell r="P18" t="str">
            <v>0</v>
          </cell>
          <cell r="S18">
            <v>54</v>
          </cell>
          <cell r="U18">
            <v>36</v>
          </cell>
          <cell r="W18">
            <v>6</v>
          </cell>
          <cell r="Y18">
            <v>4</v>
          </cell>
          <cell r="AA18">
            <v>8</v>
          </cell>
          <cell r="AC18" t="str">
            <v>0</v>
          </cell>
          <cell r="AE18"/>
          <cell r="AF18" t="str">
            <v>0</v>
          </cell>
          <cell r="AG18">
            <v>29</v>
          </cell>
          <cell r="AI18">
            <v>17</v>
          </cell>
          <cell r="AK18" t="str">
            <v>0</v>
          </cell>
          <cell r="AM18">
            <v>0</v>
          </cell>
        </row>
        <row r="20">
          <cell r="I20">
            <v>27</v>
          </cell>
          <cell r="L20">
            <v>11</v>
          </cell>
          <cell r="N20">
            <v>40</v>
          </cell>
          <cell r="P20" t="str">
            <v>0</v>
          </cell>
          <cell r="S20">
            <v>2</v>
          </cell>
          <cell r="U20">
            <v>1</v>
          </cell>
          <cell r="W20">
            <v>5</v>
          </cell>
          <cell r="Y20">
            <v>3</v>
          </cell>
          <cell r="AA20">
            <v>5</v>
          </cell>
          <cell r="AC20" t="str">
            <v>0</v>
          </cell>
          <cell r="AE20"/>
          <cell r="AF20" t="str">
            <v>0</v>
          </cell>
          <cell r="AG20">
            <v>12</v>
          </cell>
          <cell r="AI20">
            <v>4</v>
          </cell>
          <cell r="AK20" t="str">
            <v>0</v>
          </cell>
          <cell r="AM20">
            <v>0</v>
          </cell>
        </row>
      </sheetData>
      <sheetData sheetId="16">
        <row r="18">
          <cell r="I18">
            <v>89</v>
          </cell>
          <cell r="L18">
            <v>58</v>
          </cell>
          <cell r="N18">
            <v>90</v>
          </cell>
          <cell r="P18" t="str">
            <v>0</v>
          </cell>
          <cell r="S18">
            <v>10</v>
          </cell>
          <cell r="U18">
            <v>9</v>
          </cell>
          <cell r="W18">
            <v>0</v>
          </cell>
          <cell r="Y18">
            <v>0</v>
          </cell>
          <cell r="AA18">
            <v>0</v>
          </cell>
          <cell r="AC18" t="str">
            <v>0</v>
          </cell>
          <cell r="AE18"/>
          <cell r="AF18" t="str">
            <v>0</v>
          </cell>
          <cell r="AG18">
            <v>17</v>
          </cell>
          <cell r="AI18">
            <v>9</v>
          </cell>
          <cell r="AK18" t="str">
            <v>0</v>
          </cell>
          <cell r="AM18">
            <v>0</v>
          </cell>
        </row>
        <row r="20">
          <cell r="I20">
            <v>29</v>
          </cell>
          <cell r="L20">
            <v>10</v>
          </cell>
          <cell r="N20">
            <v>29</v>
          </cell>
          <cell r="P20" t="str">
            <v>0</v>
          </cell>
          <cell r="S20">
            <v>4</v>
          </cell>
          <cell r="U20">
            <v>1</v>
          </cell>
          <cell r="W20">
            <v>0</v>
          </cell>
          <cell r="Y20">
            <v>0</v>
          </cell>
          <cell r="AA20">
            <v>0</v>
          </cell>
          <cell r="AC20" t="str">
            <v>0</v>
          </cell>
          <cell r="AE20"/>
          <cell r="AF20" t="str">
            <v>0</v>
          </cell>
          <cell r="AG20">
            <v>6</v>
          </cell>
          <cell r="AI20">
            <v>2</v>
          </cell>
          <cell r="AK20" t="str">
            <v>0</v>
          </cell>
          <cell r="AM20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20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46">
          <cell r="X246">
            <v>141</v>
          </cell>
          <cell r="AA246">
            <v>76</v>
          </cell>
        </row>
        <row r="247">
          <cell r="X247">
            <v>58</v>
          </cell>
          <cell r="AA247">
            <v>45</v>
          </cell>
        </row>
        <row r="248">
          <cell r="X248">
            <v>30</v>
          </cell>
          <cell r="AA248">
            <v>25</v>
          </cell>
        </row>
        <row r="249">
          <cell r="X249">
            <v>7</v>
          </cell>
          <cell r="AA249">
            <v>5</v>
          </cell>
        </row>
      </sheetData>
      <sheetData sheetId="2">
        <row r="246">
          <cell r="X246">
            <v>51</v>
          </cell>
          <cell r="AA246">
            <v>32</v>
          </cell>
        </row>
        <row r="247">
          <cell r="X247">
            <v>12</v>
          </cell>
          <cell r="AA247">
            <v>8</v>
          </cell>
        </row>
        <row r="248">
          <cell r="X248">
            <v>9</v>
          </cell>
          <cell r="AA248">
            <v>7</v>
          </cell>
        </row>
        <row r="249">
          <cell r="X249">
            <v>2</v>
          </cell>
          <cell r="AA249">
            <v>2</v>
          </cell>
        </row>
      </sheetData>
      <sheetData sheetId="3">
        <row r="246">
          <cell r="X246">
            <v>27</v>
          </cell>
          <cell r="AA246">
            <v>13</v>
          </cell>
        </row>
        <row r="247">
          <cell r="X247">
            <v>19</v>
          </cell>
          <cell r="AA247">
            <v>10</v>
          </cell>
        </row>
        <row r="248">
          <cell r="X248">
            <v>11</v>
          </cell>
          <cell r="AA248">
            <v>6</v>
          </cell>
        </row>
        <row r="249">
          <cell r="X249">
            <v>0</v>
          </cell>
          <cell r="AA249">
            <v>0</v>
          </cell>
        </row>
      </sheetData>
      <sheetData sheetId="4">
        <row r="246">
          <cell r="X246">
            <v>21</v>
          </cell>
          <cell r="AA246">
            <v>15</v>
          </cell>
        </row>
        <row r="247">
          <cell r="X247">
            <v>19</v>
          </cell>
          <cell r="AA247">
            <v>19</v>
          </cell>
        </row>
        <row r="248">
          <cell r="X248">
            <v>3</v>
          </cell>
          <cell r="AA248">
            <v>3</v>
          </cell>
        </row>
        <row r="249">
          <cell r="X249">
            <v>1</v>
          </cell>
          <cell r="AA249">
            <v>1</v>
          </cell>
        </row>
      </sheetData>
      <sheetData sheetId="5">
        <row r="246">
          <cell r="X246">
            <v>24</v>
          </cell>
          <cell r="AA246">
            <v>12</v>
          </cell>
        </row>
        <row r="247">
          <cell r="X247">
            <v>13</v>
          </cell>
          <cell r="AA247">
            <v>5</v>
          </cell>
        </row>
        <row r="248">
          <cell r="X248">
            <v>9</v>
          </cell>
          <cell r="AA248">
            <v>2</v>
          </cell>
        </row>
        <row r="249">
          <cell r="X249">
            <v>2</v>
          </cell>
          <cell r="AA249">
            <v>2</v>
          </cell>
        </row>
      </sheetData>
      <sheetData sheetId="6">
        <row r="246">
          <cell r="X246">
            <v>21</v>
          </cell>
          <cell r="AA246">
            <v>14</v>
          </cell>
        </row>
        <row r="247">
          <cell r="X247">
            <v>10</v>
          </cell>
          <cell r="AA247">
            <v>7</v>
          </cell>
        </row>
        <row r="248">
          <cell r="X248">
            <v>4</v>
          </cell>
          <cell r="AA248">
            <v>4</v>
          </cell>
        </row>
        <row r="249">
          <cell r="X249">
            <v>0</v>
          </cell>
          <cell r="AA249">
            <v>0</v>
          </cell>
        </row>
      </sheetData>
      <sheetData sheetId="7">
        <row r="246">
          <cell r="X246">
            <v>61</v>
          </cell>
          <cell r="AA246">
            <v>40</v>
          </cell>
        </row>
        <row r="247">
          <cell r="X247">
            <v>37</v>
          </cell>
          <cell r="AA247">
            <v>24</v>
          </cell>
        </row>
        <row r="248">
          <cell r="X248">
            <v>20</v>
          </cell>
          <cell r="AA248">
            <v>16</v>
          </cell>
        </row>
        <row r="249">
          <cell r="X249">
            <v>3</v>
          </cell>
          <cell r="AA249">
            <v>3</v>
          </cell>
        </row>
      </sheetData>
      <sheetData sheetId="8">
        <row r="246">
          <cell r="X246">
            <v>15</v>
          </cell>
          <cell r="AA246">
            <v>11</v>
          </cell>
        </row>
        <row r="247">
          <cell r="X247">
            <v>5</v>
          </cell>
          <cell r="AA247">
            <v>5</v>
          </cell>
        </row>
        <row r="248">
          <cell r="X248">
            <v>4</v>
          </cell>
          <cell r="AA248">
            <v>4</v>
          </cell>
        </row>
        <row r="249">
          <cell r="X249">
            <v>2</v>
          </cell>
          <cell r="AA249">
            <v>2</v>
          </cell>
        </row>
      </sheetData>
      <sheetData sheetId="9">
        <row r="246">
          <cell r="X246">
            <v>12</v>
          </cell>
          <cell r="AA246">
            <v>7</v>
          </cell>
        </row>
        <row r="247">
          <cell r="X247">
            <v>6</v>
          </cell>
          <cell r="AA247">
            <v>6</v>
          </cell>
        </row>
        <row r="248">
          <cell r="X248">
            <v>6</v>
          </cell>
          <cell r="AA248">
            <v>4</v>
          </cell>
        </row>
        <row r="249">
          <cell r="X249">
            <v>0</v>
          </cell>
          <cell r="AA249">
            <v>0</v>
          </cell>
        </row>
      </sheetData>
      <sheetData sheetId="10">
        <row r="246">
          <cell r="X246">
            <v>17</v>
          </cell>
          <cell r="AA246">
            <v>17</v>
          </cell>
        </row>
        <row r="247">
          <cell r="X247">
            <v>4</v>
          </cell>
          <cell r="AA247">
            <v>4</v>
          </cell>
        </row>
        <row r="248">
          <cell r="X248">
            <v>5</v>
          </cell>
          <cell r="AA248">
            <v>5</v>
          </cell>
        </row>
        <row r="249">
          <cell r="X249">
            <v>1</v>
          </cell>
          <cell r="AA249">
            <v>1</v>
          </cell>
        </row>
      </sheetData>
      <sheetData sheetId="11">
        <row r="246">
          <cell r="X246">
            <v>99</v>
          </cell>
          <cell r="AA246">
            <v>45</v>
          </cell>
        </row>
        <row r="247">
          <cell r="X247">
            <v>19</v>
          </cell>
          <cell r="AA247">
            <v>5</v>
          </cell>
        </row>
        <row r="248">
          <cell r="X248">
            <v>6</v>
          </cell>
          <cell r="AA248">
            <v>5</v>
          </cell>
        </row>
        <row r="249">
          <cell r="X249">
            <v>6</v>
          </cell>
          <cell r="AA249">
            <v>2</v>
          </cell>
        </row>
      </sheetData>
      <sheetData sheetId="12">
        <row r="246">
          <cell r="X246">
            <v>16</v>
          </cell>
          <cell r="AA246">
            <v>7</v>
          </cell>
        </row>
        <row r="247">
          <cell r="X247">
            <v>5</v>
          </cell>
          <cell r="AA247">
            <v>1</v>
          </cell>
        </row>
        <row r="248">
          <cell r="X248">
            <v>6</v>
          </cell>
          <cell r="AA248">
            <v>2</v>
          </cell>
        </row>
        <row r="249">
          <cell r="X249">
            <v>0</v>
          </cell>
          <cell r="AA249">
            <v>0</v>
          </cell>
        </row>
      </sheetData>
      <sheetData sheetId="13">
        <row r="246">
          <cell r="X246">
            <v>19</v>
          </cell>
          <cell r="AA246">
            <v>14</v>
          </cell>
        </row>
        <row r="247">
          <cell r="X247">
            <v>7</v>
          </cell>
          <cell r="AA247">
            <v>6</v>
          </cell>
        </row>
        <row r="248">
          <cell r="X248">
            <v>5</v>
          </cell>
          <cell r="AA248">
            <v>4</v>
          </cell>
        </row>
        <row r="249">
          <cell r="X249">
            <v>1</v>
          </cell>
          <cell r="AA249">
            <v>1</v>
          </cell>
        </row>
      </sheetData>
      <sheetData sheetId="14">
        <row r="246">
          <cell r="X246">
            <v>44</v>
          </cell>
          <cell r="AA246">
            <v>33</v>
          </cell>
        </row>
        <row r="247">
          <cell r="X247">
            <v>17</v>
          </cell>
          <cell r="AA247">
            <v>14</v>
          </cell>
        </row>
        <row r="248">
          <cell r="X248">
            <v>16</v>
          </cell>
          <cell r="AA248">
            <v>13</v>
          </cell>
        </row>
        <row r="249">
          <cell r="X249">
            <v>6</v>
          </cell>
          <cell r="AA249">
            <v>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21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50">
          <cell r="X250">
            <v>2</v>
          </cell>
        </row>
        <row r="251">
          <cell r="X251">
            <v>1</v>
          </cell>
        </row>
        <row r="252">
          <cell r="X252">
            <v>20</v>
          </cell>
        </row>
        <row r="253">
          <cell r="X253">
            <v>0</v>
          </cell>
        </row>
        <row r="254">
          <cell r="X254">
            <v>4</v>
          </cell>
        </row>
        <row r="255">
          <cell r="X255">
            <v>20</v>
          </cell>
        </row>
        <row r="256">
          <cell r="X256">
            <v>33</v>
          </cell>
        </row>
        <row r="257">
          <cell r="X257">
            <v>3</v>
          </cell>
        </row>
        <row r="258">
          <cell r="X258">
            <v>30</v>
          </cell>
        </row>
        <row r="259">
          <cell r="X259">
            <v>4</v>
          </cell>
        </row>
        <row r="260">
          <cell r="X260">
            <v>4</v>
          </cell>
        </row>
        <row r="261">
          <cell r="X261">
            <v>0</v>
          </cell>
        </row>
        <row r="262">
          <cell r="X262">
            <v>36</v>
          </cell>
        </row>
        <row r="263">
          <cell r="X263">
            <v>8</v>
          </cell>
        </row>
        <row r="264">
          <cell r="X264">
            <v>8</v>
          </cell>
        </row>
        <row r="265">
          <cell r="X265">
            <v>19</v>
          </cell>
        </row>
        <row r="266">
          <cell r="X266">
            <v>18</v>
          </cell>
        </row>
        <row r="267">
          <cell r="X267">
            <v>7</v>
          </cell>
        </row>
        <row r="268">
          <cell r="X268">
            <v>19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2">
        <row r="250">
          <cell r="X250">
            <v>0</v>
          </cell>
        </row>
        <row r="251">
          <cell r="X251">
            <v>2</v>
          </cell>
        </row>
        <row r="252">
          <cell r="X252">
            <v>14</v>
          </cell>
        </row>
        <row r="253">
          <cell r="X253">
            <v>1</v>
          </cell>
        </row>
        <row r="254">
          <cell r="X254">
            <v>2</v>
          </cell>
        </row>
        <row r="255">
          <cell r="X255">
            <v>8</v>
          </cell>
        </row>
        <row r="256">
          <cell r="X256">
            <v>4</v>
          </cell>
        </row>
        <row r="257">
          <cell r="X257">
            <v>4</v>
          </cell>
        </row>
        <row r="258">
          <cell r="X258">
            <v>10</v>
          </cell>
        </row>
        <row r="259">
          <cell r="X259">
            <v>1</v>
          </cell>
        </row>
        <row r="260">
          <cell r="X260">
            <v>0</v>
          </cell>
        </row>
        <row r="261">
          <cell r="X261">
            <v>1</v>
          </cell>
        </row>
        <row r="262">
          <cell r="X262">
            <v>4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2</v>
          </cell>
        </row>
        <row r="266">
          <cell r="X266">
            <v>15</v>
          </cell>
        </row>
        <row r="267">
          <cell r="X267">
            <v>0</v>
          </cell>
        </row>
        <row r="268">
          <cell r="X268">
            <v>6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3">
        <row r="250">
          <cell r="X250">
            <v>0</v>
          </cell>
        </row>
        <row r="251">
          <cell r="X251">
            <v>0</v>
          </cell>
        </row>
        <row r="252">
          <cell r="X252">
            <v>3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6</v>
          </cell>
        </row>
        <row r="256">
          <cell r="X256">
            <v>4</v>
          </cell>
        </row>
        <row r="257">
          <cell r="X257">
            <v>11</v>
          </cell>
        </row>
        <row r="258">
          <cell r="X258">
            <v>1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1</v>
          </cell>
        </row>
        <row r="262">
          <cell r="X262">
            <v>2</v>
          </cell>
        </row>
        <row r="263">
          <cell r="X263">
            <v>0</v>
          </cell>
        </row>
        <row r="264">
          <cell r="X264">
            <v>4</v>
          </cell>
        </row>
        <row r="265">
          <cell r="X265">
            <v>7</v>
          </cell>
        </row>
        <row r="266">
          <cell r="X266">
            <v>14</v>
          </cell>
        </row>
        <row r="267">
          <cell r="X267">
            <v>0</v>
          </cell>
        </row>
        <row r="268">
          <cell r="X268">
            <v>4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4">
        <row r="250">
          <cell r="X250">
            <v>1</v>
          </cell>
        </row>
        <row r="251">
          <cell r="X251">
            <v>0</v>
          </cell>
        </row>
        <row r="252">
          <cell r="X252">
            <v>2</v>
          </cell>
        </row>
        <row r="253">
          <cell r="X253">
            <v>1</v>
          </cell>
        </row>
        <row r="254">
          <cell r="X254">
            <v>2</v>
          </cell>
        </row>
        <row r="255">
          <cell r="X255">
            <v>3</v>
          </cell>
        </row>
        <row r="256">
          <cell r="X256">
            <v>4</v>
          </cell>
        </row>
        <row r="258">
          <cell r="X258">
            <v>3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3</v>
          </cell>
        </row>
        <row r="262">
          <cell r="X262">
            <v>3</v>
          </cell>
        </row>
        <row r="263">
          <cell r="X263">
            <v>0</v>
          </cell>
        </row>
        <row r="264">
          <cell r="X264">
            <v>1</v>
          </cell>
        </row>
        <row r="265">
          <cell r="X265">
            <v>1</v>
          </cell>
        </row>
        <row r="266">
          <cell r="X266">
            <v>11</v>
          </cell>
        </row>
        <row r="267">
          <cell r="X267">
            <v>1</v>
          </cell>
        </row>
        <row r="268">
          <cell r="X268">
            <v>6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5">
        <row r="250">
          <cell r="X250">
            <v>1</v>
          </cell>
        </row>
        <row r="251">
          <cell r="X251">
            <v>0</v>
          </cell>
        </row>
        <row r="252">
          <cell r="X252">
            <v>6</v>
          </cell>
        </row>
        <row r="253">
          <cell r="X253">
            <v>0</v>
          </cell>
        </row>
        <row r="254">
          <cell r="X254">
            <v>3</v>
          </cell>
        </row>
        <row r="255">
          <cell r="X255">
            <v>4</v>
          </cell>
        </row>
        <row r="256">
          <cell r="X256">
            <v>6</v>
          </cell>
        </row>
        <row r="257">
          <cell r="X257">
            <v>1</v>
          </cell>
        </row>
        <row r="258">
          <cell r="X258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7</v>
          </cell>
        </row>
        <row r="263">
          <cell r="X263">
            <v>1</v>
          </cell>
        </row>
        <row r="264">
          <cell r="X264">
            <v>0</v>
          </cell>
        </row>
        <row r="265">
          <cell r="X265">
            <v>5</v>
          </cell>
        </row>
        <row r="266">
          <cell r="X266">
            <v>7</v>
          </cell>
        </row>
        <row r="267">
          <cell r="X267">
            <v>0</v>
          </cell>
        </row>
        <row r="268">
          <cell r="X268">
            <v>7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6">
        <row r="250">
          <cell r="X250">
            <v>0</v>
          </cell>
        </row>
        <row r="251">
          <cell r="X251">
            <v>0</v>
          </cell>
        </row>
        <row r="252">
          <cell r="X252">
            <v>2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1</v>
          </cell>
        </row>
        <row r="257">
          <cell r="X257">
            <v>0</v>
          </cell>
        </row>
        <row r="258">
          <cell r="X258">
            <v>5</v>
          </cell>
        </row>
        <row r="259">
          <cell r="X259">
            <v>0</v>
          </cell>
        </row>
        <row r="260">
          <cell r="X260">
            <v>4</v>
          </cell>
        </row>
        <row r="261">
          <cell r="X261">
            <v>0</v>
          </cell>
        </row>
        <row r="262">
          <cell r="X262">
            <v>8</v>
          </cell>
        </row>
        <row r="263">
          <cell r="X263">
            <v>0</v>
          </cell>
        </row>
        <row r="264">
          <cell r="X264">
            <v>3</v>
          </cell>
        </row>
        <row r="265">
          <cell r="X265">
            <v>5</v>
          </cell>
        </row>
        <row r="266">
          <cell r="X266">
            <v>3</v>
          </cell>
        </row>
        <row r="267">
          <cell r="X267">
            <v>0</v>
          </cell>
        </row>
        <row r="268">
          <cell r="X268">
            <v>4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7">
        <row r="250">
          <cell r="X250">
            <v>3</v>
          </cell>
        </row>
        <row r="251">
          <cell r="X251">
            <v>1</v>
          </cell>
        </row>
        <row r="252">
          <cell r="X252">
            <v>23</v>
          </cell>
        </row>
        <row r="253">
          <cell r="X253">
            <v>0</v>
          </cell>
        </row>
        <row r="254">
          <cell r="X254">
            <v>2</v>
          </cell>
        </row>
        <row r="255">
          <cell r="X255">
            <v>19</v>
          </cell>
        </row>
        <row r="256">
          <cell r="X256">
            <v>8</v>
          </cell>
        </row>
        <row r="257">
          <cell r="X257">
            <v>1</v>
          </cell>
        </row>
        <row r="258">
          <cell r="X258">
            <v>7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9</v>
          </cell>
        </row>
        <row r="263">
          <cell r="X263">
            <v>1</v>
          </cell>
        </row>
        <row r="264">
          <cell r="X264">
            <v>2</v>
          </cell>
        </row>
        <row r="265">
          <cell r="X265">
            <v>13</v>
          </cell>
        </row>
        <row r="266">
          <cell r="X266">
            <v>24</v>
          </cell>
        </row>
        <row r="267">
          <cell r="X267">
            <v>0</v>
          </cell>
        </row>
        <row r="268">
          <cell r="X268">
            <v>8</v>
          </cell>
        </row>
        <row r="269">
          <cell r="X269">
            <v>0</v>
          </cell>
        </row>
        <row r="270">
          <cell r="X270">
            <v>0</v>
          </cell>
        </row>
      </sheetData>
      <sheetData sheetId="8"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1</v>
          </cell>
        </row>
        <row r="255">
          <cell r="X255">
            <v>1</v>
          </cell>
        </row>
        <row r="256">
          <cell r="X256">
            <v>1</v>
          </cell>
        </row>
        <row r="257">
          <cell r="X257">
            <v>3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1</v>
          </cell>
        </row>
        <row r="261">
          <cell r="X261">
            <v>1</v>
          </cell>
        </row>
        <row r="262">
          <cell r="X262">
            <v>1</v>
          </cell>
        </row>
        <row r="263">
          <cell r="X263">
            <v>2</v>
          </cell>
        </row>
        <row r="264">
          <cell r="X264">
            <v>0</v>
          </cell>
        </row>
        <row r="265">
          <cell r="X265">
            <v>1</v>
          </cell>
        </row>
        <row r="266">
          <cell r="X266">
            <v>13</v>
          </cell>
        </row>
        <row r="267">
          <cell r="X267">
            <v>0</v>
          </cell>
        </row>
        <row r="268">
          <cell r="X268">
            <v>1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9">
        <row r="250">
          <cell r="X250">
            <v>0</v>
          </cell>
        </row>
        <row r="251">
          <cell r="X251">
            <v>0</v>
          </cell>
        </row>
        <row r="252">
          <cell r="X252">
            <v>4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2</v>
          </cell>
        </row>
        <row r="256">
          <cell r="X256">
            <v>4</v>
          </cell>
        </row>
        <row r="257">
          <cell r="X257">
            <v>4</v>
          </cell>
        </row>
        <row r="258">
          <cell r="X258">
            <v>2</v>
          </cell>
        </row>
        <row r="260">
          <cell r="X260">
            <v>0</v>
          </cell>
        </row>
        <row r="262">
          <cell r="X262">
            <v>1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5</v>
          </cell>
        </row>
        <row r="267">
          <cell r="X267">
            <v>0</v>
          </cell>
        </row>
        <row r="268">
          <cell r="X268">
            <v>2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10">
        <row r="250">
          <cell r="X250">
            <v>0</v>
          </cell>
        </row>
        <row r="251">
          <cell r="X251">
            <v>0</v>
          </cell>
        </row>
        <row r="252">
          <cell r="X252">
            <v>5</v>
          </cell>
        </row>
        <row r="253">
          <cell r="X253">
            <v>0</v>
          </cell>
        </row>
        <row r="254">
          <cell r="X254">
            <v>1</v>
          </cell>
        </row>
        <row r="255">
          <cell r="X255">
            <v>1</v>
          </cell>
        </row>
        <row r="256">
          <cell r="X256">
            <v>3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2">
          <cell r="X262">
            <v>1</v>
          </cell>
        </row>
        <row r="263">
          <cell r="X263">
            <v>0</v>
          </cell>
        </row>
        <row r="264">
          <cell r="X264">
            <v>3</v>
          </cell>
        </row>
        <row r="265">
          <cell r="X265">
            <v>1</v>
          </cell>
        </row>
        <row r="266">
          <cell r="X266">
            <v>5</v>
          </cell>
        </row>
        <row r="267">
          <cell r="X267">
            <v>0</v>
          </cell>
        </row>
        <row r="268">
          <cell r="X268">
            <v>7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11">
        <row r="250">
          <cell r="X250">
            <v>0</v>
          </cell>
        </row>
        <row r="251">
          <cell r="X251">
            <v>0</v>
          </cell>
        </row>
        <row r="252">
          <cell r="X252">
            <v>12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4</v>
          </cell>
        </row>
        <row r="256">
          <cell r="X256">
            <v>11</v>
          </cell>
        </row>
        <row r="257">
          <cell r="X257">
            <v>4</v>
          </cell>
        </row>
        <row r="258">
          <cell r="X258">
            <v>1</v>
          </cell>
        </row>
        <row r="259">
          <cell r="X259">
            <v>2</v>
          </cell>
        </row>
        <row r="260">
          <cell r="X260">
            <v>2</v>
          </cell>
        </row>
        <row r="262">
          <cell r="X262">
            <v>21</v>
          </cell>
        </row>
        <row r="263">
          <cell r="X263">
            <v>3</v>
          </cell>
        </row>
        <row r="264">
          <cell r="X264">
            <v>1</v>
          </cell>
        </row>
        <row r="265">
          <cell r="X265">
            <v>11</v>
          </cell>
        </row>
        <row r="266">
          <cell r="X266">
            <v>19</v>
          </cell>
        </row>
        <row r="267">
          <cell r="X267">
            <v>0</v>
          </cell>
        </row>
        <row r="268">
          <cell r="X268">
            <v>34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2</v>
          </cell>
        </row>
      </sheetData>
      <sheetData sheetId="12">
        <row r="250">
          <cell r="X250">
            <v>0</v>
          </cell>
        </row>
        <row r="251">
          <cell r="X251">
            <v>0</v>
          </cell>
        </row>
        <row r="252">
          <cell r="X252">
            <v>3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3</v>
          </cell>
        </row>
        <row r="256">
          <cell r="X256">
            <v>3</v>
          </cell>
        </row>
        <row r="257">
          <cell r="X257">
            <v>0</v>
          </cell>
        </row>
        <row r="258">
          <cell r="X258">
            <v>1</v>
          </cell>
        </row>
        <row r="259">
          <cell r="X259">
            <v>1</v>
          </cell>
        </row>
        <row r="260">
          <cell r="X260">
            <v>0</v>
          </cell>
        </row>
        <row r="262">
          <cell r="X262">
            <v>4</v>
          </cell>
        </row>
        <row r="263">
          <cell r="X263">
            <v>1</v>
          </cell>
        </row>
        <row r="264">
          <cell r="X264">
            <v>0</v>
          </cell>
        </row>
        <row r="265">
          <cell r="X265">
            <v>1</v>
          </cell>
        </row>
        <row r="266">
          <cell r="X266">
            <v>8</v>
          </cell>
        </row>
        <row r="267">
          <cell r="X267">
            <v>1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1</v>
          </cell>
        </row>
      </sheetData>
      <sheetData sheetId="13">
        <row r="250">
          <cell r="X250">
            <v>0</v>
          </cell>
        </row>
        <row r="251">
          <cell r="X251">
            <v>0</v>
          </cell>
        </row>
        <row r="252">
          <cell r="X252">
            <v>3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2</v>
          </cell>
        </row>
        <row r="256">
          <cell r="X256">
            <v>3</v>
          </cell>
        </row>
        <row r="257">
          <cell r="X257">
            <v>1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1</v>
          </cell>
        </row>
        <row r="263">
          <cell r="X263">
            <v>0</v>
          </cell>
        </row>
        <row r="264">
          <cell r="X264">
            <v>2</v>
          </cell>
        </row>
        <row r="265">
          <cell r="X265">
            <v>0</v>
          </cell>
        </row>
        <row r="266">
          <cell r="X266">
            <v>10</v>
          </cell>
        </row>
        <row r="267">
          <cell r="X267">
            <v>0</v>
          </cell>
        </row>
        <row r="268">
          <cell r="X268">
            <v>9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  <sheetData sheetId="14">
        <row r="250">
          <cell r="X250">
            <v>0</v>
          </cell>
        </row>
        <row r="251">
          <cell r="X251">
            <v>0</v>
          </cell>
        </row>
        <row r="252">
          <cell r="X252">
            <v>5</v>
          </cell>
        </row>
        <row r="253">
          <cell r="X253">
            <v>0</v>
          </cell>
        </row>
        <row r="254">
          <cell r="X254">
            <v>1</v>
          </cell>
        </row>
        <row r="255">
          <cell r="X255">
            <v>0</v>
          </cell>
        </row>
        <row r="256">
          <cell r="X256">
            <v>3</v>
          </cell>
        </row>
        <row r="257">
          <cell r="X257">
            <v>4</v>
          </cell>
        </row>
        <row r="258">
          <cell r="X258">
            <v>2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1</v>
          </cell>
        </row>
        <row r="262">
          <cell r="X262">
            <v>10</v>
          </cell>
        </row>
        <row r="263">
          <cell r="X263">
            <v>0</v>
          </cell>
        </row>
        <row r="264">
          <cell r="X264">
            <v>4</v>
          </cell>
        </row>
        <row r="265">
          <cell r="X265">
            <v>8</v>
          </cell>
        </row>
        <row r="266">
          <cell r="X266">
            <v>20</v>
          </cell>
        </row>
        <row r="267">
          <cell r="X267">
            <v>2</v>
          </cell>
        </row>
        <row r="268">
          <cell r="X268">
            <v>23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22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50">
          <cell r="AA250">
            <v>1</v>
          </cell>
        </row>
        <row r="251">
          <cell r="AA251">
            <v>1</v>
          </cell>
        </row>
        <row r="252">
          <cell r="AA252">
            <v>12</v>
          </cell>
        </row>
        <row r="253">
          <cell r="AA253">
            <v>0</v>
          </cell>
        </row>
        <row r="254">
          <cell r="AA254">
            <v>2</v>
          </cell>
        </row>
        <row r="255">
          <cell r="AA255">
            <v>13</v>
          </cell>
        </row>
        <row r="256">
          <cell r="AA256">
            <v>16</v>
          </cell>
        </row>
        <row r="257">
          <cell r="AA257">
            <v>2</v>
          </cell>
        </row>
        <row r="258">
          <cell r="AA258">
            <v>23</v>
          </cell>
        </row>
        <row r="259">
          <cell r="AA259">
            <v>3</v>
          </cell>
        </row>
        <row r="260">
          <cell r="AA260">
            <v>2</v>
          </cell>
        </row>
        <row r="261">
          <cell r="AA261">
            <v>0</v>
          </cell>
        </row>
        <row r="262">
          <cell r="AA262">
            <v>22</v>
          </cell>
        </row>
        <row r="263">
          <cell r="AA263">
            <v>5</v>
          </cell>
        </row>
        <row r="264">
          <cell r="AA264">
            <v>6</v>
          </cell>
        </row>
        <row r="265">
          <cell r="AA265">
            <v>13</v>
          </cell>
        </row>
        <row r="266">
          <cell r="AA266">
            <v>12</v>
          </cell>
        </row>
        <row r="267">
          <cell r="AA267">
            <v>7</v>
          </cell>
        </row>
        <row r="268">
          <cell r="AA268">
            <v>11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2">
        <row r="250">
          <cell r="AA250">
            <v>0</v>
          </cell>
        </row>
        <row r="251">
          <cell r="AA251">
            <v>1</v>
          </cell>
        </row>
        <row r="252">
          <cell r="AA252">
            <v>10</v>
          </cell>
        </row>
        <row r="253">
          <cell r="AA253">
            <v>1</v>
          </cell>
        </row>
        <row r="254">
          <cell r="AA254">
            <v>2</v>
          </cell>
        </row>
        <row r="255">
          <cell r="AA255">
            <v>5</v>
          </cell>
        </row>
        <row r="256">
          <cell r="AA256">
            <v>2</v>
          </cell>
        </row>
        <row r="257">
          <cell r="AA257">
            <v>0</v>
          </cell>
        </row>
        <row r="258">
          <cell r="AA258">
            <v>8</v>
          </cell>
        </row>
        <row r="259">
          <cell r="AA259">
            <v>1</v>
          </cell>
        </row>
        <row r="260">
          <cell r="AA260">
            <v>0</v>
          </cell>
        </row>
        <row r="261">
          <cell r="AA261">
            <v>0</v>
          </cell>
        </row>
        <row r="262">
          <cell r="AA262">
            <v>3</v>
          </cell>
        </row>
        <row r="263">
          <cell r="AA263">
            <v>0</v>
          </cell>
        </row>
        <row r="264">
          <cell r="AA264">
            <v>0</v>
          </cell>
        </row>
        <row r="265">
          <cell r="AA265">
            <v>1</v>
          </cell>
        </row>
        <row r="266">
          <cell r="AA266">
            <v>11</v>
          </cell>
        </row>
        <row r="267">
          <cell r="AA267">
            <v>0</v>
          </cell>
        </row>
        <row r="268">
          <cell r="AA268">
            <v>4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3">
        <row r="250">
          <cell r="AA250">
            <v>0</v>
          </cell>
        </row>
        <row r="251">
          <cell r="AA251">
            <v>0</v>
          </cell>
        </row>
        <row r="252">
          <cell r="AA252">
            <v>3</v>
          </cell>
        </row>
        <row r="253">
          <cell r="AA253">
            <v>0</v>
          </cell>
        </row>
        <row r="254">
          <cell r="AA254">
            <v>0</v>
          </cell>
        </row>
        <row r="255">
          <cell r="AA255">
            <v>3</v>
          </cell>
        </row>
        <row r="256">
          <cell r="AA256">
            <v>2</v>
          </cell>
        </row>
        <row r="257">
          <cell r="AA257">
            <v>3</v>
          </cell>
        </row>
        <row r="258">
          <cell r="AA258">
            <v>1</v>
          </cell>
        </row>
        <row r="259">
          <cell r="AA259">
            <v>0</v>
          </cell>
        </row>
        <row r="260">
          <cell r="AA260">
            <v>0</v>
          </cell>
        </row>
        <row r="261">
          <cell r="AA261">
            <v>0</v>
          </cell>
        </row>
        <row r="262">
          <cell r="AA262">
            <v>2</v>
          </cell>
        </row>
        <row r="263">
          <cell r="AA263">
            <v>0</v>
          </cell>
        </row>
        <row r="264">
          <cell r="AA264">
            <v>3</v>
          </cell>
        </row>
        <row r="265">
          <cell r="AA265">
            <v>4</v>
          </cell>
        </row>
        <row r="266">
          <cell r="AA266">
            <v>7</v>
          </cell>
        </row>
        <row r="267">
          <cell r="AA267">
            <v>0</v>
          </cell>
        </row>
        <row r="268">
          <cell r="AA268">
            <v>1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4">
        <row r="251">
          <cell r="AA251">
            <v>0</v>
          </cell>
        </row>
        <row r="252">
          <cell r="AA252">
            <v>2</v>
          </cell>
        </row>
        <row r="253">
          <cell r="AA253">
            <v>1</v>
          </cell>
        </row>
        <row r="254">
          <cell r="AA254">
            <v>1</v>
          </cell>
        </row>
        <row r="255">
          <cell r="AA255">
            <v>3</v>
          </cell>
        </row>
        <row r="256">
          <cell r="AA256">
            <v>4</v>
          </cell>
        </row>
        <row r="257">
          <cell r="AA257">
            <v>1</v>
          </cell>
        </row>
        <row r="258">
          <cell r="AA258">
            <v>3</v>
          </cell>
        </row>
        <row r="259">
          <cell r="AA259">
            <v>0</v>
          </cell>
        </row>
        <row r="260">
          <cell r="AA260">
            <v>0</v>
          </cell>
        </row>
        <row r="261">
          <cell r="AA261">
            <v>3</v>
          </cell>
        </row>
        <row r="262">
          <cell r="AA262">
            <v>3</v>
          </cell>
        </row>
        <row r="263">
          <cell r="AA263">
            <v>0</v>
          </cell>
        </row>
        <row r="264">
          <cell r="AA264">
            <v>1</v>
          </cell>
        </row>
        <row r="265">
          <cell r="AA265">
            <v>0</v>
          </cell>
        </row>
        <row r="266">
          <cell r="AA266">
            <v>11</v>
          </cell>
        </row>
        <row r="267">
          <cell r="AA267">
            <v>1</v>
          </cell>
        </row>
        <row r="268">
          <cell r="AA268">
            <v>3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5">
        <row r="251">
          <cell r="AA251">
            <v>0</v>
          </cell>
        </row>
        <row r="252">
          <cell r="AA252">
            <v>1</v>
          </cell>
        </row>
        <row r="253">
          <cell r="AA253">
            <v>0</v>
          </cell>
        </row>
        <row r="254">
          <cell r="AA254">
            <v>1</v>
          </cell>
        </row>
        <row r="255">
          <cell r="AA255">
            <v>3</v>
          </cell>
        </row>
        <row r="256">
          <cell r="AA256">
            <v>3</v>
          </cell>
        </row>
        <row r="257">
          <cell r="AA257">
            <v>0</v>
          </cell>
        </row>
        <row r="258">
          <cell r="AA258">
            <v>0</v>
          </cell>
        </row>
        <row r="259">
          <cell r="AA259">
            <v>0</v>
          </cell>
        </row>
        <row r="260">
          <cell r="AA260">
            <v>0</v>
          </cell>
        </row>
        <row r="261">
          <cell r="AA261">
            <v>0</v>
          </cell>
        </row>
        <row r="262">
          <cell r="AA262">
            <v>5</v>
          </cell>
        </row>
        <row r="263">
          <cell r="AA263">
            <v>1</v>
          </cell>
        </row>
        <row r="264">
          <cell r="AA264">
            <v>0</v>
          </cell>
        </row>
        <row r="265">
          <cell r="AA265">
            <v>1</v>
          </cell>
        </row>
        <row r="266">
          <cell r="AA266">
            <v>1</v>
          </cell>
        </row>
        <row r="267">
          <cell r="AA267">
            <v>0</v>
          </cell>
        </row>
        <row r="268">
          <cell r="AA268">
            <v>4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6">
        <row r="251">
          <cell r="AA251">
            <v>0</v>
          </cell>
        </row>
        <row r="252">
          <cell r="AA252">
            <v>0</v>
          </cell>
        </row>
        <row r="253">
          <cell r="AA253">
            <v>0</v>
          </cell>
        </row>
        <row r="254">
          <cell r="AA254">
            <v>0</v>
          </cell>
        </row>
        <row r="255">
          <cell r="AA255">
            <v>0</v>
          </cell>
        </row>
        <row r="256">
          <cell r="AA256">
            <v>1</v>
          </cell>
        </row>
        <row r="257">
          <cell r="AA257">
            <v>0</v>
          </cell>
        </row>
        <row r="258">
          <cell r="AA258">
            <v>3</v>
          </cell>
        </row>
        <row r="259">
          <cell r="AA259">
            <v>0</v>
          </cell>
        </row>
        <row r="260">
          <cell r="AA260">
            <v>3</v>
          </cell>
        </row>
        <row r="261">
          <cell r="AA261">
            <v>0</v>
          </cell>
        </row>
        <row r="262">
          <cell r="AA262">
            <v>4</v>
          </cell>
        </row>
        <row r="263">
          <cell r="AA263">
            <v>0</v>
          </cell>
        </row>
        <row r="264">
          <cell r="AA264">
            <v>3</v>
          </cell>
        </row>
        <row r="265">
          <cell r="AA265">
            <v>4</v>
          </cell>
        </row>
        <row r="266">
          <cell r="AA266">
            <v>3</v>
          </cell>
        </row>
        <row r="267">
          <cell r="AA267">
            <v>0</v>
          </cell>
        </row>
        <row r="268">
          <cell r="AA268">
            <v>4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7">
        <row r="250">
          <cell r="AA250">
            <v>2</v>
          </cell>
        </row>
        <row r="251">
          <cell r="AA251">
            <v>0</v>
          </cell>
        </row>
        <row r="252">
          <cell r="AA252">
            <v>19</v>
          </cell>
        </row>
        <row r="253">
          <cell r="AA253">
            <v>0</v>
          </cell>
        </row>
        <row r="254">
          <cell r="AA254">
            <v>1</v>
          </cell>
        </row>
        <row r="255">
          <cell r="AA255">
            <v>10</v>
          </cell>
        </row>
        <row r="256">
          <cell r="AA256">
            <v>5</v>
          </cell>
        </row>
        <row r="257">
          <cell r="AA257">
            <v>0</v>
          </cell>
        </row>
        <row r="258">
          <cell r="AA258">
            <v>6</v>
          </cell>
        </row>
        <row r="259">
          <cell r="AA259">
            <v>0</v>
          </cell>
        </row>
        <row r="260">
          <cell r="AA260">
            <v>0</v>
          </cell>
        </row>
        <row r="261">
          <cell r="AA261">
            <v>0</v>
          </cell>
        </row>
        <row r="262">
          <cell r="AA262">
            <v>4</v>
          </cell>
        </row>
        <row r="263">
          <cell r="AA263">
            <v>1</v>
          </cell>
        </row>
        <row r="264">
          <cell r="AA264">
            <v>2</v>
          </cell>
        </row>
        <row r="265">
          <cell r="AA265">
            <v>9</v>
          </cell>
        </row>
        <row r="266">
          <cell r="AA266">
            <v>19</v>
          </cell>
        </row>
        <row r="267">
          <cell r="AA267">
            <v>0</v>
          </cell>
        </row>
        <row r="268">
          <cell r="AA268">
            <v>5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8">
        <row r="250">
          <cell r="AA250">
            <v>0</v>
          </cell>
        </row>
        <row r="251">
          <cell r="AA251">
            <v>0</v>
          </cell>
        </row>
        <row r="252">
          <cell r="AA252">
            <v>0</v>
          </cell>
        </row>
        <row r="253">
          <cell r="AA253">
            <v>0</v>
          </cell>
        </row>
        <row r="254">
          <cell r="AA254">
            <v>1</v>
          </cell>
        </row>
        <row r="255">
          <cell r="AA255">
            <v>0</v>
          </cell>
        </row>
        <row r="256">
          <cell r="AA256">
            <v>1</v>
          </cell>
        </row>
        <row r="257">
          <cell r="AA257">
            <v>3</v>
          </cell>
        </row>
        <row r="258">
          <cell r="AA258">
            <v>0</v>
          </cell>
        </row>
        <row r="259">
          <cell r="AA259">
            <v>0</v>
          </cell>
        </row>
        <row r="260">
          <cell r="AA260">
            <v>1</v>
          </cell>
        </row>
        <row r="261">
          <cell r="AA261">
            <v>1</v>
          </cell>
        </row>
        <row r="262">
          <cell r="AA262">
            <v>0</v>
          </cell>
        </row>
        <row r="263">
          <cell r="AA263">
            <v>2</v>
          </cell>
        </row>
        <row r="264">
          <cell r="AA264">
            <v>0</v>
          </cell>
        </row>
        <row r="265">
          <cell r="AA265">
            <v>1</v>
          </cell>
        </row>
        <row r="266">
          <cell r="AA266">
            <v>11</v>
          </cell>
        </row>
        <row r="267">
          <cell r="AA267">
            <v>0</v>
          </cell>
        </row>
        <row r="268">
          <cell r="AA268">
            <v>1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9">
        <row r="250">
          <cell r="AA250">
            <v>0</v>
          </cell>
        </row>
        <row r="251">
          <cell r="AA251">
            <v>0</v>
          </cell>
        </row>
        <row r="252">
          <cell r="AA252">
            <v>4</v>
          </cell>
        </row>
        <row r="253">
          <cell r="AA253">
            <v>0</v>
          </cell>
        </row>
        <row r="254">
          <cell r="AA254">
            <v>0</v>
          </cell>
        </row>
        <row r="255">
          <cell r="AA255">
            <v>1</v>
          </cell>
        </row>
        <row r="256">
          <cell r="AA256">
            <v>2</v>
          </cell>
        </row>
        <row r="257">
          <cell r="AA257">
            <v>3</v>
          </cell>
        </row>
        <row r="258">
          <cell r="AA258">
            <v>3</v>
          </cell>
        </row>
        <row r="259">
          <cell r="AA259">
            <v>0</v>
          </cell>
        </row>
        <row r="260">
          <cell r="AA260">
            <v>0</v>
          </cell>
        </row>
        <row r="261">
          <cell r="AA261">
            <v>0</v>
          </cell>
        </row>
        <row r="262">
          <cell r="AA262">
            <v>1</v>
          </cell>
        </row>
        <row r="263">
          <cell r="AA263">
            <v>0</v>
          </cell>
        </row>
        <row r="264">
          <cell r="AA264">
            <v>0</v>
          </cell>
        </row>
        <row r="265">
          <cell r="AA265">
            <v>0</v>
          </cell>
        </row>
        <row r="266">
          <cell r="AA266">
            <v>3</v>
          </cell>
        </row>
        <row r="267">
          <cell r="AA267">
            <v>0</v>
          </cell>
        </row>
        <row r="268">
          <cell r="AA268">
            <v>1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10">
        <row r="251">
          <cell r="AA251">
            <v>0</v>
          </cell>
        </row>
        <row r="252">
          <cell r="AA252">
            <v>5</v>
          </cell>
        </row>
        <row r="253">
          <cell r="AA253">
            <v>0</v>
          </cell>
        </row>
        <row r="254">
          <cell r="AA254">
            <v>1</v>
          </cell>
        </row>
        <row r="255">
          <cell r="AA255">
            <v>1</v>
          </cell>
        </row>
        <row r="256">
          <cell r="AA256">
            <v>3</v>
          </cell>
        </row>
        <row r="257">
          <cell r="AA257">
            <v>0</v>
          </cell>
        </row>
        <row r="258">
          <cell r="AA258">
            <v>0</v>
          </cell>
        </row>
        <row r="259">
          <cell r="AA259">
            <v>0</v>
          </cell>
        </row>
        <row r="260">
          <cell r="AA260">
            <v>0</v>
          </cell>
        </row>
        <row r="261">
          <cell r="AA261">
            <v>0</v>
          </cell>
        </row>
        <row r="262">
          <cell r="AA262">
            <v>1</v>
          </cell>
        </row>
        <row r="263">
          <cell r="AA263">
            <v>0</v>
          </cell>
        </row>
        <row r="264">
          <cell r="AA264">
            <v>3</v>
          </cell>
        </row>
        <row r="265">
          <cell r="AA265">
            <v>1</v>
          </cell>
        </row>
        <row r="266">
          <cell r="AA266">
            <v>5</v>
          </cell>
        </row>
        <row r="267">
          <cell r="AA267">
            <v>0</v>
          </cell>
        </row>
        <row r="268">
          <cell r="AA268">
            <v>7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11">
        <row r="251">
          <cell r="AA251">
            <v>0</v>
          </cell>
        </row>
        <row r="252">
          <cell r="AA252">
            <v>8</v>
          </cell>
        </row>
        <row r="253">
          <cell r="AA253">
            <v>0</v>
          </cell>
        </row>
        <row r="254">
          <cell r="AA254">
            <v>0</v>
          </cell>
        </row>
        <row r="255">
          <cell r="AA255">
            <v>1</v>
          </cell>
        </row>
        <row r="256">
          <cell r="AA256">
            <v>4</v>
          </cell>
        </row>
        <row r="257">
          <cell r="AA257">
            <v>1</v>
          </cell>
        </row>
        <row r="258">
          <cell r="AA258">
            <v>0</v>
          </cell>
        </row>
        <row r="259">
          <cell r="AA259">
            <v>1</v>
          </cell>
        </row>
        <row r="260">
          <cell r="AA260">
            <v>0</v>
          </cell>
        </row>
        <row r="261">
          <cell r="AA261">
            <v>1</v>
          </cell>
        </row>
        <row r="262">
          <cell r="AA262">
            <v>8</v>
          </cell>
        </row>
        <row r="263">
          <cell r="AA263">
            <v>0</v>
          </cell>
        </row>
        <row r="264">
          <cell r="AA264">
            <v>0</v>
          </cell>
        </row>
        <row r="265">
          <cell r="AA265">
            <v>7</v>
          </cell>
        </row>
        <row r="266">
          <cell r="AA266">
            <v>11</v>
          </cell>
        </row>
        <row r="267">
          <cell r="AA267">
            <v>0</v>
          </cell>
        </row>
        <row r="268">
          <cell r="AA268">
            <v>13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2</v>
          </cell>
        </row>
      </sheetData>
      <sheetData sheetId="12">
        <row r="251">
          <cell r="AA251">
            <v>0</v>
          </cell>
        </row>
        <row r="252">
          <cell r="AA252">
            <v>2</v>
          </cell>
        </row>
        <row r="253">
          <cell r="AA253">
            <v>0</v>
          </cell>
        </row>
        <row r="254">
          <cell r="AA254">
            <v>0</v>
          </cell>
        </row>
        <row r="255">
          <cell r="AA255">
            <v>0</v>
          </cell>
        </row>
        <row r="256">
          <cell r="AA256">
            <v>1</v>
          </cell>
        </row>
        <row r="257">
          <cell r="AA257">
            <v>0</v>
          </cell>
        </row>
        <row r="258">
          <cell r="AA258">
            <v>1</v>
          </cell>
        </row>
        <row r="259">
          <cell r="AA259">
            <v>0</v>
          </cell>
        </row>
        <row r="260">
          <cell r="AA260">
            <v>0</v>
          </cell>
        </row>
        <row r="261">
          <cell r="AA261">
            <v>0</v>
          </cell>
        </row>
        <row r="262">
          <cell r="AA262">
            <v>1</v>
          </cell>
        </row>
        <row r="263">
          <cell r="AA263">
            <v>0</v>
          </cell>
        </row>
        <row r="264">
          <cell r="AA264">
            <v>0</v>
          </cell>
        </row>
        <row r="265">
          <cell r="AA265">
            <v>1</v>
          </cell>
        </row>
        <row r="266">
          <cell r="AA266">
            <v>3</v>
          </cell>
        </row>
        <row r="267">
          <cell r="AA267">
            <v>1</v>
          </cell>
        </row>
        <row r="268">
          <cell r="AA268">
            <v>0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13">
        <row r="250">
          <cell r="AA250">
            <v>0</v>
          </cell>
        </row>
        <row r="251">
          <cell r="AA251">
            <v>0</v>
          </cell>
        </row>
        <row r="252">
          <cell r="AA252">
            <v>3</v>
          </cell>
        </row>
        <row r="253">
          <cell r="AA253">
            <v>0</v>
          </cell>
        </row>
        <row r="254">
          <cell r="AA254">
            <v>0</v>
          </cell>
        </row>
        <row r="255">
          <cell r="AA255">
            <v>0</v>
          </cell>
        </row>
        <row r="256">
          <cell r="AA256">
            <v>2</v>
          </cell>
        </row>
        <row r="257">
          <cell r="AA257">
            <v>1</v>
          </cell>
        </row>
        <row r="258">
          <cell r="AA258">
            <v>0</v>
          </cell>
        </row>
        <row r="259">
          <cell r="AA259">
            <v>0</v>
          </cell>
        </row>
        <row r="260">
          <cell r="AA260">
            <v>1</v>
          </cell>
        </row>
        <row r="261">
          <cell r="AA261">
            <v>0</v>
          </cell>
        </row>
        <row r="262">
          <cell r="AA262">
            <v>1</v>
          </cell>
        </row>
        <row r="263">
          <cell r="AA263">
            <v>0</v>
          </cell>
        </row>
        <row r="264">
          <cell r="AA264">
            <v>2</v>
          </cell>
        </row>
        <row r="265">
          <cell r="AA265">
            <v>0</v>
          </cell>
        </row>
        <row r="266">
          <cell r="AA266">
            <v>6</v>
          </cell>
        </row>
        <row r="267">
          <cell r="AA267">
            <v>0</v>
          </cell>
        </row>
        <row r="268">
          <cell r="AA268">
            <v>9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  <sheetData sheetId="14">
        <row r="251">
          <cell r="AA251">
            <v>0</v>
          </cell>
        </row>
        <row r="252">
          <cell r="AA252">
            <v>3</v>
          </cell>
        </row>
        <row r="253">
          <cell r="AA253">
            <v>0</v>
          </cell>
        </row>
        <row r="254">
          <cell r="AA254">
            <v>1</v>
          </cell>
        </row>
        <row r="255">
          <cell r="AA255">
            <v>0</v>
          </cell>
        </row>
        <row r="256">
          <cell r="AA256">
            <v>2</v>
          </cell>
        </row>
        <row r="257">
          <cell r="AA257">
            <v>1</v>
          </cell>
        </row>
        <row r="258">
          <cell r="AA258">
            <v>2</v>
          </cell>
        </row>
        <row r="259">
          <cell r="AA259">
            <v>0</v>
          </cell>
        </row>
        <row r="260">
          <cell r="AA260">
            <v>0</v>
          </cell>
        </row>
        <row r="261">
          <cell r="AA261">
            <v>1</v>
          </cell>
        </row>
        <row r="262">
          <cell r="AA262">
            <v>10</v>
          </cell>
        </row>
        <row r="263">
          <cell r="AA263">
            <v>0</v>
          </cell>
        </row>
        <row r="264">
          <cell r="AA264">
            <v>3</v>
          </cell>
        </row>
        <row r="265">
          <cell r="AA265">
            <v>7</v>
          </cell>
        </row>
        <row r="266">
          <cell r="AA266">
            <v>19</v>
          </cell>
        </row>
        <row r="267">
          <cell r="AA267">
            <v>2</v>
          </cell>
        </row>
        <row r="268">
          <cell r="AA268">
            <v>15</v>
          </cell>
        </row>
        <row r="269">
          <cell r="AA269">
            <v>0</v>
          </cell>
        </row>
        <row r="270">
          <cell r="AA270">
            <v>0</v>
          </cell>
        </row>
        <row r="271">
          <cell r="AA271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23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77">
          <cell r="X277">
            <v>38</v>
          </cell>
          <cell r="AA277">
            <v>438</v>
          </cell>
          <cell r="AC277">
            <v>176</v>
          </cell>
        </row>
        <row r="278">
          <cell r="X278">
            <v>36</v>
          </cell>
          <cell r="AA278">
            <v>414</v>
          </cell>
          <cell r="AC278">
            <v>152</v>
          </cell>
        </row>
        <row r="279">
          <cell r="X279">
            <v>1</v>
          </cell>
          <cell r="AA279">
            <v>16</v>
          </cell>
          <cell r="AC279">
            <v>16</v>
          </cell>
        </row>
        <row r="280">
          <cell r="X280">
            <v>1</v>
          </cell>
          <cell r="AA280">
            <v>8</v>
          </cell>
          <cell r="AC280">
            <v>8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2">
        <row r="277">
          <cell r="X277">
            <v>9</v>
          </cell>
          <cell r="AA277">
            <v>165</v>
          </cell>
          <cell r="AC277">
            <v>102</v>
          </cell>
        </row>
        <row r="278">
          <cell r="X278">
            <v>9</v>
          </cell>
          <cell r="AA278">
            <v>165</v>
          </cell>
          <cell r="AC278">
            <v>102</v>
          </cell>
        </row>
        <row r="279">
          <cell r="X279">
            <v>0</v>
          </cell>
          <cell r="AA279">
            <v>0</v>
          </cell>
          <cell r="AC279">
            <v>0</v>
          </cell>
        </row>
        <row r="280">
          <cell r="X280">
            <v>0</v>
          </cell>
          <cell r="AA280">
            <v>0</v>
          </cell>
          <cell r="AC280">
            <v>0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3">
        <row r="277">
          <cell r="X277">
            <v>7</v>
          </cell>
          <cell r="AA277">
            <v>123</v>
          </cell>
          <cell r="AC277">
            <v>46</v>
          </cell>
        </row>
        <row r="278">
          <cell r="X278">
            <v>7</v>
          </cell>
          <cell r="AA278">
            <v>121</v>
          </cell>
          <cell r="AC278">
            <v>44</v>
          </cell>
        </row>
        <row r="279">
          <cell r="X279">
            <v>0</v>
          </cell>
          <cell r="AA279">
            <v>2</v>
          </cell>
          <cell r="AC279">
            <v>2</v>
          </cell>
        </row>
        <row r="280">
          <cell r="X280">
            <v>0</v>
          </cell>
          <cell r="AA280">
            <v>1</v>
          </cell>
          <cell r="AC280">
            <v>0</v>
          </cell>
        </row>
        <row r="281">
          <cell r="X281">
            <v>0</v>
          </cell>
          <cell r="AA281">
            <v>1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4">
        <row r="277">
          <cell r="X277">
            <v>10</v>
          </cell>
          <cell r="AA277">
            <v>151</v>
          </cell>
          <cell r="AC277">
            <v>107</v>
          </cell>
        </row>
        <row r="278">
          <cell r="X278">
            <v>9</v>
          </cell>
          <cell r="AA278">
            <v>150</v>
          </cell>
          <cell r="AC278">
            <v>106</v>
          </cell>
        </row>
        <row r="279">
          <cell r="X279">
            <v>1</v>
          </cell>
          <cell r="AA279">
            <v>1</v>
          </cell>
          <cell r="AC279">
            <v>1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5">
        <row r="277">
          <cell r="X277">
            <v>14</v>
          </cell>
          <cell r="AA277">
            <v>63</v>
          </cell>
          <cell r="AC277">
            <v>37</v>
          </cell>
        </row>
        <row r="278">
          <cell r="X278">
            <v>14</v>
          </cell>
          <cell r="AA278">
            <v>63</v>
          </cell>
          <cell r="AC278">
            <v>37</v>
          </cell>
        </row>
        <row r="279">
          <cell r="X279">
            <v>0</v>
          </cell>
          <cell r="AA279">
            <v>0</v>
          </cell>
          <cell r="AC279">
            <v>0</v>
          </cell>
        </row>
        <row r="280">
          <cell r="X280">
            <v>0</v>
          </cell>
          <cell r="AA280">
            <v>0</v>
          </cell>
          <cell r="AC280">
            <v>0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6">
        <row r="277">
          <cell r="X277">
            <v>7</v>
          </cell>
          <cell r="AA277">
            <v>72</v>
          </cell>
          <cell r="AC277">
            <v>52</v>
          </cell>
        </row>
        <row r="278">
          <cell r="X278">
            <v>6</v>
          </cell>
          <cell r="AA278">
            <v>67</v>
          </cell>
          <cell r="AC278">
            <v>47</v>
          </cell>
        </row>
        <row r="279">
          <cell r="X279">
            <v>1</v>
          </cell>
          <cell r="AA279">
            <v>5</v>
          </cell>
          <cell r="AC279">
            <v>5</v>
          </cell>
        </row>
        <row r="280">
          <cell r="X280">
            <v>0</v>
          </cell>
          <cell r="AA280">
            <v>0</v>
          </cell>
          <cell r="AC280">
            <v>0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7">
        <row r="277">
          <cell r="AA277">
            <v>274</v>
          </cell>
          <cell r="AC277">
            <v>160</v>
          </cell>
        </row>
        <row r="278">
          <cell r="X278">
            <v>28</v>
          </cell>
          <cell r="AA278">
            <v>254</v>
          </cell>
          <cell r="AC278">
            <v>152</v>
          </cell>
        </row>
        <row r="279">
          <cell r="X279">
            <v>0</v>
          </cell>
          <cell r="AA279">
            <v>9</v>
          </cell>
          <cell r="AC279">
            <v>8</v>
          </cell>
        </row>
        <row r="280">
          <cell r="X280">
            <v>0</v>
          </cell>
          <cell r="AA280">
            <v>15</v>
          </cell>
          <cell r="AC280">
            <v>0</v>
          </cell>
        </row>
        <row r="281">
          <cell r="X281">
            <v>0</v>
          </cell>
          <cell r="AA281">
            <v>1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8">
        <row r="277">
          <cell r="AA277">
            <v>137</v>
          </cell>
          <cell r="AC277">
            <v>109</v>
          </cell>
        </row>
        <row r="278">
          <cell r="X278">
            <v>1</v>
          </cell>
          <cell r="AA278">
            <v>135</v>
          </cell>
          <cell r="AC278">
            <v>107</v>
          </cell>
        </row>
        <row r="279">
          <cell r="X279">
            <v>0</v>
          </cell>
          <cell r="AA279">
            <v>2</v>
          </cell>
          <cell r="AC279">
            <v>2</v>
          </cell>
        </row>
        <row r="280">
          <cell r="X280">
            <v>0</v>
          </cell>
          <cell r="AA280">
            <v>0</v>
          </cell>
          <cell r="AC280">
            <v>0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9">
        <row r="277">
          <cell r="X277">
            <v>5</v>
          </cell>
          <cell r="AA277">
            <v>59</v>
          </cell>
          <cell r="AC277">
            <v>40</v>
          </cell>
        </row>
        <row r="278">
          <cell r="X278">
            <v>5</v>
          </cell>
          <cell r="AA278">
            <v>58</v>
          </cell>
          <cell r="AC278">
            <v>39</v>
          </cell>
        </row>
        <row r="279">
          <cell r="X279">
            <v>0</v>
          </cell>
          <cell r="AA279">
            <v>1</v>
          </cell>
          <cell r="AC279">
            <v>1</v>
          </cell>
        </row>
        <row r="280">
          <cell r="X280">
            <v>0</v>
          </cell>
          <cell r="AA280">
            <v>0</v>
          </cell>
          <cell r="AC280">
            <v>0</v>
          </cell>
        </row>
        <row r="281">
          <cell r="X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10">
        <row r="277">
          <cell r="X277">
            <v>11</v>
          </cell>
          <cell r="AA277">
            <v>62</v>
          </cell>
          <cell r="AC277">
            <v>50</v>
          </cell>
        </row>
        <row r="278">
          <cell r="X278">
            <v>11</v>
          </cell>
          <cell r="AA278">
            <v>60</v>
          </cell>
          <cell r="AC278">
            <v>50</v>
          </cell>
        </row>
        <row r="279">
          <cell r="X279">
            <v>0</v>
          </cell>
          <cell r="AA279">
            <v>2</v>
          </cell>
          <cell r="AC279">
            <v>0</v>
          </cell>
        </row>
        <row r="280">
          <cell r="X280">
            <v>0</v>
          </cell>
          <cell r="AC280">
            <v>0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11">
        <row r="277">
          <cell r="X277">
            <v>19</v>
          </cell>
          <cell r="AA277">
            <v>218</v>
          </cell>
          <cell r="AC277">
            <v>142</v>
          </cell>
        </row>
        <row r="278">
          <cell r="X278">
            <v>19</v>
          </cell>
          <cell r="AA278">
            <v>218</v>
          </cell>
          <cell r="AC278">
            <v>142</v>
          </cell>
        </row>
        <row r="279">
          <cell r="X279">
            <v>0</v>
          </cell>
          <cell r="AA279">
            <v>0</v>
          </cell>
          <cell r="AC279">
            <v>0</v>
          </cell>
        </row>
        <row r="280">
          <cell r="X280">
            <v>0</v>
          </cell>
          <cell r="AA280">
            <v>0</v>
          </cell>
          <cell r="AC280">
            <v>0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12">
        <row r="277">
          <cell r="X277">
            <v>3</v>
          </cell>
          <cell r="AA277">
            <v>25</v>
          </cell>
          <cell r="AC277">
            <v>19</v>
          </cell>
        </row>
        <row r="278">
          <cell r="X278">
            <v>3</v>
          </cell>
          <cell r="AA278">
            <v>24</v>
          </cell>
          <cell r="AC278">
            <v>18</v>
          </cell>
        </row>
        <row r="279">
          <cell r="X279">
            <v>0</v>
          </cell>
          <cell r="AA279">
            <v>1</v>
          </cell>
          <cell r="AC279">
            <v>1</v>
          </cell>
        </row>
        <row r="280">
          <cell r="X280">
            <v>0</v>
          </cell>
          <cell r="AA280">
            <v>0</v>
          </cell>
          <cell r="AC280">
            <v>0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13">
        <row r="277">
          <cell r="X277">
            <v>9</v>
          </cell>
          <cell r="AA277">
            <v>80</v>
          </cell>
          <cell r="AC277">
            <v>69</v>
          </cell>
        </row>
        <row r="278">
          <cell r="X278">
            <v>9</v>
          </cell>
          <cell r="AA278">
            <v>76</v>
          </cell>
          <cell r="AC278">
            <v>66</v>
          </cell>
        </row>
        <row r="279">
          <cell r="X279">
            <v>0</v>
          </cell>
          <cell r="AA279">
            <v>4</v>
          </cell>
          <cell r="AC279">
            <v>3</v>
          </cell>
        </row>
        <row r="280">
          <cell r="X280">
            <v>0</v>
          </cell>
          <cell r="AA280">
            <v>0</v>
          </cell>
          <cell r="AC280">
            <v>0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  <sheetData sheetId="14">
        <row r="277">
          <cell r="X277">
            <v>15</v>
          </cell>
          <cell r="AA277">
            <v>363</v>
          </cell>
          <cell r="AC277">
            <v>336</v>
          </cell>
        </row>
        <row r="278">
          <cell r="X278">
            <v>15</v>
          </cell>
          <cell r="AA278">
            <v>353</v>
          </cell>
          <cell r="AC278">
            <v>326</v>
          </cell>
        </row>
        <row r="279">
          <cell r="X279">
            <v>0</v>
          </cell>
          <cell r="AA279">
            <v>10</v>
          </cell>
          <cell r="AC279">
            <v>10</v>
          </cell>
        </row>
        <row r="280">
          <cell r="X280">
            <v>0</v>
          </cell>
          <cell r="AA280">
            <v>0</v>
          </cell>
          <cell r="AC280">
            <v>0</v>
          </cell>
        </row>
        <row r="281">
          <cell r="X281">
            <v>0</v>
          </cell>
          <cell r="AA281">
            <v>0</v>
          </cell>
          <cell r="AC281">
            <v>0</v>
          </cell>
        </row>
        <row r="282">
          <cell r="X282">
            <v>0</v>
          </cell>
          <cell r="AA282">
            <v>0</v>
          </cell>
          <cell r="AC282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24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87">
          <cell r="X287">
            <v>27</v>
          </cell>
          <cell r="AA287">
            <v>211</v>
          </cell>
          <cell r="AC287">
            <v>136</v>
          </cell>
        </row>
        <row r="288">
          <cell r="X288">
            <v>3</v>
          </cell>
          <cell r="AA288">
            <v>59</v>
          </cell>
          <cell r="AC288">
            <v>9</v>
          </cell>
        </row>
        <row r="289">
          <cell r="X289">
            <v>4</v>
          </cell>
          <cell r="AA289">
            <v>30</v>
          </cell>
          <cell r="AC289">
            <v>10</v>
          </cell>
        </row>
        <row r="290">
          <cell r="X290">
            <v>4</v>
          </cell>
          <cell r="AA290">
            <v>109</v>
          </cell>
          <cell r="AC290">
            <v>8</v>
          </cell>
        </row>
        <row r="291">
          <cell r="X291">
            <v>0</v>
          </cell>
          <cell r="AA291">
            <v>29</v>
          </cell>
          <cell r="AC291">
            <v>13</v>
          </cell>
        </row>
      </sheetData>
      <sheetData sheetId="2">
        <row r="287">
          <cell r="X287">
            <v>4</v>
          </cell>
          <cell r="AA287">
            <v>55</v>
          </cell>
          <cell r="AC287">
            <v>45</v>
          </cell>
        </row>
        <row r="288">
          <cell r="X288">
            <v>2</v>
          </cell>
          <cell r="AA288">
            <v>47</v>
          </cell>
          <cell r="AC288">
            <v>26</v>
          </cell>
        </row>
        <row r="289">
          <cell r="X289">
            <v>2</v>
          </cell>
          <cell r="AA289">
            <v>25</v>
          </cell>
          <cell r="AC289">
            <v>17</v>
          </cell>
        </row>
        <row r="290">
          <cell r="X290">
            <v>1</v>
          </cell>
          <cell r="AA290">
            <v>30</v>
          </cell>
          <cell r="AC290">
            <v>10</v>
          </cell>
        </row>
        <row r="291">
          <cell r="X291">
            <v>0</v>
          </cell>
          <cell r="AA291">
            <v>8</v>
          </cell>
          <cell r="AC291">
            <v>4</v>
          </cell>
        </row>
      </sheetData>
      <sheetData sheetId="3">
        <row r="287">
          <cell r="X287">
            <v>3</v>
          </cell>
          <cell r="AA287">
            <v>30</v>
          </cell>
          <cell r="AC287">
            <v>23</v>
          </cell>
        </row>
        <row r="288">
          <cell r="X288">
            <v>2</v>
          </cell>
          <cell r="AA288">
            <v>15</v>
          </cell>
          <cell r="AC288">
            <v>12</v>
          </cell>
        </row>
        <row r="289">
          <cell r="X289">
            <v>2</v>
          </cell>
          <cell r="AA289">
            <v>41</v>
          </cell>
          <cell r="AC289">
            <v>5</v>
          </cell>
        </row>
        <row r="290">
          <cell r="X290">
            <v>0</v>
          </cell>
          <cell r="AA290">
            <v>29</v>
          </cell>
          <cell r="AC290">
            <v>6</v>
          </cell>
        </row>
        <row r="291">
          <cell r="X291">
            <v>0</v>
          </cell>
          <cell r="AA291">
            <v>8</v>
          </cell>
          <cell r="AC291">
            <v>0</v>
          </cell>
        </row>
      </sheetData>
      <sheetData sheetId="4">
        <row r="287">
          <cell r="X287">
            <v>5</v>
          </cell>
          <cell r="AA287">
            <v>62</v>
          </cell>
          <cell r="AC287">
            <v>53</v>
          </cell>
        </row>
        <row r="288">
          <cell r="X288">
            <v>3</v>
          </cell>
          <cell r="AA288">
            <v>32</v>
          </cell>
          <cell r="AC288">
            <v>19</v>
          </cell>
        </row>
        <row r="289">
          <cell r="X289">
            <v>0</v>
          </cell>
          <cell r="AA289">
            <v>22</v>
          </cell>
          <cell r="AC289">
            <v>13</v>
          </cell>
        </row>
        <row r="290">
          <cell r="X290">
            <v>2</v>
          </cell>
          <cell r="AA290">
            <v>31</v>
          </cell>
          <cell r="AC290">
            <v>21</v>
          </cell>
        </row>
        <row r="291">
          <cell r="X291">
            <v>0</v>
          </cell>
          <cell r="AA291">
            <v>4</v>
          </cell>
          <cell r="AC291">
            <v>1</v>
          </cell>
        </row>
      </sheetData>
      <sheetData sheetId="5">
        <row r="287">
          <cell r="X287">
            <v>5</v>
          </cell>
          <cell r="AA287">
            <v>37</v>
          </cell>
          <cell r="AC287">
            <v>23</v>
          </cell>
        </row>
        <row r="288">
          <cell r="X288">
            <v>4</v>
          </cell>
          <cell r="AA288">
            <v>18</v>
          </cell>
          <cell r="AC288">
            <v>11</v>
          </cell>
        </row>
        <row r="289">
          <cell r="X289">
            <v>4</v>
          </cell>
          <cell r="AA289">
            <v>3</v>
          </cell>
          <cell r="AC289">
            <v>2</v>
          </cell>
        </row>
        <row r="290">
          <cell r="X290">
            <v>1</v>
          </cell>
          <cell r="AA290">
            <v>4</v>
          </cell>
          <cell r="AC290">
            <v>1</v>
          </cell>
        </row>
        <row r="291">
          <cell r="X291">
            <v>0</v>
          </cell>
          <cell r="AA291">
            <v>1</v>
          </cell>
          <cell r="AC291">
            <v>0</v>
          </cell>
        </row>
      </sheetData>
      <sheetData sheetId="6">
        <row r="287">
          <cell r="X287">
            <v>7</v>
          </cell>
          <cell r="AA287">
            <v>50</v>
          </cell>
          <cell r="AC287">
            <v>35</v>
          </cell>
        </row>
        <row r="288">
          <cell r="X288">
            <v>0</v>
          </cell>
          <cell r="AA288">
            <v>9</v>
          </cell>
          <cell r="AC288">
            <v>6</v>
          </cell>
        </row>
        <row r="289">
          <cell r="X289">
            <v>0</v>
          </cell>
          <cell r="AA289">
            <v>13</v>
          </cell>
          <cell r="AC289">
            <v>11</v>
          </cell>
        </row>
        <row r="290">
          <cell r="X290">
            <v>0</v>
          </cell>
          <cell r="AA290">
            <v>0</v>
          </cell>
          <cell r="AC290">
            <v>0</v>
          </cell>
        </row>
        <row r="291">
          <cell r="X291">
            <v>0</v>
          </cell>
          <cell r="AA291">
            <v>0</v>
          </cell>
          <cell r="AC291">
            <v>0</v>
          </cell>
        </row>
      </sheetData>
      <sheetData sheetId="7">
        <row r="287">
          <cell r="X287">
            <v>16</v>
          </cell>
          <cell r="AA287">
            <v>116</v>
          </cell>
          <cell r="AC287">
            <v>96</v>
          </cell>
        </row>
        <row r="288">
          <cell r="X288">
            <v>7</v>
          </cell>
          <cell r="AA288">
            <v>78</v>
          </cell>
          <cell r="AC288">
            <v>53</v>
          </cell>
        </row>
        <row r="289">
          <cell r="X289">
            <v>3</v>
          </cell>
          <cell r="AA289">
            <v>23</v>
          </cell>
          <cell r="AC289">
            <v>8</v>
          </cell>
        </row>
        <row r="290">
          <cell r="X290">
            <v>2</v>
          </cell>
          <cell r="AA290">
            <v>45</v>
          </cell>
          <cell r="AC290">
            <v>3</v>
          </cell>
        </row>
        <row r="291">
          <cell r="X291">
            <v>0</v>
          </cell>
          <cell r="AA291">
            <v>12</v>
          </cell>
          <cell r="AC291">
            <v>0</v>
          </cell>
        </row>
      </sheetData>
      <sheetData sheetId="8">
        <row r="287">
          <cell r="X287">
            <v>0</v>
          </cell>
          <cell r="AA287">
            <v>48</v>
          </cell>
          <cell r="AC287">
            <v>41</v>
          </cell>
        </row>
        <row r="288">
          <cell r="X288">
            <v>1</v>
          </cell>
          <cell r="AA288">
            <v>60</v>
          </cell>
          <cell r="AC288">
            <v>47</v>
          </cell>
        </row>
        <row r="289">
          <cell r="X289">
            <v>0</v>
          </cell>
          <cell r="AA289">
            <v>8</v>
          </cell>
          <cell r="AC289">
            <v>7</v>
          </cell>
        </row>
        <row r="290">
          <cell r="AA290">
            <v>13</v>
          </cell>
          <cell r="AC290">
            <v>7</v>
          </cell>
        </row>
        <row r="291">
          <cell r="X291">
            <v>0</v>
          </cell>
          <cell r="AA291">
            <v>8</v>
          </cell>
          <cell r="AC291">
            <v>7</v>
          </cell>
        </row>
      </sheetData>
      <sheetData sheetId="9">
        <row r="287">
          <cell r="X287">
            <v>3</v>
          </cell>
          <cell r="AA287">
            <v>29</v>
          </cell>
          <cell r="AC287">
            <v>23</v>
          </cell>
        </row>
        <row r="288">
          <cell r="X288">
            <v>1</v>
          </cell>
          <cell r="AA288">
            <v>7</v>
          </cell>
          <cell r="AC288">
            <v>5</v>
          </cell>
        </row>
        <row r="289">
          <cell r="X289">
            <v>1</v>
          </cell>
          <cell r="AA289">
            <v>9</v>
          </cell>
          <cell r="AC289">
            <v>7</v>
          </cell>
        </row>
        <row r="290">
          <cell r="X290">
            <v>0</v>
          </cell>
          <cell r="AA290">
            <v>13</v>
          </cell>
          <cell r="AC290">
            <v>5</v>
          </cell>
        </row>
        <row r="291">
          <cell r="X291">
            <v>0</v>
          </cell>
          <cell r="AA291">
            <v>1</v>
          </cell>
          <cell r="AC291">
            <v>0</v>
          </cell>
        </row>
      </sheetData>
      <sheetData sheetId="10">
        <row r="287">
          <cell r="X287">
            <v>4</v>
          </cell>
          <cell r="AA287">
            <v>43</v>
          </cell>
          <cell r="AC287">
            <v>41</v>
          </cell>
        </row>
        <row r="288">
          <cell r="X288">
            <v>1</v>
          </cell>
          <cell r="AA288">
            <v>2</v>
          </cell>
          <cell r="AC288">
            <v>2</v>
          </cell>
        </row>
        <row r="289">
          <cell r="X289">
            <v>3</v>
          </cell>
          <cell r="AA289">
            <v>6</v>
          </cell>
          <cell r="AC289">
            <v>5</v>
          </cell>
        </row>
        <row r="290">
          <cell r="X290">
            <v>3</v>
          </cell>
          <cell r="AA290">
            <v>11</v>
          </cell>
          <cell r="AC290">
            <v>2</v>
          </cell>
        </row>
        <row r="291">
          <cell r="X291">
            <v>0</v>
          </cell>
          <cell r="AA291">
            <v>0</v>
          </cell>
          <cell r="AC291">
            <v>0</v>
          </cell>
        </row>
      </sheetData>
      <sheetData sheetId="11">
        <row r="287">
          <cell r="X287">
            <v>14</v>
          </cell>
          <cell r="AA287">
            <v>128</v>
          </cell>
          <cell r="AC287">
            <v>98</v>
          </cell>
        </row>
        <row r="288">
          <cell r="X288">
            <v>4</v>
          </cell>
          <cell r="AA288">
            <v>44</v>
          </cell>
          <cell r="AC288">
            <v>25</v>
          </cell>
        </row>
        <row r="289">
          <cell r="X289">
            <v>0</v>
          </cell>
          <cell r="AA289">
            <v>21</v>
          </cell>
          <cell r="AC289">
            <v>13</v>
          </cell>
        </row>
        <row r="290">
          <cell r="X290">
            <v>1</v>
          </cell>
          <cell r="AA290">
            <v>24</v>
          </cell>
          <cell r="AC290">
            <v>6</v>
          </cell>
        </row>
        <row r="291">
          <cell r="X291">
            <v>0</v>
          </cell>
          <cell r="AA291">
            <v>1</v>
          </cell>
          <cell r="AC291">
            <v>0</v>
          </cell>
        </row>
      </sheetData>
      <sheetData sheetId="12">
        <row r="287">
          <cell r="X287">
            <v>3</v>
          </cell>
          <cell r="AA287">
            <v>13</v>
          </cell>
          <cell r="AC287">
            <v>8</v>
          </cell>
        </row>
        <row r="288">
          <cell r="X288">
            <v>0</v>
          </cell>
          <cell r="AA288">
            <v>10</v>
          </cell>
          <cell r="AC288">
            <v>9</v>
          </cell>
        </row>
        <row r="289">
          <cell r="X289">
            <v>0</v>
          </cell>
          <cell r="AA289">
            <v>2</v>
          </cell>
          <cell r="AC289">
            <v>2</v>
          </cell>
        </row>
        <row r="290">
          <cell r="X290">
            <v>0</v>
          </cell>
          <cell r="AA290">
            <v>0</v>
          </cell>
          <cell r="AC290">
            <v>0</v>
          </cell>
        </row>
        <row r="291">
          <cell r="X291">
            <v>0</v>
          </cell>
          <cell r="AA291">
            <v>0</v>
          </cell>
          <cell r="AC291">
            <v>0</v>
          </cell>
        </row>
      </sheetData>
      <sheetData sheetId="13">
        <row r="287">
          <cell r="X287">
            <v>2</v>
          </cell>
          <cell r="AA287">
            <v>46</v>
          </cell>
          <cell r="AC287">
            <v>40</v>
          </cell>
        </row>
        <row r="288">
          <cell r="X288">
            <v>1</v>
          </cell>
          <cell r="AA288">
            <v>23</v>
          </cell>
          <cell r="AC288">
            <v>21</v>
          </cell>
        </row>
        <row r="289">
          <cell r="X289">
            <v>2</v>
          </cell>
          <cell r="AA289">
            <v>6</v>
          </cell>
          <cell r="AC289">
            <v>6</v>
          </cell>
        </row>
        <row r="290">
          <cell r="X290">
            <v>4</v>
          </cell>
          <cell r="AA290">
            <v>5</v>
          </cell>
          <cell r="AC290">
            <v>2</v>
          </cell>
        </row>
        <row r="291">
          <cell r="X291">
            <v>0</v>
          </cell>
          <cell r="AA291">
            <v>0</v>
          </cell>
          <cell r="AC291">
            <v>0</v>
          </cell>
        </row>
      </sheetData>
      <sheetData sheetId="14">
        <row r="287">
          <cell r="X287">
            <v>8</v>
          </cell>
          <cell r="AA287">
            <v>213</v>
          </cell>
          <cell r="AC287">
            <v>194</v>
          </cell>
        </row>
        <row r="288">
          <cell r="X288">
            <v>2</v>
          </cell>
          <cell r="AA288">
            <v>49</v>
          </cell>
          <cell r="AC288">
            <v>49</v>
          </cell>
        </row>
        <row r="289">
          <cell r="X289">
            <v>3</v>
          </cell>
          <cell r="AA289">
            <v>89</v>
          </cell>
          <cell r="AC289">
            <v>86</v>
          </cell>
        </row>
        <row r="290">
          <cell r="X290">
            <v>2</v>
          </cell>
          <cell r="AA290">
            <v>12</v>
          </cell>
          <cell r="AC290">
            <v>7</v>
          </cell>
        </row>
        <row r="291">
          <cell r="X291">
            <v>0</v>
          </cell>
          <cell r="AA291">
            <v>0</v>
          </cell>
          <cell r="AC291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24"/>
    </sheetNames>
    <sheetDataSet>
      <sheetData sheetId="0">
        <row r="52">
          <cell r="K52">
            <v>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25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83">
          <cell r="X283">
            <v>0</v>
          </cell>
          <cell r="AA283">
            <v>24</v>
          </cell>
          <cell r="AC283">
            <v>7</v>
          </cell>
        </row>
        <row r="284">
          <cell r="X284">
            <v>9</v>
          </cell>
          <cell r="AA284">
            <v>101</v>
          </cell>
          <cell r="AC284">
            <v>44</v>
          </cell>
        </row>
        <row r="285">
          <cell r="X285">
            <v>12</v>
          </cell>
          <cell r="AA285">
            <v>135</v>
          </cell>
          <cell r="AC285">
            <v>65</v>
          </cell>
        </row>
        <row r="286">
          <cell r="X286">
            <v>17</v>
          </cell>
          <cell r="AA286">
            <v>178</v>
          </cell>
          <cell r="AC286">
            <v>60</v>
          </cell>
        </row>
      </sheetData>
      <sheetData sheetId="2">
        <row r="283">
          <cell r="X283">
            <v>0</v>
          </cell>
          <cell r="AA283">
            <v>8</v>
          </cell>
          <cell r="AC283">
            <v>4</v>
          </cell>
        </row>
        <row r="284">
          <cell r="X284">
            <v>3</v>
          </cell>
          <cell r="AA284">
            <v>53</v>
          </cell>
          <cell r="AC284">
            <v>32</v>
          </cell>
        </row>
        <row r="285">
          <cell r="X285">
            <v>4</v>
          </cell>
          <cell r="AA285">
            <v>43</v>
          </cell>
          <cell r="AC285">
            <v>27</v>
          </cell>
        </row>
        <row r="286">
          <cell r="X286">
            <v>2</v>
          </cell>
          <cell r="AA286">
            <v>61</v>
          </cell>
          <cell r="AC286">
            <v>39</v>
          </cell>
        </row>
      </sheetData>
      <sheetData sheetId="3">
        <row r="283">
          <cell r="X283">
            <v>0</v>
          </cell>
          <cell r="AA283">
            <v>13</v>
          </cell>
          <cell r="AC283">
            <v>2</v>
          </cell>
        </row>
        <row r="284">
          <cell r="X284">
            <v>0</v>
          </cell>
          <cell r="AA284">
            <v>28</v>
          </cell>
          <cell r="AC284">
            <v>5</v>
          </cell>
        </row>
        <row r="285">
          <cell r="X285">
            <v>4</v>
          </cell>
          <cell r="AA285">
            <v>48</v>
          </cell>
          <cell r="AC285">
            <v>21</v>
          </cell>
        </row>
        <row r="286">
          <cell r="X286">
            <v>3</v>
          </cell>
          <cell r="AA286">
            <v>34</v>
          </cell>
          <cell r="AC286">
            <v>18</v>
          </cell>
        </row>
      </sheetData>
      <sheetData sheetId="4">
        <row r="283">
          <cell r="X283">
            <v>0</v>
          </cell>
          <cell r="AA283">
            <v>8</v>
          </cell>
          <cell r="AC283">
            <v>1</v>
          </cell>
        </row>
        <row r="284">
          <cell r="X284">
            <v>2</v>
          </cell>
          <cell r="AA284">
            <v>15</v>
          </cell>
          <cell r="AC284">
            <v>7</v>
          </cell>
        </row>
        <row r="285">
          <cell r="X285">
            <v>3</v>
          </cell>
          <cell r="AA285">
            <v>50</v>
          </cell>
          <cell r="AC285">
            <v>37</v>
          </cell>
        </row>
        <row r="286">
          <cell r="X286">
            <v>5</v>
          </cell>
          <cell r="AA286">
            <v>78</v>
          </cell>
          <cell r="AC286">
            <v>62</v>
          </cell>
        </row>
      </sheetData>
      <sheetData sheetId="5">
        <row r="283">
          <cell r="X283">
            <v>0</v>
          </cell>
          <cell r="AA283">
            <v>8</v>
          </cell>
          <cell r="AC283">
            <v>6</v>
          </cell>
        </row>
        <row r="284">
          <cell r="X284">
            <v>2</v>
          </cell>
          <cell r="AA284">
            <v>20</v>
          </cell>
          <cell r="AC284">
            <v>10</v>
          </cell>
        </row>
        <row r="285">
          <cell r="X285">
            <v>9</v>
          </cell>
          <cell r="AA285">
            <v>18</v>
          </cell>
          <cell r="AC285">
            <v>11</v>
          </cell>
        </row>
        <row r="286">
          <cell r="X286">
            <v>3</v>
          </cell>
          <cell r="AA286">
            <v>17</v>
          </cell>
          <cell r="AC286">
            <v>10</v>
          </cell>
        </row>
      </sheetData>
      <sheetData sheetId="6">
        <row r="283">
          <cell r="X283">
            <v>0</v>
          </cell>
          <cell r="AA283">
            <v>0</v>
          </cell>
          <cell r="AC283">
            <v>0</v>
          </cell>
        </row>
        <row r="284">
          <cell r="X284">
            <v>0</v>
          </cell>
          <cell r="AA284">
            <v>15</v>
          </cell>
          <cell r="AC284">
            <v>13</v>
          </cell>
        </row>
        <row r="285">
          <cell r="X285">
            <v>4</v>
          </cell>
          <cell r="AA285">
            <v>44</v>
          </cell>
          <cell r="AC285">
            <v>29</v>
          </cell>
        </row>
        <row r="286">
          <cell r="X286">
            <v>3</v>
          </cell>
          <cell r="AA286">
            <v>13</v>
          </cell>
          <cell r="AC286">
            <v>10</v>
          </cell>
        </row>
      </sheetData>
      <sheetData sheetId="7">
        <row r="283">
          <cell r="X283">
            <v>0</v>
          </cell>
          <cell r="AA283">
            <v>23</v>
          </cell>
          <cell r="AC283">
            <v>3</v>
          </cell>
        </row>
        <row r="284">
          <cell r="X284">
            <v>4</v>
          </cell>
          <cell r="AA284">
            <v>74</v>
          </cell>
          <cell r="AC284">
            <v>36</v>
          </cell>
        </row>
        <row r="285">
          <cell r="X285">
            <v>21</v>
          </cell>
          <cell r="AA285">
            <v>77</v>
          </cell>
          <cell r="AC285">
            <v>50</v>
          </cell>
        </row>
        <row r="286">
          <cell r="X286">
            <v>3</v>
          </cell>
          <cell r="AA286">
            <v>100</v>
          </cell>
          <cell r="AC286">
            <v>71</v>
          </cell>
        </row>
      </sheetData>
      <sheetData sheetId="8">
        <row r="283">
          <cell r="X283">
            <v>0</v>
          </cell>
          <cell r="AA283">
            <v>1</v>
          </cell>
          <cell r="AC283">
            <v>1</v>
          </cell>
        </row>
        <row r="284">
          <cell r="X284">
            <v>0</v>
          </cell>
          <cell r="AA284">
            <v>25</v>
          </cell>
          <cell r="AC284">
            <v>22</v>
          </cell>
        </row>
        <row r="285">
          <cell r="X285">
            <v>0</v>
          </cell>
          <cell r="AA285">
            <v>40</v>
          </cell>
          <cell r="AC285">
            <v>26</v>
          </cell>
        </row>
        <row r="286">
          <cell r="X286">
            <v>1</v>
          </cell>
          <cell r="AA286">
            <v>71</v>
          </cell>
          <cell r="AC286">
            <v>60</v>
          </cell>
        </row>
      </sheetData>
      <sheetData sheetId="9">
        <row r="283">
          <cell r="X283">
            <v>0</v>
          </cell>
          <cell r="AA283">
            <v>6</v>
          </cell>
          <cell r="AC283">
            <v>1</v>
          </cell>
        </row>
        <row r="284">
          <cell r="X284">
            <v>0</v>
          </cell>
          <cell r="AA284">
            <v>14</v>
          </cell>
          <cell r="AC284">
            <v>8</v>
          </cell>
        </row>
        <row r="285">
          <cell r="X285">
            <v>2</v>
          </cell>
          <cell r="AA285">
            <v>18</v>
          </cell>
          <cell r="AC285">
            <v>12</v>
          </cell>
        </row>
        <row r="286">
          <cell r="X286">
            <v>3</v>
          </cell>
          <cell r="AA286">
            <v>21</v>
          </cell>
          <cell r="AC286">
            <v>19</v>
          </cell>
        </row>
      </sheetData>
      <sheetData sheetId="10">
        <row r="283">
          <cell r="X283">
            <v>0</v>
          </cell>
          <cell r="AA283">
            <v>3</v>
          </cell>
          <cell r="AC283">
            <v>1</v>
          </cell>
        </row>
        <row r="284">
          <cell r="X284">
            <v>3</v>
          </cell>
          <cell r="AA284">
            <v>27</v>
          </cell>
          <cell r="AC284">
            <v>21</v>
          </cell>
        </row>
        <row r="285">
          <cell r="X285">
            <v>5</v>
          </cell>
          <cell r="AA285">
            <v>17</v>
          </cell>
          <cell r="AC285">
            <v>14</v>
          </cell>
        </row>
        <row r="286">
          <cell r="X286">
            <v>3</v>
          </cell>
          <cell r="AA286">
            <v>15</v>
          </cell>
          <cell r="AC286">
            <v>14</v>
          </cell>
        </row>
      </sheetData>
      <sheetData sheetId="11">
        <row r="283">
          <cell r="X283">
            <v>0</v>
          </cell>
          <cell r="AA283">
            <v>9</v>
          </cell>
          <cell r="AC283">
            <v>5</v>
          </cell>
        </row>
        <row r="284">
          <cell r="X284">
            <v>2</v>
          </cell>
          <cell r="AA284">
            <v>56</v>
          </cell>
          <cell r="AC284">
            <v>37</v>
          </cell>
        </row>
        <row r="285">
          <cell r="X285">
            <v>7</v>
          </cell>
          <cell r="AA285">
            <v>80</v>
          </cell>
          <cell r="AC285">
            <v>55</v>
          </cell>
        </row>
        <row r="286">
          <cell r="X286">
            <v>10</v>
          </cell>
          <cell r="AA286">
            <v>73</v>
          </cell>
          <cell r="AC286">
            <v>45</v>
          </cell>
        </row>
      </sheetData>
      <sheetData sheetId="12">
        <row r="283">
          <cell r="X283">
            <v>0</v>
          </cell>
          <cell r="AA283">
            <v>0</v>
          </cell>
          <cell r="AC283">
            <v>0</v>
          </cell>
        </row>
        <row r="284">
          <cell r="X284">
            <v>0</v>
          </cell>
          <cell r="AA284">
            <v>8</v>
          </cell>
          <cell r="AC284">
            <v>5</v>
          </cell>
        </row>
        <row r="285">
          <cell r="X285">
            <v>3</v>
          </cell>
          <cell r="AA285">
            <v>8</v>
          </cell>
          <cell r="AC285">
            <v>6</v>
          </cell>
        </row>
        <row r="286">
          <cell r="X286">
            <v>0</v>
          </cell>
          <cell r="AA286">
            <v>9</v>
          </cell>
          <cell r="AC286">
            <v>8</v>
          </cell>
        </row>
      </sheetData>
      <sheetData sheetId="13">
        <row r="283">
          <cell r="X283">
            <v>0</v>
          </cell>
          <cell r="AA283">
            <v>2</v>
          </cell>
          <cell r="AC283">
            <v>1</v>
          </cell>
        </row>
        <row r="284">
          <cell r="X284">
            <v>0</v>
          </cell>
          <cell r="AA284">
            <v>20</v>
          </cell>
          <cell r="AC284">
            <v>16</v>
          </cell>
        </row>
        <row r="285">
          <cell r="X285">
            <v>4</v>
          </cell>
          <cell r="AA285">
            <v>24</v>
          </cell>
          <cell r="AC285">
            <v>21</v>
          </cell>
        </row>
        <row r="286">
          <cell r="X286">
            <v>5</v>
          </cell>
          <cell r="AA286">
            <v>34</v>
          </cell>
          <cell r="AC286">
            <v>31</v>
          </cell>
        </row>
      </sheetData>
      <sheetData sheetId="14">
        <row r="283">
          <cell r="X283">
            <v>0</v>
          </cell>
          <cell r="AA283">
            <v>0</v>
          </cell>
          <cell r="AC283">
            <v>0</v>
          </cell>
        </row>
        <row r="284">
          <cell r="X284">
            <v>0</v>
          </cell>
          <cell r="AA284">
            <v>13</v>
          </cell>
          <cell r="AC284">
            <v>10</v>
          </cell>
        </row>
        <row r="285">
          <cell r="X285">
            <v>8</v>
          </cell>
          <cell r="AA285">
            <v>186</v>
          </cell>
          <cell r="AC285">
            <v>177</v>
          </cell>
        </row>
        <row r="286">
          <cell r="X286">
            <v>7</v>
          </cell>
          <cell r="AA286">
            <v>164</v>
          </cell>
          <cell r="AC286">
            <v>149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26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97">
          <cell r="AC297">
            <v>0</v>
          </cell>
        </row>
        <row r="298">
          <cell r="AC298">
            <v>3</v>
          </cell>
        </row>
        <row r="299">
          <cell r="AC299">
            <v>37</v>
          </cell>
        </row>
        <row r="300">
          <cell r="AC300">
            <v>1</v>
          </cell>
        </row>
        <row r="301">
          <cell r="AC301">
            <v>0</v>
          </cell>
        </row>
        <row r="302">
          <cell r="AC302">
            <v>24</v>
          </cell>
        </row>
        <row r="303">
          <cell r="AC303">
            <v>0</v>
          </cell>
        </row>
        <row r="304">
          <cell r="AC304">
            <v>1</v>
          </cell>
        </row>
        <row r="305">
          <cell r="AC305">
            <v>72</v>
          </cell>
        </row>
        <row r="306">
          <cell r="AC306">
            <v>12</v>
          </cell>
        </row>
        <row r="307">
          <cell r="AC307">
            <v>0</v>
          </cell>
        </row>
        <row r="308">
          <cell r="AC308">
            <v>6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31</v>
          </cell>
        </row>
        <row r="312">
          <cell r="AC312">
            <v>54</v>
          </cell>
        </row>
        <row r="313">
          <cell r="AC313">
            <v>0</v>
          </cell>
        </row>
        <row r="314">
          <cell r="AC314">
            <v>29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21</v>
          </cell>
        </row>
        <row r="318">
          <cell r="AC318">
            <v>2</v>
          </cell>
        </row>
        <row r="319">
          <cell r="AC319">
            <v>22</v>
          </cell>
        </row>
        <row r="320">
          <cell r="AC320">
            <v>0</v>
          </cell>
        </row>
        <row r="321">
          <cell r="AD321"/>
        </row>
        <row r="322">
          <cell r="AC322">
            <v>5</v>
          </cell>
        </row>
        <row r="323">
          <cell r="AC323">
            <v>14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98</v>
          </cell>
        </row>
        <row r="327">
          <cell r="AC327">
            <v>11</v>
          </cell>
        </row>
        <row r="328">
          <cell r="AC328">
            <v>33</v>
          </cell>
        </row>
      </sheetData>
      <sheetData sheetId="2">
        <row r="297">
          <cell r="AC297">
            <v>0</v>
          </cell>
        </row>
        <row r="298">
          <cell r="AC298">
            <v>0</v>
          </cell>
        </row>
        <row r="299">
          <cell r="AC299">
            <v>8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0</v>
          </cell>
        </row>
        <row r="305">
          <cell r="AC305">
            <v>17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8</v>
          </cell>
        </row>
        <row r="312">
          <cell r="AC312">
            <v>29</v>
          </cell>
        </row>
        <row r="313">
          <cell r="AC313">
            <v>6</v>
          </cell>
        </row>
        <row r="314">
          <cell r="AC314">
            <v>12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42</v>
          </cell>
        </row>
        <row r="318">
          <cell r="AC318">
            <v>23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1</v>
          </cell>
        </row>
        <row r="323">
          <cell r="AC323">
            <v>4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16</v>
          </cell>
        </row>
        <row r="327">
          <cell r="AC327">
            <v>7</v>
          </cell>
        </row>
        <row r="328">
          <cell r="AC328">
            <v>1</v>
          </cell>
        </row>
      </sheetData>
      <sheetData sheetId="3">
        <row r="297">
          <cell r="AC297">
            <v>0</v>
          </cell>
        </row>
        <row r="298">
          <cell r="AC298">
            <v>0</v>
          </cell>
        </row>
        <row r="299">
          <cell r="AC299">
            <v>0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0</v>
          </cell>
        </row>
        <row r="305">
          <cell r="AC305">
            <v>6</v>
          </cell>
        </row>
        <row r="306">
          <cell r="AC306">
            <v>2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1</v>
          </cell>
        </row>
        <row r="312">
          <cell r="AC312">
            <v>9</v>
          </cell>
        </row>
        <row r="313">
          <cell r="AC313">
            <v>0</v>
          </cell>
        </row>
        <row r="314">
          <cell r="AC314">
            <v>4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6</v>
          </cell>
        </row>
        <row r="318">
          <cell r="AC318">
            <v>21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D321"/>
        </row>
        <row r="322">
          <cell r="AC322">
            <v>15</v>
          </cell>
        </row>
        <row r="323">
          <cell r="AC323">
            <v>1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4</v>
          </cell>
        </row>
        <row r="327">
          <cell r="AC327">
            <v>0</v>
          </cell>
        </row>
        <row r="328">
          <cell r="AC328">
            <v>61</v>
          </cell>
        </row>
      </sheetData>
      <sheetData sheetId="4">
        <row r="297">
          <cell r="AC297">
            <v>0</v>
          </cell>
        </row>
        <row r="298">
          <cell r="AC298">
            <v>4</v>
          </cell>
        </row>
        <row r="299">
          <cell r="AC299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4</v>
          </cell>
        </row>
        <row r="305">
          <cell r="AC305">
            <v>7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0</v>
          </cell>
        </row>
        <row r="312">
          <cell r="AC312">
            <v>1</v>
          </cell>
        </row>
        <row r="313">
          <cell r="AC313">
            <v>3</v>
          </cell>
        </row>
        <row r="314">
          <cell r="AC314">
            <v>2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0</v>
          </cell>
        </row>
        <row r="318">
          <cell r="AC318">
            <v>107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D321"/>
        </row>
        <row r="322">
          <cell r="AC322">
            <v>1</v>
          </cell>
        </row>
        <row r="323">
          <cell r="AC323">
            <v>2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20</v>
          </cell>
        </row>
        <row r="327">
          <cell r="AC327">
            <v>0</v>
          </cell>
        </row>
        <row r="328">
          <cell r="AC328">
            <v>10</v>
          </cell>
        </row>
      </sheetData>
      <sheetData sheetId="5">
        <row r="297">
          <cell r="AC297">
            <v>0</v>
          </cell>
        </row>
        <row r="298">
          <cell r="AC298">
            <v>0</v>
          </cell>
        </row>
        <row r="299">
          <cell r="AC299">
            <v>0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14</v>
          </cell>
        </row>
        <row r="305">
          <cell r="AC305">
            <v>5</v>
          </cell>
        </row>
        <row r="306">
          <cell r="AC306">
            <v>3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6</v>
          </cell>
        </row>
        <row r="312">
          <cell r="AC312">
            <v>5</v>
          </cell>
        </row>
        <row r="313">
          <cell r="AC313">
            <v>0</v>
          </cell>
        </row>
        <row r="314">
          <cell r="AC314">
            <v>9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11</v>
          </cell>
        </row>
        <row r="318">
          <cell r="AC318">
            <v>17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0</v>
          </cell>
        </row>
        <row r="323">
          <cell r="AC323">
            <v>1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4</v>
          </cell>
        </row>
        <row r="327">
          <cell r="AC327">
            <v>0</v>
          </cell>
        </row>
        <row r="328">
          <cell r="AC328">
            <v>2</v>
          </cell>
        </row>
      </sheetData>
      <sheetData sheetId="6">
        <row r="297">
          <cell r="AC297">
            <v>0</v>
          </cell>
        </row>
        <row r="298">
          <cell r="AC298">
            <v>0</v>
          </cell>
        </row>
        <row r="299">
          <cell r="AC299">
            <v>3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3</v>
          </cell>
        </row>
        <row r="305">
          <cell r="AC305">
            <v>22</v>
          </cell>
        </row>
        <row r="306">
          <cell r="AC306">
            <v>5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4</v>
          </cell>
        </row>
        <row r="312">
          <cell r="AC312">
            <v>0</v>
          </cell>
        </row>
        <row r="313">
          <cell r="AC313">
            <v>0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1</v>
          </cell>
        </row>
        <row r="318">
          <cell r="AC318">
            <v>3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0</v>
          </cell>
        </row>
        <row r="323">
          <cell r="AC323">
            <v>4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2</v>
          </cell>
        </row>
        <row r="327">
          <cell r="AC327">
            <v>15</v>
          </cell>
        </row>
        <row r="328">
          <cell r="AC328">
            <v>17</v>
          </cell>
        </row>
      </sheetData>
      <sheetData sheetId="7">
        <row r="297">
          <cell r="AC297">
            <v>0</v>
          </cell>
        </row>
        <row r="298">
          <cell r="AC298">
            <v>0</v>
          </cell>
        </row>
        <row r="299">
          <cell r="AC299">
            <v>17</v>
          </cell>
        </row>
        <row r="300">
          <cell r="AC300">
            <v>1</v>
          </cell>
        </row>
        <row r="301">
          <cell r="AC301">
            <v>1</v>
          </cell>
        </row>
        <row r="302">
          <cell r="AC302">
            <v>1</v>
          </cell>
        </row>
        <row r="303">
          <cell r="AC303">
            <v>0</v>
          </cell>
        </row>
        <row r="304">
          <cell r="AC304">
            <v>0</v>
          </cell>
        </row>
        <row r="305">
          <cell r="AC305">
            <v>32</v>
          </cell>
        </row>
        <row r="306">
          <cell r="AC306">
            <v>7</v>
          </cell>
        </row>
        <row r="307">
          <cell r="AC307">
            <v>0</v>
          </cell>
        </row>
        <row r="308">
          <cell r="AC308">
            <v>1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1</v>
          </cell>
        </row>
        <row r="312">
          <cell r="AC312">
            <v>48</v>
          </cell>
        </row>
        <row r="313">
          <cell r="AC313">
            <v>2</v>
          </cell>
        </row>
        <row r="314">
          <cell r="AC314">
            <v>2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98</v>
          </cell>
        </row>
        <row r="318">
          <cell r="AC318">
            <v>16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4</v>
          </cell>
        </row>
        <row r="323">
          <cell r="AC323">
            <v>6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65</v>
          </cell>
        </row>
        <row r="327">
          <cell r="AC327">
            <v>0</v>
          </cell>
        </row>
        <row r="328">
          <cell r="AC328">
            <v>0</v>
          </cell>
        </row>
      </sheetData>
      <sheetData sheetId="8">
        <row r="297">
          <cell r="AC297">
            <v>0</v>
          </cell>
        </row>
        <row r="298">
          <cell r="AC298">
            <v>0</v>
          </cell>
        </row>
        <row r="299">
          <cell r="AC299">
            <v>6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5</v>
          </cell>
        </row>
        <row r="304">
          <cell r="AC304">
            <v>0</v>
          </cell>
        </row>
        <row r="305">
          <cell r="AC305">
            <v>2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0</v>
          </cell>
        </row>
        <row r="312">
          <cell r="AC312">
            <v>1</v>
          </cell>
        </row>
        <row r="313">
          <cell r="AC313">
            <v>0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61</v>
          </cell>
        </row>
        <row r="318">
          <cell r="AC318">
            <v>32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8</v>
          </cell>
        </row>
        <row r="322">
          <cell r="AC322">
            <v>8</v>
          </cell>
        </row>
        <row r="323">
          <cell r="AC323">
            <v>0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1</v>
          </cell>
        </row>
        <row r="327">
          <cell r="AC327">
            <v>13</v>
          </cell>
        </row>
        <row r="328">
          <cell r="AC328">
            <v>1</v>
          </cell>
        </row>
      </sheetData>
      <sheetData sheetId="9">
        <row r="297">
          <cell r="AC297">
            <v>0</v>
          </cell>
        </row>
        <row r="298">
          <cell r="AC298">
            <v>0</v>
          </cell>
        </row>
        <row r="299">
          <cell r="AC299">
            <v>0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8</v>
          </cell>
        </row>
        <row r="305">
          <cell r="AC305">
            <v>1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6</v>
          </cell>
        </row>
        <row r="312">
          <cell r="AC312">
            <v>6</v>
          </cell>
        </row>
        <row r="313">
          <cell r="AC313">
            <v>0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8</v>
          </cell>
        </row>
        <row r="318">
          <cell r="AC318">
            <v>17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11</v>
          </cell>
        </row>
        <row r="323">
          <cell r="AC323">
            <v>1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6</v>
          </cell>
        </row>
        <row r="327">
          <cell r="AC327">
            <v>0</v>
          </cell>
        </row>
        <row r="328">
          <cell r="AC328">
            <v>0</v>
          </cell>
        </row>
      </sheetData>
      <sheetData sheetId="10">
        <row r="297">
          <cell r="AC297">
            <v>0</v>
          </cell>
        </row>
        <row r="298">
          <cell r="AC298">
            <v>0</v>
          </cell>
        </row>
        <row r="299">
          <cell r="AC299">
            <v>12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0</v>
          </cell>
        </row>
        <row r="305">
          <cell r="AC305">
            <v>23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0</v>
          </cell>
        </row>
        <row r="312">
          <cell r="AC312">
            <v>0</v>
          </cell>
        </row>
        <row r="313">
          <cell r="AC313">
            <v>0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9</v>
          </cell>
        </row>
        <row r="318">
          <cell r="AC318">
            <v>5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0</v>
          </cell>
        </row>
        <row r="323">
          <cell r="AC323">
            <v>10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3</v>
          </cell>
        </row>
        <row r="327">
          <cell r="AC327">
            <v>9</v>
          </cell>
        </row>
        <row r="328">
          <cell r="AC328">
            <v>2</v>
          </cell>
        </row>
      </sheetData>
      <sheetData sheetId="11">
        <row r="297">
          <cell r="AC297">
            <v>0</v>
          </cell>
        </row>
        <row r="298">
          <cell r="AC298">
            <v>0</v>
          </cell>
        </row>
        <row r="299">
          <cell r="AC299">
            <v>35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24</v>
          </cell>
        </row>
        <row r="305">
          <cell r="AC305">
            <v>15</v>
          </cell>
        </row>
        <row r="306">
          <cell r="AC306">
            <v>2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16</v>
          </cell>
        </row>
        <row r="312">
          <cell r="AC312">
            <v>0</v>
          </cell>
        </row>
        <row r="313">
          <cell r="AC313">
            <v>15</v>
          </cell>
        </row>
        <row r="314">
          <cell r="AC314">
            <v>3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19</v>
          </cell>
        </row>
        <row r="318">
          <cell r="AC318">
            <v>45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0</v>
          </cell>
        </row>
        <row r="323">
          <cell r="AC323">
            <v>17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3</v>
          </cell>
        </row>
        <row r="327">
          <cell r="AC327">
            <v>0</v>
          </cell>
        </row>
        <row r="328">
          <cell r="AC328">
            <v>43</v>
          </cell>
        </row>
      </sheetData>
      <sheetData sheetId="12">
        <row r="297">
          <cell r="AC297">
            <v>0</v>
          </cell>
        </row>
        <row r="298">
          <cell r="AC298">
            <v>0</v>
          </cell>
        </row>
        <row r="299">
          <cell r="AC299">
            <v>0</v>
          </cell>
        </row>
        <row r="300">
          <cell r="AC300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3</v>
          </cell>
        </row>
        <row r="305">
          <cell r="AC305">
            <v>5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0</v>
          </cell>
        </row>
        <row r="312">
          <cell r="AC312">
            <v>0</v>
          </cell>
        </row>
        <row r="313">
          <cell r="AC313">
            <v>0</v>
          </cell>
        </row>
        <row r="314">
          <cell r="AC314">
            <v>2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5</v>
          </cell>
        </row>
        <row r="318">
          <cell r="AC318">
            <v>9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1</v>
          </cell>
        </row>
        <row r="322">
          <cell r="AC322">
            <v>0</v>
          </cell>
        </row>
        <row r="323">
          <cell r="AC323">
            <v>1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0</v>
          </cell>
        </row>
        <row r="327">
          <cell r="AC327">
            <v>0</v>
          </cell>
        </row>
        <row r="328">
          <cell r="AC328">
            <v>2</v>
          </cell>
        </row>
      </sheetData>
      <sheetData sheetId="13">
        <row r="297">
          <cell r="AC297">
            <v>0</v>
          </cell>
        </row>
        <row r="298">
          <cell r="AC298">
            <v>0</v>
          </cell>
        </row>
        <row r="299">
          <cell r="AC299">
            <v>19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0</v>
          </cell>
        </row>
        <row r="305">
          <cell r="AC305">
            <v>7</v>
          </cell>
        </row>
        <row r="306">
          <cell r="AC306">
            <v>1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1</v>
          </cell>
        </row>
        <row r="310">
          <cell r="AC310">
            <v>0</v>
          </cell>
        </row>
        <row r="311">
          <cell r="AC311">
            <v>0</v>
          </cell>
        </row>
        <row r="312">
          <cell r="AC312">
            <v>0</v>
          </cell>
        </row>
        <row r="313">
          <cell r="AC313">
            <v>0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5</v>
          </cell>
        </row>
        <row r="318">
          <cell r="AC318">
            <v>20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6</v>
          </cell>
        </row>
        <row r="323">
          <cell r="AC323">
            <v>9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0</v>
          </cell>
        </row>
        <row r="327">
          <cell r="AC327">
            <v>0</v>
          </cell>
        </row>
        <row r="328">
          <cell r="AC328">
            <v>21</v>
          </cell>
        </row>
      </sheetData>
      <sheetData sheetId="14">
        <row r="297">
          <cell r="AC297">
            <v>0</v>
          </cell>
        </row>
        <row r="298">
          <cell r="AC298">
            <v>0</v>
          </cell>
        </row>
        <row r="299">
          <cell r="AC299">
            <v>11</v>
          </cell>
        </row>
        <row r="300">
          <cell r="AC300">
            <v>0</v>
          </cell>
        </row>
        <row r="301">
          <cell r="AC301">
            <v>1</v>
          </cell>
        </row>
        <row r="302">
          <cell r="AC302">
            <v>5</v>
          </cell>
        </row>
        <row r="303">
          <cell r="AC303">
            <v>0</v>
          </cell>
        </row>
        <row r="304">
          <cell r="AC304">
            <v>1</v>
          </cell>
        </row>
        <row r="305">
          <cell r="AC305">
            <v>23</v>
          </cell>
        </row>
        <row r="306">
          <cell r="AC306">
            <v>64</v>
          </cell>
        </row>
        <row r="307">
          <cell r="AC307">
            <v>0</v>
          </cell>
        </row>
        <row r="308">
          <cell r="AC308">
            <v>25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8</v>
          </cell>
        </row>
        <row r="312">
          <cell r="AC312">
            <v>0</v>
          </cell>
        </row>
        <row r="313">
          <cell r="AC313">
            <v>0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74</v>
          </cell>
        </row>
        <row r="318">
          <cell r="AC318">
            <v>127</v>
          </cell>
        </row>
        <row r="319">
          <cell r="AC319">
            <v>0</v>
          </cell>
        </row>
        <row r="320">
          <cell r="AC320">
            <v>1</v>
          </cell>
        </row>
        <row r="321">
          <cell r="AC321">
            <v>0</v>
          </cell>
        </row>
        <row r="322">
          <cell r="AC322">
            <v>5</v>
          </cell>
        </row>
        <row r="323">
          <cell r="AC323">
            <v>25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3</v>
          </cell>
        </row>
        <row r="327">
          <cell r="AC327">
            <v>5</v>
          </cell>
        </row>
        <row r="328">
          <cell r="AC3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3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2">
          <cell r="I22">
            <v>9</v>
          </cell>
          <cell r="L22">
            <v>6</v>
          </cell>
          <cell r="N22">
            <v>20</v>
          </cell>
          <cell r="S22">
            <v>42</v>
          </cell>
          <cell r="U22">
            <v>32</v>
          </cell>
          <cell r="W22">
            <v>7</v>
          </cell>
          <cell r="Y22">
            <v>4</v>
          </cell>
          <cell r="AA22">
            <v>10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0</v>
          </cell>
          <cell r="AI22">
            <v>0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1</v>
          </cell>
          <cell r="L24">
            <v>1</v>
          </cell>
          <cell r="N24">
            <v>3</v>
          </cell>
          <cell r="S24">
            <v>82</v>
          </cell>
          <cell r="U24">
            <v>58</v>
          </cell>
          <cell r="W24">
            <v>1</v>
          </cell>
          <cell r="Y24">
            <v>1</v>
          </cell>
          <cell r="AA24">
            <v>1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0</v>
          </cell>
          <cell r="AI24">
            <v>0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2">
        <row r="22">
          <cell r="I22">
            <v>3</v>
          </cell>
          <cell r="L22">
            <v>1</v>
          </cell>
          <cell r="N22">
            <v>7</v>
          </cell>
          <cell r="S22">
            <v>15</v>
          </cell>
          <cell r="U22">
            <v>12</v>
          </cell>
          <cell r="W22">
            <v>1</v>
          </cell>
          <cell r="Y22">
            <v>1</v>
          </cell>
          <cell r="AA22">
            <v>1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0</v>
          </cell>
          <cell r="AI22">
            <v>0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3</v>
          </cell>
          <cell r="L24">
            <v>0</v>
          </cell>
          <cell r="N24">
            <v>4</v>
          </cell>
          <cell r="S24">
            <v>23</v>
          </cell>
          <cell r="U24">
            <v>16</v>
          </cell>
          <cell r="W24">
            <v>0</v>
          </cell>
          <cell r="Y24">
            <v>0</v>
          </cell>
          <cell r="AA24">
            <v>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0</v>
          </cell>
          <cell r="AI24">
            <v>0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3">
        <row r="22">
          <cell r="I22">
            <v>1037</v>
          </cell>
          <cell r="L22">
            <v>544</v>
          </cell>
          <cell r="N22">
            <v>1300</v>
          </cell>
          <cell r="S22">
            <v>81</v>
          </cell>
          <cell r="U22">
            <v>58</v>
          </cell>
          <cell r="W22">
            <v>73</v>
          </cell>
          <cell r="Y22">
            <v>19</v>
          </cell>
          <cell r="AA22">
            <v>85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23</v>
          </cell>
          <cell r="AI22">
            <v>20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50</v>
          </cell>
          <cell r="L24">
            <v>33</v>
          </cell>
          <cell r="N24">
            <v>64</v>
          </cell>
          <cell r="S24">
            <v>22</v>
          </cell>
          <cell r="U24">
            <v>19</v>
          </cell>
          <cell r="W24">
            <v>4</v>
          </cell>
          <cell r="Y24">
            <v>2</v>
          </cell>
          <cell r="AA24">
            <v>4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0</v>
          </cell>
          <cell r="AI24">
            <v>0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4">
        <row r="22">
          <cell r="I22">
            <v>169</v>
          </cell>
          <cell r="L22">
            <v>71</v>
          </cell>
          <cell r="N22">
            <v>200</v>
          </cell>
          <cell r="S22">
            <v>18</v>
          </cell>
          <cell r="U22">
            <v>11</v>
          </cell>
          <cell r="W22">
            <v>40</v>
          </cell>
          <cell r="Y22">
            <v>11</v>
          </cell>
          <cell r="AA22">
            <v>51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0</v>
          </cell>
          <cell r="AI22">
            <v>0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32</v>
          </cell>
          <cell r="L24">
            <v>21</v>
          </cell>
          <cell r="N24">
            <v>35</v>
          </cell>
          <cell r="S24">
            <v>13</v>
          </cell>
          <cell r="U24">
            <v>12</v>
          </cell>
          <cell r="W24">
            <v>3</v>
          </cell>
          <cell r="Y24">
            <v>0</v>
          </cell>
          <cell r="AA24">
            <v>3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0</v>
          </cell>
          <cell r="AI24">
            <v>0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5">
        <row r="22">
          <cell r="I22">
            <v>582</v>
          </cell>
          <cell r="L22">
            <v>311</v>
          </cell>
          <cell r="N22">
            <v>824</v>
          </cell>
          <cell r="S22">
            <v>191</v>
          </cell>
          <cell r="U22">
            <v>107</v>
          </cell>
          <cell r="W22">
            <v>86</v>
          </cell>
          <cell r="Y22">
            <v>43</v>
          </cell>
          <cell r="AA22">
            <v>136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379</v>
          </cell>
          <cell r="AI22">
            <v>200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157</v>
          </cell>
          <cell r="L24">
            <v>112</v>
          </cell>
          <cell r="N24">
            <v>212</v>
          </cell>
          <cell r="S24">
            <v>66</v>
          </cell>
          <cell r="U24">
            <v>53</v>
          </cell>
          <cell r="W24">
            <v>37</v>
          </cell>
          <cell r="Y24">
            <v>35</v>
          </cell>
          <cell r="AA24">
            <v>56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12</v>
          </cell>
          <cell r="AI24">
            <v>8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6">
        <row r="22">
          <cell r="I22">
            <v>1068</v>
          </cell>
          <cell r="L22">
            <v>554</v>
          </cell>
          <cell r="N22">
            <v>1565</v>
          </cell>
          <cell r="S22">
            <v>84</v>
          </cell>
          <cell r="U22">
            <v>46</v>
          </cell>
          <cell r="W22">
            <v>110</v>
          </cell>
          <cell r="Y22">
            <v>60</v>
          </cell>
          <cell r="AA22">
            <v>237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144</v>
          </cell>
          <cell r="AI22">
            <v>82</v>
          </cell>
        </row>
        <row r="24">
          <cell r="I24">
            <v>185</v>
          </cell>
          <cell r="L24">
            <v>122</v>
          </cell>
          <cell r="N24">
            <v>291</v>
          </cell>
          <cell r="S24">
            <v>51</v>
          </cell>
          <cell r="U24">
            <v>41</v>
          </cell>
          <cell r="W24">
            <v>32</v>
          </cell>
          <cell r="Y24">
            <v>27</v>
          </cell>
          <cell r="AA24">
            <v>60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130</v>
          </cell>
          <cell r="AI24">
            <v>86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7">
        <row r="22">
          <cell r="I22">
            <v>1005</v>
          </cell>
          <cell r="L22">
            <v>557</v>
          </cell>
          <cell r="N22">
            <v>1425</v>
          </cell>
          <cell r="S22">
            <v>82</v>
          </cell>
          <cell r="U22">
            <v>53</v>
          </cell>
          <cell r="W22">
            <v>543</v>
          </cell>
          <cell r="Y22">
            <v>331</v>
          </cell>
          <cell r="AA22">
            <v>543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55</v>
          </cell>
          <cell r="AI22">
            <v>33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202</v>
          </cell>
          <cell r="L24">
            <v>131</v>
          </cell>
          <cell r="N24">
            <v>299</v>
          </cell>
          <cell r="S24">
            <v>42</v>
          </cell>
          <cell r="U24">
            <v>32</v>
          </cell>
          <cell r="W24">
            <v>40</v>
          </cell>
          <cell r="Y24">
            <v>39</v>
          </cell>
          <cell r="AA24">
            <v>40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30</v>
          </cell>
          <cell r="AI24">
            <v>16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8">
        <row r="22">
          <cell r="I22">
            <v>107</v>
          </cell>
          <cell r="L22">
            <v>48</v>
          </cell>
          <cell r="N22">
            <v>109</v>
          </cell>
          <cell r="S22">
            <v>27</v>
          </cell>
          <cell r="U22">
            <v>16</v>
          </cell>
          <cell r="W22">
            <v>6</v>
          </cell>
          <cell r="Y22">
            <v>2</v>
          </cell>
          <cell r="AA22">
            <v>6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77</v>
          </cell>
          <cell r="AI22">
            <v>45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56</v>
          </cell>
          <cell r="L24">
            <v>34</v>
          </cell>
          <cell r="N24">
            <v>57</v>
          </cell>
          <cell r="S24">
            <v>41</v>
          </cell>
          <cell r="U24">
            <v>24</v>
          </cell>
          <cell r="W24">
            <v>0</v>
          </cell>
          <cell r="Y24">
            <v>0</v>
          </cell>
          <cell r="AA24">
            <v>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22</v>
          </cell>
          <cell r="AI24">
            <v>15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9">
        <row r="22">
          <cell r="I22">
            <v>735</v>
          </cell>
          <cell r="L22">
            <v>423</v>
          </cell>
          <cell r="N22">
            <v>996</v>
          </cell>
          <cell r="S22">
            <v>132</v>
          </cell>
          <cell r="U22">
            <v>102</v>
          </cell>
          <cell r="W22">
            <v>55</v>
          </cell>
          <cell r="Y22">
            <v>40</v>
          </cell>
          <cell r="AA22">
            <v>55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241</v>
          </cell>
          <cell r="AI22">
            <v>142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230</v>
          </cell>
          <cell r="L24">
            <v>161</v>
          </cell>
          <cell r="N24">
            <v>315</v>
          </cell>
          <cell r="S24">
            <v>87</v>
          </cell>
          <cell r="U24">
            <v>74</v>
          </cell>
          <cell r="W24">
            <v>11</v>
          </cell>
          <cell r="Y24">
            <v>9</v>
          </cell>
          <cell r="AA24">
            <v>11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110</v>
          </cell>
          <cell r="AI24">
            <v>80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10">
        <row r="22">
          <cell r="I22">
            <v>79</v>
          </cell>
          <cell r="L22">
            <v>42</v>
          </cell>
          <cell r="N22">
            <v>88</v>
          </cell>
          <cell r="S22">
            <v>56</v>
          </cell>
          <cell r="U22">
            <v>29</v>
          </cell>
          <cell r="W22">
            <v>0</v>
          </cell>
          <cell r="Y22">
            <v>0</v>
          </cell>
          <cell r="AA22">
            <v>0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0</v>
          </cell>
          <cell r="AI22">
            <v>0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3</v>
          </cell>
          <cell r="L24">
            <v>1</v>
          </cell>
          <cell r="N24">
            <v>3</v>
          </cell>
          <cell r="S24">
            <v>16</v>
          </cell>
          <cell r="U24">
            <v>11</v>
          </cell>
          <cell r="W24">
            <v>0</v>
          </cell>
          <cell r="Y24">
            <v>0</v>
          </cell>
          <cell r="AA24">
            <v>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0</v>
          </cell>
          <cell r="AI24">
            <v>0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11">
        <row r="22">
          <cell r="I22">
            <v>122</v>
          </cell>
          <cell r="L22">
            <v>56</v>
          </cell>
          <cell r="N22">
            <v>126</v>
          </cell>
          <cell r="S22">
            <v>33</v>
          </cell>
          <cell r="U22">
            <v>22</v>
          </cell>
          <cell r="W22">
            <v>0</v>
          </cell>
          <cell r="Y22">
            <v>0</v>
          </cell>
          <cell r="AA22">
            <v>0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19</v>
          </cell>
          <cell r="AI22">
            <v>9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43</v>
          </cell>
          <cell r="L24">
            <v>34</v>
          </cell>
          <cell r="N24">
            <v>56</v>
          </cell>
          <cell r="S24">
            <v>26</v>
          </cell>
          <cell r="U24">
            <v>20</v>
          </cell>
          <cell r="W24">
            <v>0</v>
          </cell>
          <cell r="Y24">
            <v>0</v>
          </cell>
          <cell r="AA24">
            <v>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31</v>
          </cell>
          <cell r="AI24">
            <v>25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12">
        <row r="22">
          <cell r="I22">
            <v>102</v>
          </cell>
          <cell r="L22">
            <v>54</v>
          </cell>
          <cell r="N22">
            <v>194</v>
          </cell>
          <cell r="S22">
            <v>11</v>
          </cell>
          <cell r="U22">
            <v>11</v>
          </cell>
          <cell r="W22">
            <v>0</v>
          </cell>
          <cell r="Y22">
            <v>0</v>
          </cell>
          <cell r="AA22">
            <v>0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12</v>
          </cell>
          <cell r="AI22">
            <v>5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18</v>
          </cell>
          <cell r="L24">
            <v>15</v>
          </cell>
          <cell r="N24">
            <v>28</v>
          </cell>
          <cell r="S24">
            <v>7</v>
          </cell>
          <cell r="U24">
            <v>6</v>
          </cell>
          <cell r="W24">
            <v>0</v>
          </cell>
          <cell r="Y24">
            <v>0</v>
          </cell>
          <cell r="AA24">
            <v>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13</v>
          </cell>
          <cell r="AI24">
            <v>10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13">
        <row r="22">
          <cell r="I22">
            <v>684</v>
          </cell>
          <cell r="L22">
            <v>397</v>
          </cell>
          <cell r="N22">
            <v>1400</v>
          </cell>
          <cell r="S22">
            <v>161</v>
          </cell>
          <cell r="U22">
            <v>92</v>
          </cell>
          <cell r="W22">
            <v>1</v>
          </cell>
          <cell r="Y22">
            <v>1</v>
          </cell>
          <cell r="AA22">
            <v>1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0</v>
          </cell>
          <cell r="AI22">
            <v>0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165</v>
          </cell>
          <cell r="L24">
            <v>97</v>
          </cell>
          <cell r="N24">
            <v>426</v>
          </cell>
          <cell r="S24">
            <v>12</v>
          </cell>
          <cell r="U24">
            <v>8</v>
          </cell>
          <cell r="W24">
            <v>0</v>
          </cell>
          <cell r="Y24">
            <v>0</v>
          </cell>
          <cell r="AA24">
            <v>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0</v>
          </cell>
          <cell r="AI24">
            <v>0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14">
        <row r="22">
          <cell r="I22">
            <v>185</v>
          </cell>
          <cell r="L22">
            <v>117</v>
          </cell>
          <cell r="N22">
            <v>366</v>
          </cell>
          <cell r="S22">
            <v>29</v>
          </cell>
          <cell r="U22">
            <v>16</v>
          </cell>
          <cell r="W22">
            <v>0</v>
          </cell>
          <cell r="Y22">
            <v>0</v>
          </cell>
          <cell r="AA22">
            <v>0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0</v>
          </cell>
          <cell r="AI22">
            <v>0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32</v>
          </cell>
          <cell r="L24">
            <v>23</v>
          </cell>
          <cell r="N24">
            <v>83</v>
          </cell>
          <cell r="S24">
            <v>0</v>
          </cell>
          <cell r="U24">
            <v>0</v>
          </cell>
          <cell r="W24">
            <v>0</v>
          </cell>
          <cell r="Y24">
            <v>0</v>
          </cell>
          <cell r="AA24">
            <v>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0</v>
          </cell>
          <cell r="AI24">
            <v>0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15">
        <row r="22">
          <cell r="I22">
            <v>357</v>
          </cell>
          <cell r="L22">
            <v>221</v>
          </cell>
          <cell r="N22">
            <v>384</v>
          </cell>
          <cell r="S22">
            <v>38</v>
          </cell>
          <cell r="U22">
            <v>24</v>
          </cell>
          <cell r="W22">
            <v>31</v>
          </cell>
          <cell r="Y22">
            <v>24</v>
          </cell>
          <cell r="AA22">
            <v>34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45</v>
          </cell>
          <cell r="AI22">
            <v>27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50</v>
          </cell>
          <cell r="L24">
            <v>35</v>
          </cell>
          <cell r="N24">
            <v>64</v>
          </cell>
          <cell r="S24">
            <v>20</v>
          </cell>
          <cell r="U24">
            <v>15</v>
          </cell>
          <cell r="W24">
            <v>2</v>
          </cell>
          <cell r="Y24">
            <v>2</v>
          </cell>
          <cell r="AA24">
            <v>2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9</v>
          </cell>
          <cell r="AI24">
            <v>5</v>
          </cell>
          <cell r="AK24" t="str">
            <v>0</v>
          </cell>
          <cell r="AL24">
            <v>0</v>
          </cell>
          <cell r="AM24">
            <v>0</v>
          </cell>
        </row>
      </sheetData>
      <sheetData sheetId="16">
        <row r="22">
          <cell r="I22">
            <v>127</v>
          </cell>
          <cell r="L22">
            <v>76</v>
          </cell>
          <cell r="N22">
            <v>129</v>
          </cell>
          <cell r="S22">
            <v>14</v>
          </cell>
          <cell r="U22">
            <v>13</v>
          </cell>
          <cell r="W22">
            <v>0</v>
          </cell>
          <cell r="Y22">
            <v>0</v>
          </cell>
          <cell r="AA22">
            <v>0</v>
          </cell>
          <cell r="AC22" t="str">
            <v>0</v>
          </cell>
          <cell r="AD22" t="str">
            <v>0</v>
          </cell>
          <cell r="AF22" t="str">
            <v>0</v>
          </cell>
          <cell r="AG22">
            <v>19</v>
          </cell>
          <cell r="AI22">
            <v>10</v>
          </cell>
          <cell r="AK22" t="str">
            <v>0</v>
          </cell>
          <cell r="AL22">
            <v>0</v>
          </cell>
          <cell r="AM22">
            <v>0</v>
          </cell>
        </row>
        <row r="24">
          <cell r="I24">
            <v>57</v>
          </cell>
          <cell r="L24">
            <v>36</v>
          </cell>
          <cell r="N24">
            <v>59</v>
          </cell>
          <cell r="S24">
            <v>14</v>
          </cell>
          <cell r="U24">
            <v>11</v>
          </cell>
          <cell r="W24">
            <v>0</v>
          </cell>
          <cell r="Y24">
            <v>0</v>
          </cell>
          <cell r="AA24">
            <v>0</v>
          </cell>
          <cell r="AC24" t="str">
            <v>0</v>
          </cell>
          <cell r="AD24" t="str">
            <v>0</v>
          </cell>
          <cell r="AF24" t="str">
            <v>0</v>
          </cell>
          <cell r="AG24">
            <v>13</v>
          </cell>
          <cell r="AI24">
            <v>7</v>
          </cell>
          <cell r="AK24" t="str">
            <v>0</v>
          </cell>
          <cell r="AL24">
            <v>0</v>
          </cell>
          <cell r="AM2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4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5">
          <cell r="I25">
            <v>2</v>
          </cell>
          <cell r="L25">
            <v>1</v>
          </cell>
          <cell r="N25">
            <v>6</v>
          </cell>
          <cell r="P25" t="str">
            <v>0</v>
          </cell>
          <cell r="S25">
            <v>94</v>
          </cell>
          <cell r="U25">
            <v>67</v>
          </cell>
          <cell r="W25">
            <v>2</v>
          </cell>
          <cell r="Y25">
            <v>1</v>
          </cell>
          <cell r="AA25">
            <v>2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0</v>
          </cell>
          <cell r="AI25">
            <v>0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1</v>
          </cell>
          <cell r="L26">
            <v>0</v>
          </cell>
          <cell r="N26">
            <v>2</v>
          </cell>
          <cell r="P26" t="str">
            <v>0</v>
          </cell>
          <cell r="S26">
            <v>66</v>
          </cell>
          <cell r="U26">
            <v>42</v>
          </cell>
          <cell r="W26">
            <v>1</v>
          </cell>
          <cell r="Y26">
            <v>0</v>
          </cell>
          <cell r="AA26">
            <v>1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0</v>
          </cell>
          <cell r="AI26">
            <v>0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1</v>
          </cell>
          <cell r="L27">
            <v>0</v>
          </cell>
          <cell r="N27">
            <v>2</v>
          </cell>
          <cell r="P27" t="str">
            <v>0</v>
          </cell>
          <cell r="S27">
            <v>18</v>
          </cell>
          <cell r="U27">
            <v>15</v>
          </cell>
          <cell r="W27">
            <v>0</v>
          </cell>
          <cell r="Y27">
            <v>0</v>
          </cell>
          <cell r="AA27">
            <v>0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0</v>
          </cell>
          <cell r="AI27">
            <v>0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2">
        <row r="25">
          <cell r="I25">
            <v>3</v>
          </cell>
          <cell r="N25">
            <v>4</v>
          </cell>
          <cell r="P25" t="str">
            <v>0</v>
          </cell>
          <cell r="S25">
            <v>25</v>
          </cell>
          <cell r="U25">
            <v>18</v>
          </cell>
          <cell r="W25">
            <v>0</v>
          </cell>
          <cell r="Y25">
            <v>0</v>
          </cell>
          <cell r="AA25">
            <v>0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0</v>
          </cell>
          <cell r="AM25">
            <v>0</v>
          </cell>
        </row>
        <row r="26">
          <cell r="I26">
            <v>1</v>
          </cell>
          <cell r="L26">
            <v>0</v>
          </cell>
          <cell r="N26">
            <v>1</v>
          </cell>
          <cell r="P26" t="str">
            <v>0</v>
          </cell>
          <cell r="S26">
            <v>19</v>
          </cell>
          <cell r="U26">
            <v>15</v>
          </cell>
          <cell r="W26">
            <v>0</v>
          </cell>
          <cell r="Y26">
            <v>0</v>
          </cell>
          <cell r="AA26">
            <v>0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0</v>
          </cell>
          <cell r="AL26">
            <v>0</v>
          </cell>
          <cell r="AM26">
            <v>0</v>
          </cell>
        </row>
        <row r="27">
          <cell r="I27">
            <v>1</v>
          </cell>
          <cell r="L27">
            <v>1</v>
          </cell>
          <cell r="N27">
            <v>1</v>
          </cell>
          <cell r="P27" t="str">
            <v>0</v>
          </cell>
          <cell r="S27">
            <v>3</v>
          </cell>
          <cell r="U27">
            <v>1</v>
          </cell>
          <cell r="W27">
            <v>0</v>
          </cell>
          <cell r="Y27">
            <v>0</v>
          </cell>
          <cell r="AA27">
            <v>0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0</v>
          </cell>
          <cell r="AL27">
            <v>0</v>
          </cell>
          <cell r="AM27">
            <v>0</v>
          </cell>
        </row>
        <row r="28">
          <cell r="AL28">
            <v>0</v>
          </cell>
        </row>
      </sheetData>
      <sheetData sheetId="3">
        <row r="25">
          <cell r="I25">
            <v>123</v>
          </cell>
          <cell r="L25">
            <v>79</v>
          </cell>
          <cell r="N25">
            <v>152</v>
          </cell>
          <cell r="S25">
            <v>35</v>
          </cell>
          <cell r="U25">
            <v>31</v>
          </cell>
          <cell r="W25">
            <v>8</v>
          </cell>
          <cell r="Y25">
            <v>4</v>
          </cell>
          <cell r="AA25">
            <v>8</v>
          </cell>
          <cell r="AC25" t="str">
            <v>0</v>
          </cell>
          <cell r="AD25" t="str">
            <v>0</v>
          </cell>
          <cell r="AF25" t="str">
            <v>0</v>
          </cell>
          <cell r="AI25">
            <v>0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0</v>
          </cell>
          <cell r="L26">
            <v>0</v>
          </cell>
          <cell r="N26">
            <v>0</v>
          </cell>
          <cell r="S26">
            <v>0</v>
          </cell>
          <cell r="U26">
            <v>0</v>
          </cell>
          <cell r="W26">
            <v>0</v>
          </cell>
          <cell r="Y26">
            <v>0</v>
          </cell>
          <cell r="AA26">
            <v>0</v>
          </cell>
          <cell r="AC26" t="str">
            <v>0</v>
          </cell>
          <cell r="AD26" t="str">
            <v>0</v>
          </cell>
          <cell r="AF26" t="str">
            <v>0</v>
          </cell>
          <cell r="AI26">
            <v>0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101</v>
          </cell>
          <cell r="L27">
            <v>49</v>
          </cell>
          <cell r="N27">
            <v>125</v>
          </cell>
          <cell r="S27">
            <v>18</v>
          </cell>
          <cell r="U27">
            <v>12</v>
          </cell>
          <cell r="W27">
            <v>5</v>
          </cell>
          <cell r="Y27">
            <v>1</v>
          </cell>
          <cell r="AA27">
            <v>5</v>
          </cell>
          <cell r="AC27" t="str">
            <v>0</v>
          </cell>
          <cell r="AD27" t="str">
            <v>0</v>
          </cell>
          <cell r="AF27" t="str">
            <v>0</v>
          </cell>
          <cell r="AI27">
            <v>0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4">
        <row r="25">
          <cell r="I25">
            <v>41</v>
          </cell>
          <cell r="L25">
            <v>26</v>
          </cell>
          <cell r="N25">
            <v>43</v>
          </cell>
          <cell r="P25" t="str">
            <v>0</v>
          </cell>
          <cell r="S25">
            <v>18</v>
          </cell>
          <cell r="U25">
            <v>15</v>
          </cell>
          <cell r="W25">
            <v>3</v>
          </cell>
          <cell r="Y25">
            <v>0</v>
          </cell>
          <cell r="AA25">
            <v>3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0</v>
          </cell>
          <cell r="AI25">
            <v>0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111</v>
          </cell>
          <cell r="L26">
            <v>46</v>
          </cell>
          <cell r="N26">
            <v>141</v>
          </cell>
          <cell r="P26" t="str">
            <v>0</v>
          </cell>
          <cell r="S26">
            <v>34</v>
          </cell>
          <cell r="U26">
            <v>28</v>
          </cell>
          <cell r="W26">
            <v>38</v>
          </cell>
          <cell r="Y26">
            <v>10</v>
          </cell>
          <cell r="AA26">
            <v>49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0</v>
          </cell>
          <cell r="AI26">
            <v>0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14</v>
          </cell>
          <cell r="L27">
            <v>7</v>
          </cell>
          <cell r="N27">
            <v>17</v>
          </cell>
          <cell r="P27" t="str">
            <v>0</v>
          </cell>
          <cell r="S27">
            <v>5</v>
          </cell>
          <cell r="U27">
            <v>4</v>
          </cell>
          <cell r="W27">
            <v>3</v>
          </cell>
          <cell r="Y27">
            <v>1</v>
          </cell>
          <cell r="AA27">
            <v>3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0</v>
          </cell>
          <cell r="AI27">
            <v>0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5">
        <row r="25">
          <cell r="I25">
            <v>229</v>
          </cell>
          <cell r="L25">
            <v>153</v>
          </cell>
          <cell r="N25">
            <v>315</v>
          </cell>
          <cell r="P25" t="str">
            <v>0</v>
          </cell>
          <cell r="S25">
            <v>90</v>
          </cell>
          <cell r="U25">
            <v>69</v>
          </cell>
          <cell r="W25">
            <v>46</v>
          </cell>
          <cell r="Y25">
            <v>44</v>
          </cell>
          <cell r="AA25">
            <v>72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46</v>
          </cell>
          <cell r="AI25">
            <v>29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456</v>
          </cell>
          <cell r="L26">
            <v>268</v>
          </cell>
          <cell r="N26">
            <v>607</v>
          </cell>
          <cell r="P26" t="str">
            <v>0</v>
          </cell>
          <cell r="S26">
            <v>154</v>
          </cell>
          <cell r="U26">
            <v>101</v>
          </cell>
          <cell r="W26">
            <v>60</v>
          </cell>
          <cell r="Y26">
            <v>40</v>
          </cell>
          <cell r="AA26">
            <v>85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179</v>
          </cell>
          <cell r="AI26">
            <v>95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66</v>
          </cell>
          <cell r="L27">
            <v>31</v>
          </cell>
          <cell r="N27">
            <v>80</v>
          </cell>
          <cell r="P27" t="str">
            <v>0</v>
          </cell>
          <cell r="S27">
            <v>22</v>
          </cell>
          <cell r="U27">
            <v>11</v>
          </cell>
          <cell r="W27">
            <v>1</v>
          </cell>
          <cell r="Y27">
            <v>0</v>
          </cell>
          <cell r="AA27">
            <v>2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34</v>
          </cell>
          <cell r="AI27">
            <v>20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6">
        <row r="25">
          <cell r="I25">
            <v>242</v>
          </cell>
          <cell r="L25">
            <v>155</v>
          </cell>
          <cell r="N25">
            <v>372</v>
          </cell>
          <cell r="P25" t="str">
            <v>0</v>
          </cell>
          <cell r="S25">
            <v>60</v>
          </cell>
          <cell r="U25">
            <v>49</v>
          </cell>
          <cell r="W25">
            <v>38</v>
          </cell>
          <cell r="Y25">
            <v>32</v>
          </cell>
          <cell r="AA25">
            <v>70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161</v>
          </cell>
          <cell r="AI25">
            <v>105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646</v>
          </cell>
          <cell r="L26">
            <v>367</v>
          </cell>
          <cell r="N26">
            <v>951</v>
          </cell>
          <cell r="P26" t="str">
            <v>0</v>
          </cell>
          <cell r="S26">
            <v>79</v>
          </cell>
          <cell r="U26">
            <v>57</v>
          </cell>
          <cell r="W26">
            <v>77</v>
          </cell>
          <cell r="Y26">
            <v>57</v>
          </cell>
          <cell r="AA26">
            <v>167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179</v>
          </cell>
          <cell r="AI26">
            <v>109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49</v>
          </cell>
          <cell r="L27">
            <v>25</v>
          </cell>
          <cell r="N27">
            <v>69</v>
          </cell>
          <cell r="P27" t="str">
            <v>0</v>
          </cell>
          <cell r="S27">
            <v>8</v>
          </cell>
          <cell r="U27">
            <v>7</v>
          </cell>
          <cell r="W27">
            <v>6</v>
          </cell>
          <cell r="Y27">
            <v>3</v>
          </cell>
          <cell r="AA27">
            <v>11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24</v>
          </cell>
          <cell r="AI27">
            <v>12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7">
        <row r="25">
          <cell r="I25">
            <v>284</v>
          </cell>
          <cell r="L25">
            <v>180</v>
          </cell>
          <cell r="N25">
            <v>427</v>
          </cell>
          <cell r="P25" t="str">
            <v>0</v>
          </cell>
          <cell r="S25">
            <v>66</v>
          </cell>
          <cell r="U25">
            <v>49</v>
          </cell>
          <cell r="W25">
            <v>65</v>
          </cell>
          <cell r="Y25">
            <v>57</v>
          </cell>
          <cell r="AA25">
            <v>65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40</v>
          </cell>
          <cell r="AI25">
            <v>22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511</v>
          </cell>
          <cell r="L26">
            <v>298</v>
          </cell>
          <cell r="N26">
            <v>726</v>
          </cell>
          <cell r="P26" t="str">
            <v>0</v>
          </cell>
          <cell r="S26">
            <v>69</v>
          </cell>
          <cell r="U26">
            <v>52</v>
          </cell>
          <cell r="W26">
            <v>238</v>
          </cell>
          <cell r="Y26">
            <v>157</v>
          </cell>
          <cell r="AA26">
            <v>238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46</v>
          </cell>
          <cell r="AI26">
            <v>25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104</v>
          </cell>
          <cell r="L27">
            <v>59</v>
          </cell>
          <cell r="N27">
            <v>156</v>
          </cell>
          <cell r="P27" t="str">
            <v>0</v>
          </cell>
          <cell r="S27">
            <v>16</v>
          </cell>
          <cell r="U27">
            <v>10</v>
          </cell>
          <cell r="W27">
            <v>34</v>
          </cell>
          <cell r="Y27">
            <v>18</v>
          </cell>
          <cell r="AA27">
            <v>34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12</v>
          </cell>
          <cell r="AI27">
            <v>6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8">
        <row r="25">
          <cell r="I25">
            <v>74</v>
          </cell>
          <cell r="L25">
            <v>41</v>
          </cell>
          <cell r="N25">
            <v>75</v>
          </cell>
          <cell r="P25" t="str">
            <v>0</v>
          </cell>
          <cell r="S25">
            <v>56</v>
          </cell>
          <cell r="U25">
            <v>30</v>
          </cell>
          <cell r="W25">
            <v>0</v>
          </cell>
          <cell r="Y25">
            <v>0</v>
          </cell>
          <cell r="AA25">
            <v>0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31</v>
          </cell>
          <cell r="AI25">
            <v>17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96</v>
          </cell>
          <cell r="L26">
            <v>57</v>
          </cell>
          <cell r="N26">
            <v>98</v>
          </cell>
          <cell r="P26" t="str">
            <v>0</v>
          </cell>
          <cell r="S26">
            <v>54</v>
          </cell>
          <cell r="U26">
            <v>30</v>
          </cell>
          <cell r="W26">
            <v>4</v>
          </cell>
          <cell r="Y26">
            <v>3</v>
          </cell>
          <cell r="AA26">
            <v>4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64</v>
          </cell>
          <cell r="AI26">
            <v>38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23</v>
          </cell>
          <cell r="L27">
            <v>11</v>
          </cell>
          <cell r="N27">
            <v>24</v>
          </cell>
          <cell r="P27" t="str">
            <v>0</v>
          </cell>
          <cell r="S27">
            <v>16</v>
          </cell>
          <cell r="U27">
            <v>8</v>
          </cell>
          <cell r="W27">
            <v>0</v>
          </cell>
          <cell r="Y27">
            <v>0</v>
          </cell>
          <cell r="AA27">
            <v>0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19</v>
          </cell>
          <cell r="AI27">
            <v>11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9">
        <row r="25">
          <cell r="I25">
            <v>321</v>
          </cell>
          <cell r="L25">
            <v>219</v>
          </cell>
          <cell r="N25">
            <v>451</v>
          </cell>
          <cell r="P25" t="str">
            <v>0</v>
          </cell>
          <cell r="S25">
            <v>114</v>
          </cell>
          <cell r="U25">
            <v>97</v>
          </cell>
          <cell r="W25">
            <v>16</v>
          </cell>
          <cell r="Y25">
            <v>12</v>
          </cell>
          <cell r="AA25">
            <v>16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157</v>
          </cell>
          <cell r="AI25">
            <v>113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619</v>
          </cell>
          <cell r="L26">
            <v>378</v>
          </cell>
          <cell r="N26">
            <v>835</v>
          </cell>
          <cell r="P26" t="str">
            <v>0</v>
          </cell>
          <cell r="S26">
            <v>174</v>
          </cell>
          <cell r="U26">
            <v>140</v>
          </cell>
          <cell r="W26">
            <v>41</v>
          </cell>
          <cell r="Y26">
            <v>29</v>
          </cell>
          <cell r="AA26">
            <v>41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229</v>
          </cell>
          <cell r="AI26">
            <v>154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81</v>
          </cell>
          <cell r="L27">
            <v>50</v>
          </cell>
          <cell r="N27">
            <v>113</v>
          </cell>
          <cell r="P27" t="str">
            <v>0</v>
          </cell>
          <cell r="S27">
            <v>24</v>
          </cell>
          <cell r="U27">
            <v>19</v>
          </cell>
          <cell r="W27">
            <v>6</v>
          </cell>
          <cell r="Y27">
            <v>5</v>
          </cell>
          <cell r="AA27">
            <v>6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31</v>
          </cell>
          <cell r="AI27">
            <v>19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10">
        <row r="25">
          <cell r="I25">
            <v>5</v>
          </cell>
          <cell r="L25">
            <v>3</v>
          </cell>
          <cell r="N25">
            <v>5</v>
          </cell>
          <cell r="P25" t="str">
            <v>0</v>
          </cell>
          <cell r="S25">
            <v>25</v>
          </cell>
          <cell r="U25">
            <v>16</v>
          </cell>
          <cell r="W25">
            <v>0</v>
          </cell>
          <cell r="Y25">
            <v>0</v>
          </cell>
          <cell r="AA25">
            <v>0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0</v>
          </cell>
          <cell r="AI25">
            <v>0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43</v>
          </cell>
          <cell r="L26">
            <v>21</v>
          </cell>
          <cell r="N26">
            <v>45</v>
          </cell>
          <cell r="P26" t="str">
            <v>0</v>
          </cell>
          <cell r="S26">
            <v>48</v>
          </cell>
          <cell r="U26">
            <v>25</v>
          </cell>
          <cell r="W26">
            <v>0</v>
          </cell>
          <cell r="Y26">
            <v>0</v>
          </cell>
          <cell r="AA26">
            <v>0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0</v>
          </cell>
          <cell r="AI26">
            <v>0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3</v>
          </cell>
          <cell r="L27">
            <v>2</v>
          </cell>
          <cell r="N27">
            <v>3</v>
          </cell>
          <cell r="P27" t="str">
            <v>0</v>
          </cell>
          <cell r="S27">
            <v>4</v>
          </cell>
          <cell r="U27">
            <v>2</v>
          </cell>
          <cell r="W27">
            <v>0</v>
          </cell>
          <cell r="Y27">
            <v>0</v>
          </cell>
          <cell r="AA27">
            <v>0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0</v>
          </cell>
          <cell r="AI27">
            <v>0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11">
        <row r="25">
          <cell r="I25">
            <v>73</v>
          </cell>
          <cell r="L25">
            <v>53</v>
          </cell>
          <cell r="N25">
            <v>95</v>
          </cell>
          <cell r="P25" t="str">
            <v>0</v>
          </cell>
          <cell r="S25">
            <v>41</v>
          </cell>
          <cell r="U25">
            <v>31</v>
          </cell>
          <cell r="W25">
            <v>0</v>
          </cell>
          <cell r="Y25">
            <v>0</v>
          </cell>
          <cell r="AA25">
            <v>0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45</v>
          </cell>
          <cell r="AI25">
            <v>35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115</v>
          </cell>
          <cell r="L26">
            <v>64</v>
          </cell>
          <cell r="N26">
            <v>131</v>
          </cell>
          <cell r="P26" t="str">
            <v>0</v>
          </cell>
          <cell r="S26">
            <v>44</v>
          </cell>
          <cell r="U26">
            <v>32</v>
          </cell>
          <cell r="W26">
            <v>0</v>
          </cell>
          <cell r="Y26">
            <v>0</v>
          </cell>
          <cell r="AA26">
            <v>0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39</v>
          </cell>
          <cell r="AI26">
            <v>29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12</v>
          </cell>
          <cell r="L27">
            <v>6</v>
          </cell>
          <cell r="N27">
            <v>14</v>
          </cell>
          <cell r="P27" t="str">
            <v>0</v>
          </cell>
          <cell r="S27">
            <v>3</v>
          </cell>
          <cell r="U27">
            <v>1</v>
          </cell>
          <cell r="W27">
            <v>0</v>
          </cell>
          <cell r="Y27">
            <v>0</v>
          </cell>
          <cell r="AA27">
            <v>0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8</v>
          </cell>
          <cell r="AI27">
            <v>2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12">
        <row r="25">
          <cell r="I25">
            <v>34</v>
          </cell>
          <cell r="L25">
            <v>27</v>
          </cell>
          <cell r="N25">
            <v>56</v>
          </cell>
          <cell r="P25" t="str">
            <v>0</v>
          </cell>
          <cell r="S25">
            <v>12</v>
          </cell>
          <cell r="U25">
            <v>11</v>
          </cell>
          <cell r="W25">
            <v>0</v>
          </cell>
          <cell r="Y25">
            <v>0</v>
          </cell>
          <cell r="AA25">
            <v>0</v>
          </cell>
          <cell r="AD25" t="str">
            <v>0</v>
          </cell>
          <cell r="AF25" t="str">
            <v>0</v>
          </cell>
          <cell r="AG25">
            <v>14</v>
          </cell>
          <cell r="AI25">
            <v>10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65</v>
          </cell>
          <cell r="L26">
            <v>42</v>
          </cell>
          <cell r="N26">
            <v>123</v>
          </cell>
          <cell r="P26" t="str">
            <v>0</v>
          </cell>
          <cell r="S26">
            <v>15</v>
          </cell>
          <cell r="U26">
            <v>13</v>
          </cell>
          <cell r="W26">
            <v>0</v>
          </cell>
          <cell r="Y26">
            <v>0</v>
          </cell>
          <cell r="AA26">
            <v>0</v>
          </cell>
          <cell r="AD26" t="str">
            <v>0</v>
          </cell>
          <cell r="AF26" t="str">
            <v>0</v>
          </cell>
          <cell r="AG26">
            <v>13</v>
          </cell>
          <cell r="AI26">
            <v>7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6</v>
          </cell>
          <cell r="L27">
            <v>2</v>
          </cell>
          <cell r="N27">
            <v>11</v>
          </cell>
          <cell r="P27" t="str">
            <v>0</v>
          </cell>
          <cell r="S27">
            <v>1</v>
          </cell>
          <cell r="U27">
            <v>1</v>
          </cell>
          <cell r="W27">
            <v>0</v>
          </cell>
          <cell r="Y27">
            <v>0</v>
          </cell>
          <cell r="AA27">
            <v>0</v>
          </cell>
          <cell r="AD27" t="str">
            <v>0</v>
          </cell>
          <cell r="AF27" t="str">
            <v>0</v>
          </cell>
          <cell r="AG27">
            <v>6</v>
          </cell>
          <cell r="AI27">
            <v>3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13">
        <row r="25">
          <cell r="I25">
            <v>215</v>
          </cell>
          <cell r="L25">
            <v>134</v>
          </cell>
          <cell r="N25">
            <v>534</v>
          </cell>
          <cell r="P25" t="str">
            <v>0</v>
          </cell>
          <cell r="S25">
            <v>23</v>
          </cell>
          <cell r="U25">
            <v>18</v>
          </cell>
          <cell r="W25">
            <v>0</v>
          </cell>
          <cell r="Y25">
            <v>0</v>
          </cell>
          <cell r="AA25">
            <v>0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0</v>
          </cell>
          <cell r="AI25">
            <v>0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0</v>
          </cell>
          <cell r="L26">
            <v>0</v>
          </cell>
          <cell r="N26">
            <v>0</v>
          </cell>
          <cell r="P26" t="str">
            <v>0</v>
          </cell>
          <cell r="S26">
            <v>0</v>
          </cell>
          <cell r="U26">
            <v>0</v>
          </cell>
          <cell r="W26">
            <v>0</v>
          </cell>
          <cell r="Y26">
            <v>0</v>
          </cell>
          <cell r="AA26">
            <v>0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0</v>
          </cell>
          <cell r="AI26">
            <v>0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61</v>
          </cell>
          <cell r="L27">
            <v>30</v>
          </cell>
          <cell r="N27">
            <v>125</v>
          </cell>
          <cell r="P27" t="str">
            <v>0</v>
          </cell>
          <cell r="S27">
            <v>14</v>
          </cell>
          <cell r="U27">
            <v>5</v>
          </cell>
          <cell r="W27">
            <v>0</v>
          </cell>
          <cell r="Y27">
            <v>0</v>
          </cell>
          <cell r="AA27">
            <v>0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0</v>
          </cell>
          <cell r="AI27">
            <v>0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14">
        <row r="25">
          <cell r="I25">
            <v>44</v>
          </cell>
          <cell r="L25">
            <v>33</v>
          </cell>
          <cell r="N25">
            <v>103</v>
          </cell>
          <cell r="P25" t="str">
            <v>0</v>
          </cell>
          <cell r="S25">
            <v>4</v>
          </cell>
          <cell r="U25">
            <v>3</v>
          </cell>
          <cell r="W25">
            <v>0</v>
          </cell>
          <cell r="Y25">
            <v>0</v>
          </cell>
          <cell r="AA25">
            <v>0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0</v>
          </cell>
          <cell r="AI25">
            <v>0</v>
          </cell>
          <cell r="AK25" t="str">
            <v>0</v>
          </cell>
          <cell r="AL25">
            <v>0</v>
          </cell>
        </row>
        <row r="26">
          <cell r="I26">
            <v>174</v>
          </cell>
          <cell r="L26">
            <v>112</v>
          </cell>
          <cell r="N26">
            <v>367</v>
          </cell>
          <cell r="P26" t="str">
            <v>0</v>
          </cell>
          <cell r="S26">
            <v>26</v>
          </cell>
          <cell r="U26">
            <v>16</v>
          </cell>
          <cell r="W26">
            <v>0</v>
          </cell>
          <cell r="Y26">
            <v>0</v>
          </cell>
          <cell r="AA26">
            <v>0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0</v>
          </cell>
          <cell r="AI26">
            <v>0</v>
          </cell>
          <cell r="AK26" t="str">
            <v>0</v>
          </cell>
          <cell r="AL26">
            <v>0</v>
          </cell>
        </row>
        <row r="27">
          <cell r="I27">
            <v>13</v>
          </cell>
          <cell r="L27">
            <v>6</v>
          </cell>
          <cell r="N27">
            <v>31</v>
          </cell>
          <cell r="P27" t="str">
            <v>0</v>
          </cell>
          <cell r="S27">
            <v>4</v>
          </cell>
          <cell r="U27">
            <v>1</v>
          </cell>
          <cell r="W27">
            <v>0</v>
          </cell>
          <cell r="Y27">
            <v>0</v>
          </cell>
          <cell r="AA27">
            <v>0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0</v>
          </cell>
          <cell r="AI27">
            <v>0</v>
          </cell>
          <cell r="AK27" t="str">
            <v>0</v>
          </cell>
          <cell r="AL27">
            <v>0</v>
          </cell>
        </row>
      </sheetData>
      <sheetData sheetId="15">
        <row r="25">
          <cell r="I25">
            <v>88</v>
          </cell>
          <cell r="L25">
            <v>67</v>
          </cell>
          <cell r="N25">
            <v>110</v>
          </cell>
          <cell r="P25" t="str">
            <v>0</v>
          </cell>
          <cell r="S25">
            <v>29</v>
          </cell>
          <cell r="U25">
            <v>22</v>
          </cell>
          <cell r="W25">
            <v>3</v>
          </cell>
          <cell r="AA25">
            <v>3</v>
          </cell>
          <cell r="AC25" t="str">
            <v>0</v>
          </cell>
          <cell r="AD25" t="str">
            <v>0</v>
          </cell>
          <cell r="AF25" t="str">
            <v>0</v>
          </cell>
          <cell r="AG25">
            <v>14</v>
          </cell>
          <cell r="AI25">
            <v>10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200</v>
          </cell>
          <cell r="L26">
            <v>130</v>
          </cell>
          <cell r="N26">
            <v>222</v>
          </cell>
          <cell r="P26" t="str">
            <v>0</v>
          </cell>
          <cell r="S26">
            <v>37</v>
          </cell>
          <cell r="U26">
            <v>28</v>
          </cell>
          <cell r="W26">
            <v>11</v>
          </cell>
          <cell r="Y26">
            <v>10</v>
          </cell>
          <cell r="AA26">
            <v>13</v>
          </cell>
          <cell r="AC26" t="str">
            <v>0</v>
          </cell>
          <cell r="AD26" t="str">
            <v>0</v>
          </cell>
          <cell r="AF26" t="str">
            <v>0</v>
          </cell>
          <cell r="AG26">
            <v>21</v>
          </cell>
          <cell r="AI26">
            <v>11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27</v>
          </cell>
          <cell r="L27">
            <v>16</v>
          </cell>
          <cell r="N27">
            <v>30</v>
          </cell>
          <cell r="P27" t="str">
            <v>0</v>
          </cell>
          <cell r="S27">
            <v>4</v>
          </cell>
          <cell r="U27">
            <v>1</v>
          </cell>
          <cell r="W27">
            <v>3</v>
          </cell>
          <cell r="Y27">
            <v>2</v>
          </cell>
          <cell r="AA27">
            <v>4</v>
          </cell>
          <cell r="AC27" t="str">
            <v>0</v>
          </cell>
          <cell r="AD27" t="str">
            <v>0</v>
          </cell>
          <cell r="AF27" t="str">
            <v>0</v>
          </cell>
          <cell r="AG27">
            <v>5</v>
          </cell>
          <cell r="AI27">
            <v>2</v>
          </cell>
          <cell r="AK27" t="str">
            <v>0</v>
          </cell>
          <cell r="AL27">
            <v>0</v>
          </cell>
          <cell r="AM27">
            <v>0</v>
          </cell>
        </row>
      </sheetData>
      <sheetData sheetId="16">
        <row r="25">
          <cell r="I25">
            <v>70</v>
          </cell>
          <cell r="L25">
            <v>46</v>
          </cell>
          <cell r="N25">
            <v>72</v>
          </cell>
          <cell r="P25" t="str">
            <v>0</v>
          </cell>
          <cell r="S25">
            <v>17</v>
          </cell>
          <cell r="U25">
            <v>14</v>
          </cell>
          <cell r="W25">
            <v>0</v>
          </cell>
          <cell r="Y25">
            <v>0</v>
          </cell>
          <cell r="AA25">
            <v>0</v>
          </cell>
          <cell r="AC25" t="str">
            <v>0</v>
          </cell>
          <cell r="AD25" t="str">
            <v>0</v>
          </cell>
          <cell r="AG25">
            <v>15</v>
          </cell>
          <cell r="AI25">
            <v>9</v>
          </cell>
          <cell r="AK25" t="str">
            <v>0</v>
          </cell>
          <cell r="AL25">
            <v>0</v>
          </cell>
          <cell r="AM25">
            <v>0</v>
          </cell>
        </row>
        <row r="26">
          <cell r="I26">
            <v>89</v>
          </cell>
          <cell r="L26">
            <v>50</v>
          </cell>
          <cell r="N26">
            <v>91</v>
          </cell>
          <cell r="P26" t="str">
            <v>0</v>
          </cell>
          <cell r="S26">
            <v>10</v>
          </cell>
          <cell r="U26">
            <v>9</v>
          </cell>
          <cell r="W26">
            <v>0</v>
          </cell>
          <cell r="Y26">
            <v>0</v>
          </cell>
          <cell r="AA26">
            <v>0</v>
          </cell>
          <cell r="AC26" t="str">
            <v>0</v>
          </cell>
          <cell r="AD26" t="str">
            <v>0</v>
          </cell>
          <cell r="AG26">
            <v>14</v>
          </cell>
          <cell r="AI26">
            <v>10</v>
          </cell>
          <cell r="AK26" t="str">
            <v>0</v>
          </cell>
          <cell r="AL26">
            <v>0</v>
          </cell>
          <cell r="AM26">
            <v>0</v>
          </cell>
        </row>
        <row r="27">
          <cell r="I27">
            <v>6</v>
          </cell>
          <cell r="L27">
            <v>3</v>
          </cell>
          <cell r="N27">
            <v>6</v>
          </cell>
          <cell r="P27" t="str">
            <v>0</v>
          </cell>
          <cell r="S27">
            <v>1</v>
          </cell>
          <cell r="U27">
            <v>1</v>
          </cell>
          <cell r="W27">
            <v>0</v>
          </cell>
          <cell r="Y27">
            <v>0</v>
          </cell>
          <cell r="AA27">
            <v>0</v>
          </cell>
          <cell r="AC27" t="str">
            <v>0</v>
          </cell>
          <cell r="AD27" t="str">
            <v>0</v>
          </cell>
          <cell r="AG27">
            <v>0</v>
          </cell>
          <cell r="AI27">
            <v>0</v>
          </cell>
          <cell r="AK27" t="str">
            <v>0</v>
          </cell>
          <cell r="AL27">
            <v>0</v>
          </cell>
          <cell r="AM2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5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9">
          <cell r="I29">
            <v>4</v>
          </cell>
          <cell r="L29">
            <v>4</v>
          </cell>
          <cell r="N29">
            <v>8</v>
          </cell>
        </row>
        <row r="30">
          <cell r="I30">
            <v>3</v>
          </cell>
          <cell r="L30">
            <v>1</v>
          </cell>
          <cell r="N30">
            <v>7</v>
          </cell>
        </row>
        <row r="31">
          <cell r="I31">
            <v>2</v>
          </cell>
          <cell r="L31">
            <v>1</v>
          </cell>
          <cell r="N31">
            <v>5</v>
          </cell>
        </row>
        <row r="32">
          <cell r="I32">
            <v>1</v>
          </cell>
          <cell r="L32">
            <v>0</v>
          </cell>
          <cell r="N32">
            <v>2</v>
          </cell>
        </row>
        <row r="33">
          <cell r="I33">
            <v>3</v>
          </cell>
          <cell r="L33">
            <v>2</v>
          </cell>
          <cell r="N33">
            <v>7</v>
          </cell>
        </row>
      </sheetData>
      <sheetData sheetId="2">
        <row r="29">
          <cell r="I29">
            <v>2</v>
          </cell>
          <cell r="L29">
            <v>1</v>
          </cell>
          <cell r="N29">
            <v>7</v>
          </cell>
        </row>
        <row r="30">
          <cell r="I30">
            <v>2</v>
          </cell>
          <cell r="L30">
            <v>0</v>
          </cell>
          <cell r="N30">
            <v>2</v>
          </cell>
        </row>
        <row r="31">
          <cell r="I31">
            <v>1</v>
          </cell>
          <cell r="L31">
            <v>0</v>
          </cell>
          <cell r="N31">
            <v>1</v>
          </cell>
        </row>
        <row r="32">
          <cell r="I32">
            <v>1</v>
          </cell>
          <cell r="L32">
            <v>1</v>
          </cell>
          <cell r="N32">
            <v>2</v>
          </cell>
        </row>
        <row r="33">
          <cell r="I33">
            <v>2</v>
          </cell>
          <cell r="L33">
            <v>1</v>
          </cell>
          <cell r="N33">
            <v>2</v>
          </cell>
        </row>
      </sheetData>
      <sheetData sheetId="3">
        <row r="29">
          <cell r="I29">
            <v>188</v>
          </cell>
          <cell r="L29">
            <v>120</v>
          </cell>
          <cell r="N29">
            <v>225</v>
          </cell>
        </row>
        <row r="30">
          <cell r="I30">
            <v>235</v>
          </cell>
          <cell r="L30">
            <v>145</v>
          </cell>
          <cell r="N30">
            <v>297</v>
          </cell>
        </row>
        <row r="31">
          <cell r="I31">
            <v>143</v>
          </cell>
          <cell r="L31">
            <v>91</v>
          </cell>
          <cell r="N31">
            <v>196</v>
          </cell>
        </row>
        <row r="32">
          <cell r="I32">
            <v>177</v>
          </cell>
          <cell r="L32">
            <v>79</v>
          </cell>
          <cell r="N32">
            <v>214</v>
          </cell>
        </row>
        <row r="33">
          <cell r="I33">
            <v>362</v>
          </cell>
          <cell r="L33">
            <v>155</v>
          </cell>
          <cell r="N33">
            <v>454</v>
          </cell>
        </row>
      </sheetData>
      <sheetData sheetId="4">
        <row r="29">
          <cell r="I29">
            <v>21</v>
          </cell>
          <cell r="L29">
            <v>12</v>
          </cell>
          <cell r="N29">
            <v>21</v>
          </cell>
        </row>
        <row r="30">
          <cell r="I30">
            <v>48</v>
          </cell>
          <cell r="L30">
            <v>26</v>
          </cell>
          <cell r="N30">
            <v>59</v>
          </cell>
        </row>
        <row r="31">
          <cell r="I31">
            <v>30</v>
          </cell>
          <cell r="L31">
            <v>16</v>
          </cell>
          <cell r="N31">
            <v>42</v>
          </cell>
        </row>
        <row r="32">
          <cell r="I32">
            <v>50</v>
          </cell>
          <cell r="L32">
            <v>14</v>
          </cell>
          <cell r="N32">
            <v>57</v>
          </cell>
        </row>
        <row r="33">
          <cell r="I33">
            <v>57</v>
          </cell>
          <cell r="L33">
            <v>25</v>
          </cell>
          <cell r="N33">
            <v>62</v>
          </cell>
        </row>
      </sheetData>
      <sheetData sheetId="5">
        <row r="29">
          <cell r="I29">
            <v>85</v>
          </cell>
          <cell r="L29">
            <v>59</v>
          </cell>
          <cell r="N29">
            <v>122</v>
          </cell>
        </row>
        <row r="30">
          <cell r="I30">
            <v>181</v>
          </cell>
          <cell r="L30">
            <v>124</v>
          </cell>
          <cell r="N30">
            <v>263</v>
          </cell>
        </row>
        <row r="31">
          <cell r="I31">
            <v>130</v>
          </cell>
          <cell r="L31">
            <v>88</v>
          </cell>
          <cell r="N31">
            <v>183</v>
          </cell>
        </row>
        <row r="32">
          <cell r="I32">
            <v>213</v>
          </cell>
          <cell r="L32">
            <v>86</v>
          </cell>
          <cell r="N32">
            <v>287</v>
          </cell>
        </row>
        <row r="33">
          <cell r="I33">
            <v>201</v>
          </cell>
          <cell r="L33">
            <v>109</v>
          </cell>
          <cell r="N33">
            <v>277</v>
          </cell>
        </row>
      </sheetData>
      <sheetData sheetId="6">
        <row r="29">
          <cell r="I29">
            <v>158</v>
          </cell>
          <cell r="L29">
            <v>117</v>
          </cell>
          <cell r="N29">
            <v>243</v>
          </cell>
        </row>
        <row r="30">
          <cell r="I30">
            <v>374</v>
          </cell>
          <cell r="L30">
            <v>218</v>
          </cell>
          <cell r="N30">
            <v>574</v>
          </cell>
        </row>
        <row r="31">
          <cell r="I31">
            <v>142</v>
          </cell>
          <cell r="L31">
            <v>88</v>
          </cell>
          <cell r="N31">
            <v>244</v>
          </cell>
        </row>
        <row r="32">
          <cell r="I32">
            <v>378</v>
          </cell>
          <cell r="L32">
            <v>161</v>
          </cell>
          <cell r="N32">
            <v>514</v>
          </cell>
        </row>
        <row r="33">
          <cell r="I33">
            <v>268</v>
          </cell>
          <cell r="L33">
            <v>131</v>
          </cell>
          <cell r="N33">
            <v>391</v>
          </cell>
        </row>
      </sheetData>
      <sheetData sheetId="7">
        <row r="29">
          <cell r="I29">
            <v>144</v>
          </cell>
          <cell r="L29">
            <v>96</v>
          </cell>
          <cell r="N29">
            <v>222</v>
          </cell>
        </row>
        <row r="30">
          <cell r="I30">
            <v>328</v>
          </cell>
          <cell r="L30">
            <v>189</v>
          </cell>
          <cell r="N30">
            <v>476</v>
          </cell>
        </row>
        <row r="31">
          <cell r="I31">
            <v>168</v>
          </cell>
          <cell r="L31">
            <v>123</v>
          </cell>
          <cell r="N31">
            <v>251</v>
          </cell>
        </row>
        <row r="32">
          <cell r="I32">
            <v>304</v>
          </cell>
          <cell r="L32">
            <v>154</v>
          </cell>
          <cell r="N32">
            <v>411</v>
          </cell>
        </row>
        <row r="33">
          <cell r="I33">
            <v>362</v>
          </cell>
          <cell r="L33">
            <v>187</v>
          </cell>
          <cell r="N33">
            <v>512</v>
          </cell>
        </row>
      </sheetData>
      <sheetData sheetId="8">
        <row r="29">
          <cell r="I29">
            <v>25</v>
          </cell>
          <cell r="L29">
            <v>14</v>
          </cell>
          <cell r="N29">
            <v>26</v>
          </cell>
        </row>
        <row r="30">
          <cell r="I30">
            <v>34</v>
          </cell>
          <cell r="L30">
            <v>18</v>
          </cell>
          <cell r="N30">
            <v>34</v>
          </cell>
        </row>
        <row r="31">
          <cell r="I31">
            <v>23</v>
          </cell>
          <cell r="L31">
            <v>15</v>
          </cell>
          <cell r="N31">
            <v>23</v>
          </cell>
        </row>
        <row r="32">
          <cell r="I32">
            <v>62</v>
          </cell>
          <cell r="L32">
            <v>29</v>
          </cell>
          <cell r="N32">
            <v>63</v>
          </cell>
        </row>
        <row r="33">
          <cell r="I33">
            <v>45</v>
          </cell>
          <cell r="L33">
            <v>24</v>
          </cell>
          <cell r="N33">
            <v>46</v>
          </cell>
        </row>
      </sheetData>
      <sheetData sheetId="9">
        <row r="29">
          <cell r="I29">
            <v>85</v>
          </cell>
          <cell r="L29">
            <v>68</v>
          </cell>
          <cell r="N29">
            <v>110</v>
          </cell>
        </row>
        <row r="30">
          <cell r="I30">
            <v>220</v>
          </cell>
          <cell r="L30">
            <v>148</v>
          </cell>
          <cell r="N30">
            <v>289</v>
          </cell>
        </row>
        <row r="31">
          <cell r="I31">
            <v>123</v>
          </cell>
          <cell r="L31">
            <v>96</v>
          </cell>
          <cell r="N31">
            <v>188</v>
          </cell>
        </row>
        <row r="32">
          <cell r="I32">
            <v>321</v>
          </cell>
          <cell r="L32">
            <v>169</v>
          </cell>
          <cell r="N32">
            <v>426</v>
          </cell>
        </row>
        <row r="33">
          <cell r="I33">
            <v>305</v>
          </cell>
          <cell r="L33">
            <v>163</v>
          </cell>
          <cell r="N33">
            <v>417</v>
          </cell>
        </row>
      </sheetData>
      <sheetData sheetId="10">
        <row r="29">
          <cell r="I29">
            <v>17</v>
          </cell>
          <cell r="L29">
            <v>10</v>
          </cell>
          <cell r="N29">
            <v>20</v>
          </cell>
        </row>
        <row r="30">
          <cell r="I30">
            <v>26</v>
          </cell>
          <cell r="L30">
            <v>19</v>
          </cell>
          <cell r="N30">
            <v>27</v>
          </cell>
        </row>
        <row r="31">
          <cell r="I31">
            <v>9</v>
          </cell>
          <cell r="L31">
            <v>6</v>
          </cell>
          <cell r="N31">
            <v>12</v>
          </cell>
        </row>
        <row r="32">
          <cell r="I32">
            <v>19</v>
          </cell>
          <cell r="L32">
            <v>7</v>
          </cell>
          <cell r="N32">
            <v>21</v>
          </cell>
        </row>
        <row r="33">
          <cell r="I33">
            <v>13</v>
          </cell>
          <cell r="L33">
            <v>3</v>
          </cell>
          <cell r="N33">
            <v>13</v>
          </cell>
        </row>
      </sheetData>
      <sheetData sheetId="11">
        <row r="29">
          <cell r="I29">
            <v>30</v>
          </cell>
          <cell r="L29">
            <v>22</v>
          </cell>
          <cell r="N29">
            <v>33</v>
          </cell>
        </row>
        <row r="30">
          <cell r="I30">
            <v>41</v>
          </cell>
          <cell r="L30">
            <v>27</v>
          </cell>
          <cell r="N30">
            <v>49</v>
          </cell>
        </row>
        <row r="31">
          <cell r="I31">
            <v>20</v>
          </cell>
          <cell r="L31">
            <v>10</v>
          </cell>
          <cell r="N31">
            <v>20</v>
          </cell>
        </row>
        <row r="32">
          <cell r="I32">
            <v>55</v>
          </cell>
          <cell r="L32">
            <v>28</v>
          </cell>
          <cell r="N32">
            <v>68</v>
          </cell>
        </row>
        <row r="33">
          <cell r="I33">
            <v>44</v>
          </cell>
          <cell r="L33">
            <v>21</v>
          </cell>
          <cell r="N33">
            <v>46</v>
          </cell>
        </row>
      </sheetData>
      <sheetData sheetId="12">
        <row r="29">
          <cell r="I29">
            <v>10</v>
          </cell>
          <cell r="L29">
            <v>7</v>
          </cell>
          <cell r="N29">
            <v>12</v>
          </cell>
        </row>
        <row r="30">
          <cell r="I30">
            <v>47</v>
          </cell>
          <cell r="L30">
            <v>28</v>
          </cell>
          <cell r="N30">
            <v>72</v>
          </cell>
        </row>
        <row r="31">
          <cell r="I31">
            <v>21</v>
          </cell>
          <cell r="L31">
            <v>12</v>
          </cell>
          <cell r="N31">
            <v>40</v>
          </cell>
        </row>
        <row r="32">
          <cell r="I32">
            <v>31</v>
          </cell>
          <cell r="L32">
            <v>20</v>
          </cell>
          <cell r="N32">
            <v>68</v>
          </cell>
        </row>
        <row r="33">
          <cell r="I33">
            <v>31</v>
          </cell>
          <cell r="L33">
            <v>16</v>
          </cell>
          <cell r="N33">
            <v>66</v>
          </cell>
        </row>
      </sheetData>
      <sheetData sheetId="13">
        <row r="29">
          <cell r="I29">
            <v>309</v>
          </cell>
          <cell r="L29">
            <v>203</v>
          </cell>
          <cell r="N29">
            <v>668</v>
          </cell>
        </row>
        <row r="30">
          <cell r="I30">
            <v>196</v>
          </cell>
          <cell r="L30">
            <v>125</v>
          </cell>
          <cell r="N30">
            <v>435</v>
          </cell>
        </row>
        <row r="31">
          <cell r="I31">
            <v>151</v>
          </cell>
          <cell r="L31">
            <v>87</v>
          </cell>
          <cell r="N31">
            <v>298</v>
          </cell>
        </row>
        <row r="32">
          <cell r="I32">
            <v>111</v>
          </cell>
          <cell r="L32">
            <v>45</v>
          </cell>
          <cell r="N32">
            <v>244</v>
          </cell>
        </row>
        <row r="33">
          <cell r="I33">
            <v>140</v>
          </cell>
          <cell r="L33">
            <v>69</v>
          </cell>
          <cell r="N33">
            <v>296</v>
          </cell>
        </row>
      </sheetData>
      <sheetData sheetId="14">
        <row r="29">
          <cell r="I29">
            <v>58</v>
          </cell>
          <cell r="L29">
            <v>45</v>
          </cell>
          <cell r="N29">
            <v>120</v>
          </cell>
        </row>
        <row r="30">
          <cell r="I30">
            <v>69</v>
          </cell>
          <cell r="L30">
            <v>41</v>
          </cell>
          <cell r="N30">
            <v>143</v>
          </cell>
        </row>
        <row r="31">
          <cell r="I31">
            <v>38</v>
          </cell>
          <cell r="L31">
            <v>24</v>
          </cell>
          <cell r="N31">
            <v>72</v>
          </cell>
        </row>
        <row r="32">
          <cell r="I32">
            <v>43</v>
          </cell>
          <cell r="L32">
            <v>21</v>
          </cell>
          <cell r="N32">
            <v>95</v>
          </cell>
        </row>
        <row r="33">
          <cell r="I33">
            <v>29</v>
          </cell>
          <cell r="L33">
            <v>18</v>
          </cell>
          <cell r="N33">
            <v>58</v>
          </cell>
        </row>
      </sheetData>
      <sheetData sheetId="15">
        <row r="29">
          <cell r="I29">
            <v>56</v>
          </cell>
          <cell r="L29">
            <v>43</v>
          </cell>
          <cell r="N29">
            <v>61</v>
          </cell>
        </row>
        <row r="30">
          <cell r="I30">
            <v>119</v>
          </cell>
          <cell r="L30">
            <v>72</v>
          </cell>
          <cell r="N30">
            <v>123</v>
          </cell>
        </row>
        <row r="31">
          <cell r="I31">
            <v>72</v>
          </cell>
          <cell r="L31">
            <v>50</v>
          </cell>
          <cell r="N31">
            <v>79</v>
          </cell>
        </row>
        <row r="32">
          <cell r="I32">
            <v>89</v>
          </cell>
          <cell r="L32">
            <v>51</v>
          </cell>
          <cell r="N32">
            <v>102</v>
          </cell>
        </row>
        <row r="33">
          <cell r="I33">
            <v>105</v>
          </cell>
          <cell r="L33">
            <v>67</v>
          </cell>
          <cell r="N33">
            <v>123</v>
          </cell>
        </row>
      </sheetData>
      <sheetData sheetId="16">
        <row r="29">
          <cell r="I29">
            <v>28</v>
          </cell>
          <cell r="L29">
            <v>18</v>
          </cell>
          <cell r="N29">
            <v>28</v>
          </cell>
        </row>
        <row r="30">
          <cell r="I30">
            <v>66</v>
          </cell>
          <cell r="L30">
            <v>36</v>
          </cell>
          <cell r="N30">
            <v>69</v>
          </cell>
        </row>
        <row r="31">
          <cell r="I31">
            <v>20</v>
          </cell>
          <cell r="L31">
            <v>15</v>
          </cell>
          <cell r="N31">
            <v>21</v>
          </cell>
        </row>
        <row r="32">
          <cell r="I32">
            <v>41</v>
          </cell>
          <cell r="L32">
            <v>20</v>
          </cell>
          <cell r="N32">
            <v>41</v>
          </cell>
        </row>
        <row r="33">
          <cell r="I33">
            <v>51</v>
          </cell>
          <cell r="L33">
            <v>32</v>
          </cell>
          <cell r="N33">
            <v>51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6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29">
          <cell r="S29">
            <v>2</v>
          </cell>
          <cell r="U29">
            <v>2</v>
          </cell>
          <cell r="AG29">
            <v>0</v>
          </cell>
          <cell r="AI29">
            <v>0</v>
          </cell>
        </row>
        <row r="30">
          <cell r="S30">
            <v>28</v>
          </cell>
          <cell r="U30">
            <v>20</v>
          </cell>
          <cell r="AG30">
            <v>0</v>
          </cell>
          <cell r="AI30">
            <v>0</v>
          </cell>
        </row>
        <row r="31">
          <cell r="S31">
            <v>17</v>
          </cell>
          <cell r="U31">
            <v>14</v>
          </cell>
          <cell r="AG31">
            <v>0</v>
          </cell>
          <cell r="AI31">
            <v>0</v>
          </cell>
        </row>
        <row r="32">
          <cell r="S32">
            <v>50</v>
          </cell>
          <cell r="U32">
            <v>31</v>
          </cell>
          <cell r="AG32">
            <v>0</v>
          </cell>
          <cell r="AI32">
            <v>0</v>
          </cell>
        </row>
        <row r="33">
          <cell r="S33">
            <v>54</v>
          </cell>
          <cell r="U33">
            <v>41</v>
          </cell>
          <cell r="AG33">
            <v>0</v>
          </cell>
          <cell r="AI33">
            <v>0</v>
          </cell>
        </row>
      </sheetData>
      <sheetData sheetId="2">
        <row r="29">
          <cell r="S29">
            <v>13</v>
          </cell>
          <cell r="U29">
            <v>8</v>
          </cell>
          <cell r="AG29">
            <v>0</v>
          </cell>
          <cell r="AI29">
            <v>0</v>
          </cell>
        </row>
        <row r="30">
          <cell r="S30">
            <v>8</v>
          </cell>
          <cell r="U30">
            <v>7</v>
          </cell>
          <cell r="AG30">
            <v>0</v>
          </cell>
        </row>
        <row r="31">
          <cell r="S31">
            <v>7</v>
          </cell>
          <cell r="U31">
            <v>6</v>
          </cell>
          <cell r="AG31">
            <v>0</v>
          </cell>
          <cell r="AI31">
            <v>0</v>
          </cell>
        </row>
        <row r="32">
          <cell r="S32">
            <v>8</v>
          </cell>
          <cell r="U32">
            <v>6</v>
          </cell>
          <cell r="AG32">
            <v>0</v>
          </cell>
          <cell r="AI32">
            <v>0</v>
          </cell>
        </row>
        <row r="33">
          <cell r="S33">
            <v>9</v>
          </cell>
          <cell r="U33">
            <v>7</v>
          </cell>
          <cell r="AG33">
            <v>0</v>
          </cell>
          <cell r="AI33">
            <v>0</v>
          </cell>
        </row>
      </sheetData>
      <sheetData sheetId="3">
        <row r="29">
          <cell r="S29">
            <v>14</v>
          </cell>
          <cell r="U29">
            <v>11</v>
          </cell>
          <cell r="AG29">
            <v>11</v>
          </cell>
          <cell r="AI29">
            <v>10</v>
          </cell>
        </row>
        <row r="30">
          <cell r="S30">
            <v>30</v>
          </cell>
          <cell r="U30">
            <v>24</v>
          </cell>
          <cell r="AG30">
            <v>9</v>
          </cell>
          <cell r="AI30">
            <v>9</v>
          </cell>
        </row>
        <row r="31">
          <cell r="S31">
            <v>23</v>
          </cell>
          <cell r="U31">
            <v>19</v>
          </cell>
          <cell r="AG31">
            <v>1</v>
          </cell>
          <cell r="AI31">
            <v>1</v>
          </cell>
        </row>
        <row r="32">
          <cell r="S32">
            <v>27</v>
          </cell>
          <cell r="U32">
            <v>22</v>
          </cell>
          <cell r="AG32">
            <v>0</v>
          </cell>
          <cell r="AI32">
            <v>0</v>
          </cell>
        </row>
        <row r="33">
          <cell r="S33">
            <v>28</v>
          </cell>
          <cell r="U33">
            <v>18</v>
          </cell>
          <cell r="AG33">
            <v>4</v>
          </cell>
          <cell r="AI33">
            <v>2</v>
          </cell>
        </row>
      </sheetData>
      <sheetData sheetId="4">
        <row r="29">
          <cell r="S29">
            <v>3</v>
          </cell>
          <cell r="U29">
            <v>2</v>
          </cell>
          <cell r="AG29">
            <v>0</v>
          </cell>
          <cell r="AI29">
            <v>0</v>
          </cell>
        </row>
        <row r="30">
          <cell r="S30">
            <v>15</v>
          </cell>
          <cell r="U30">
            <v>13</v>
          </cell>
          <cell r="AG30">
            <v>0</v>
          </cell>
          <cell r="AI30">
            <v>0</v>
          </cell>
        </row>
        <row r="31">
          <cell r="S31">
            <v>9</v>
          </cell>
          <cell r="U31">
            <v>8</v>
          </cell>
          <cell r="AG31">
            <v>0</v>
          </cell>
          <cell r="AI31">
            <v>0</v>
          </cell>
        </row>
        <row r="32">
          <cell r="S32">
            <v>9</v>
          </cell>
          <cell r="U32">
            <v>6</v>
          </cell>
          <cell r="AG32">
            <v>0</v>
          </cell>
          <cell r="AI32">
            <v>0</v>
          </cell>
        </row>
        <row r="33">
          <cell r="S33">
            <v>10</v>
          </cell>
          <cell r="U33">
            <v>6</v>
          </cell>
          <cell r="AG33">
            <v>0</v>
          </cell>
          <cell r="AI33">
            <v>0</v>
          </cell>
        </row>
      </sheetData>
      <sheetData sheetId="5">
        <row r="29">
          <cell r="S29">
            <v>33</v>
          </cell>
          <cell r="U29">
            <v>22</v>
          </cell>
          <cell r="AG29">
            <v>34</v>
          </cell>
          <cell r="AI29">
            <v>27</v>
          </cell>
        </row>
        <row r="30">
          <cell r="S30">
            <v>68</v>
          </cell>
          <cell r="U30">
            <v>46</v>
          </cell>
          <cell r="AG30">
            <v>88</v>
          </cell>
          <cell r="AI30">
            <v>60</v>
          </cell>
        </row>
        <row r="31">
          <cell r="S31">
            <v>49</v>
          </cell>
          <cell r="U31">
            <v>37</v>
          </cell>
          <cell r="AG31">
            <v>61</v>
          </cell>
          <cell r="AI31">
            <v>46</v>
          </cell>
        </row>
        <row r="32">
          <cell r="S32">
            <v>69</v>
          </cell>
          <cell r="U32">
            <v>31</v>
          </cell>
          <cell r="AG32">
            <v>118</v>
          </cell>
          <cell r="AI32">
            <v>42</v>
          </cell>
        </row>
        <row r="33">
          <cell r="S33">
            <v>66</v>
          </cell>
          <cell r="U33">
            <v>45</v>
          </cell>
          <cell r="AG33">
            <v>96</v>
          </cell>
          <cell r="AI33">
            <v>36</v>
          </cell>
        </row>
      </sheetData>
      <sheetData sheetId="6">
        <row r="29">
          <cell r="S29">
            <v>12</v>
          </cell>
          <cell r="U29">
            <v>9</v>
          </cell>
          <cell r="AG29">
            <v>28</v>
          </cell>
          <cell r="AI29">
            <v>25</v>
          </cell>
        </row>
        <row r="30">
          <cell r="S30">
            <v>49</v>
          </cell>
          <cell r="U30">
            <v>35</v>
          </cell>
          <cell r="AG30">
            <v>91</v>
          </cell>
          <cell r="AI30">
            <v>58</v>
          </cell>
        </row>
        <row r="31">
          <cell r="S31">
            <v>22</v>
          </cell>
          <cell r="U31">
            <v>13</v>
          </cell>
          <cell r="AG31">
            <v>40</v>
          </cell>
          <cell r="AI31">
            <v>32</v>
          </cell>
        </row>
        <row r="32">
          <cell r="S32">
            <v>50</v>
          </cell>
          <cell r="U32">
            <v>29</v>
          </cell>
          <cell r="AG32">
            <v>111</v>
          </cell>
          <cell r="AI32">
            <v>55</v>
          </cell>
        </row>
        <row r="33">
          <cell r="S33">
            <v>26</v>
          </cell>
          <cell r="U33">
            <v>17</v>
          </cell>
          <cell r="AG33">
            <v>82</v>
          </cell>
          <cell r="AI33">
            <v>43</v>
          </cell>
        </row>
      </sheetData>
      <sheetData sheetId="7">
        <row r="29">
          <cell r="S29">
            <v>7</v>
          </cell>
          <cell r="U29">
            <v>4</v>
          </cell>
          <cell r="AG29">
            <v>8</v>
          </cell>
          <cell r="AI29">
            <v>5</v>
          </cell>
        </row>
        <row r="30">
          <cell r="S30">
            <v>36</v>
          </cell>
          <cell r="U30">
            <v>23</v>
          </cell>
          <cell r="AG30">
            <v>24</v>
          </cell>
          <cell r="AI30">
            <v>18</v>
          </cell>
        </row>
        <row r="31">
          <cell r="S31">
            <v>25</v>
          </cell>
          <cell r="U31">
            <v>22</v>
          </cell>
          <cell r="AG31">
            <v>13</v>
          </cell>
          <cell r="AI31">
            <v>10</v>
          </cell>
        </row>
        <row r="32">
          <cell r="S32">
            <v>46</v>
          </cell>
          <cell r="U32">
            <v>28</v>
          </cell>
          <cell r="AG32">
            <v>29</v>
          </cell>
          <cell r="AI32">
            <v>14</v>
          </cell>
        </row>
        <row r="33">
          <cell r="S33">
            <v>56</v>
          </cell>
          <cell r="U33">
            <v>40</v>
          </cell>
          <cell r="AG33">
            <v>32</v>
          </cell>
          <cell r="AI33">
            <v>18</v>
          </cell>
        </row>
      </sheetData>
      <sheetData sheetId="8">
        <row r="29">
          <cell r="S29">
            <v>5</v>
          </cell>
          <cell r="U29">
            <v>4</v>
          </cell>
          <cell r="AG29">
            <v>11</v>
          </cell>
          <cell r="AI29">
            <v>3</v>
          </cell>
        </row>
        <row r="30">
          <cell r="S30">
            <v>18</v>
          </cell>
          <cell r="U30">
            <v>13</v>
          </cell>
          <cell r="AG30">
            <v>25</v>
          </cell>
          <cell r="AI30">
            <v>19</v>
          </cell>
        </row>
        <row r="31">
          <cell r="S31">
            <v>5</v>
          </cell>
          <cell r="U31">
            <v>4</v>
          </cell>
          <cell r="AG31">
            <v>18</v>
          </cell>
          <cell r="AI31">
            <v>13</v>
          </cell>
        </row>
        <row r="32">
          <cell r="S32">
            <v>39</v>
          </cell>
          <cell r="U32">
            <v>19</v>
          </cell>
          <cell r="AG32">
            <v>34</v>
          </cell>
          <cell r="AI32">
            <v>19</v>
          </cell>
        </row>
        <row r="33">
          <cell r="S33">
            <v>24</v>
          </cell>
          <cell r="U33">
            <v>11</v>
          </cell>
          <cell r="AG33">
            <v>28</v>
          </cell>
          <cell r="AI33">
            <v>15</v>
          </cell>
        </row>
      </sheetData>
      <sheetData sheetId="9">
        <row r="29">
          <cell r="S29">
            <v>16</v>
          </cell>
          <cell r="U29">
            <v>13</v>
          </cell>
          <cell r="AG29">
            <v>27</v>
          </cell>
          <cell r="AI29">
            <v>21</v>
          </cell>
        </row>
        <row r="30">
          <cell r="S30">
            <v>63</v>
          </cell>
          <cell r="U30">
            <v>55</v>
          </cell>
          <cell r="AG30">
            <v>76</v>
          </cell>
          <cell r="AI30">
            <v>57</v>
          </cell>
        </row>
        <row r="31">
          <cell r="S31">
            <v>32</v>
          </cell>
          <cell r="U31">
            <v>27</v>
          </cell>
          <cell r="AG31">
            <v>51</v>
          </cell>
          <cell r="AI31">
            <v>41</v>
          </cell>
        </row>
        <row r="32">
          <cell r="S32">
            <v>72</v>
          </cell>
          <cell r="U32">
            <v>59</v>
          </cell>
          <cell r="AG32">
            <v>135</v>
          </cell>
          <cell r="AI32">
            <v>79</v>
          </cell>
        </row>
        <row r="33">
          <cell r="S33">
            <v>78</v>
          </cell>
          <cell r="U33">
            <v>55</v>
          </cell>
          <cell r="AG33">
            <v>112</v>
          </cell>
          <cell r="AI33">
            <v>63</v>
          </cell>
        </row>
      </sheetData>
      <sheetData sheetId="10">
        <row r="29">
          <cell r="S29">
            <v>14</v>
          </cell>
          <cell r="U29">
            <v>9</v>
          </cell>
          <cell r="AG29">
            <v>0</v>
          </cell>
          <cell r="AI29">
            <v>0</v>
          </cell>
        </row>
        <row r="30">
          <cell r="S30">
            <v>21</v>
          </cell>
          <cell r="U30">
            <v>12</v>
          </cell>
          <cell r="AG30">
            <v>0</v>
          </cell>
          <cell r="AI30">
            <v>0</v>
          </cell>
        </row>
        <row r="31">
          <cell r="S31">
            <v>18</v>
          </cell>
          <cell r="U31">
            <v>9</v>
          </cell>
          <cell r="AG31">
            <v>0</v>
          </cell>
          <cell r="AI31">
            <v>0</v>
          </cell>
        </row>
        <row r="32">
          <cell r="S32">
            <v>19</v>
          </cell>
          <cell r="U32">
            <v>9</v>
          </cell>
          <cell r="AG32">
            <v>0</v>
          </cell>
          <cell r="AI32">
            <v>0</v>
          </cell>
        </row>
        <row r="33">
          <cell r="S33">
            <v>15</v>
          </cell>
          <cell r="U33">
            <v>9</v>
          </cell>
          <cell r="AG33">
            <v>0</v>
          </cell>
          <cell r="AI33">
            <v>0</v>
          </cell>
        </row>
      </sheetData>
      <sheetData sheetId="11">
        <row r="29">
          <cell r="S29">
            <v>6</v>
          </cell>
          <cell r="U29">
            <v>4</v>
          </cell>
          <cell r="AG29">
            <v>5</v>
          </cell>
          <cell r="AI29">
            <v>3</v>
          </cell>
        </row>
        <row r="30">
          <cell r="S30">
            <v>13</v>
          </cell>
          <cell r="U30">
            <v>12</v>
          </cell>
          <cell r="AG30">
            <v>13</v>
          </cell>
          <cell r="AI30">
            <v>11</v>
          </cell>
        </row>
        <row r="31">
          <cell r="S31">
            <v>2</v>
          </cell>
          <cell r="U31">
            <v>2</v>
          </cell>
          <cell r="AG31">
            <v>4</v>
          </cell>
          <cell r="AI31">
            <v>3</v>
          </cell>
        </row>
        <row r="32">
          <cell r="S32">
            <v>34</v>
          </cell>
          <cell r="U32">
            <v>25</v>
          </cell>
          <cell r="AG32">
            <v>26</v>
          </cell>
          <cell r="AI32">
            <v>16</v>
          </cell>
        </row>
        <row r="33">
          <cell r="S33">
            <v>19</v>
          </cell>
          <cell r="U33">
            <v>10</v>
          </cell>
          <cell r="AG33">
            <v>21</v>
          </cell>
          <cell r="AI33">
            <v>12</v>
          </cell>
        </row>
      </sheetData>
      <sheetData sheetId="12">
        <row r="29">
          <cell r="S29">
            <v>0</v>
          </cell>
          <cell r="U29">
            <v>0</v>
          </cell>
          <cell r="AG29">
            <v>2</v>
          </cell>
          <cell r="AI29">
            <v>0</v>
          </cell>
        </row>
        <row r="30">
          <cell r="S30">
            <v>3</v>
          </cell>
          <cell r="U30">
            <v>3</v>
          </cell>
          <cell r="AG30">
            <v>9</v>
          </cell>
          <cell r="AI30">
            <v>4</v>
          </cell>
        </row>
        <row r="31">
          <cell r="S31">
            <v>0</v>
          </cell>
          <cell r="U31">
            <v>0</v>
          </cell>
          <cell r="AG31">
            <v>4</v>
          </cell>
          <cell r="AI31">
            <v>2</v>
          </cell>
        </row>
        <row r="32">
          <cell r="S32">
            <v>15</v>
          </cell>
          <cell r="U32">
            <v>12</v>
          </cell>
          <cell r="AG32">
            <v>14</v>
          </cell>
          <cell r="AI32">
            <v>10</v>
          </cell>
        </row>
        <row r="33">
          <cell r="S33">
            <v>7</v>
          </cell>
          <cell r="U33">
            <v>7</v>
          </cell>
          <cell r="AG33">
            <v>4</v>
          </cell>
          <cell r="AI33">
            <v>1</v>
          </cell>
        </row>
      </sheetData>
      <sheetData sheetId="13">
        <row r="29">
          <cell r="S29">
            <v>52</v>
          </cell>
          <cell r="U29">
            <v>29</v>
          </cell>
          <cell r="AG29">
            <v>0</v>
          </cell>
          <cell r="AI29">
            <v>0</v>
          </cell>
        </row>
        <row r="30">
          <cell r="S30">
            <v>39</v>
          </cell>
          <cell r="U30">
            <v>27</v>
          </cell>
          <cell r="AG30">
            <v>0</v>
          </cell>
          <cell r="AI30">
            <v>0</v>
          </cell>
        </row>
        <row r="31">
          <cell r="S31">
            <v>45</v>
          </cell>
          <cell r="U31">
            <v>26</v>
          </cell>
          <cell r="AG31">
            <v>0</v>
          </cell>
          <cell r="AI31">
            <v>0</v>
          </cell>
        </row>
        <row r="32">
          <cell r="S32">
            <v>34</v>
          </cell>
          <cell r="U32">
            <v>18</v>
          </cell>
          <cell r="AG32">
            <v>0</v>
          </cell>
          <cell r="AI32">
            <v>0</v>
          </cell>
        </row>
        <row r="33">
          <cell r="S33">
            <v>23</v>
          </cell>
          <cell r="U33">
            <v>13</v>
          </cell>
          <cell r="AG33">
            <v>0</v>
          </cell>
          <cell r="AI33">
            <v>0</v>
          </cell>
        </row>
      </sheetData>
      <sheetData sheetId="14">
        <row r="29">
          <cell r="S29">
            <v>4</v>
          </cell>
          <cell r="U29">
            <v>0</v>
          </cell>
          <cell r="AG29">
            <v>0</v>
          </cell>
          <cell r="AI29">
            <v>0</v>
          </cell>
        </row>
        <row r="30">
          <cell r="S30">
            <v>8</v>
          </cell>
          <cell r="U30">
            <v>4</v>
          </cell>
          <cell r="AG30">
            <v>0</v>
          </cell>
          <cell r="AI30">
            <v>0</v>
          </cell>
        </row>
        <row r="31">
          <cell r="S31">
            <v>9</v>
          </cell>
          <cell r="U31">
            <v>7</v>
          </cell>
          <cell r="AG31">
            <v>0</v>
          </cell>
          <cell r="AI31">
            <v>0</v>
          </cell>
        </row>
        <row r="32">
          <cell r="S32">
            <v>7</v>
          </cell>
          <cell r="U32">
            <v>5</v>
          </cell>
          <cell r="AG32">
            <v>0</v>
          </cell>
          <cell r="AI32">
            <v>0</v>
          </cell>
        </row>
        <row r="33">
          <cell r="S33">
            <v>3</v>
          </cell>
          <cell r="U33">
            <v>1</v>
          </cell>
          <cell r="AG33">
            <v>0</v>
          </cell>
          <cell r="AI33">
            <v>0</v>
          </cell>
        </row>
      </sheetData>
      <sheetData sheetId="15">
        <row r="29">
          <cell r="S29">
            <v>8</v>
          </cell>
          <cell r="U29">
            <v>5</v>
          </cell>
          <cell r="AG29">
            <v>13</v>
          </cell>
          <cell r="AI29">
            <v>10</v>
          </cell>
        </row>
        <row r="30">
          <cell r="S30">
            <v>13</v>
          </cell>
          <cell r="U30">
            <v>8</v>
          </cell>
          <cell r="AG30">
            <v>18</v>
          </cell>
          <cell r="AI30">
            <v>10</v>
          </cell>
        </row>
        <row r="31">
          <cell r="S31">
            <v>14</v>
          </cell>
          <cell r="U31">
            <v>11</v>
          </cell>
          <cell r="AG31">
            <v>4</v>
          </cell>
          <cell r="AI31">
            <v>3</v>
          </cell>
        </row>
        <row r="32">
          <cell r="S32">
            <v>18</v>
          </cell>
          <cell r="U32">
            <v>13</v>
          </cell>
          <cell r="AG32">
            <v>18</v>
          </cell>
          <cell r="AI32">
            <v>11</v>
          </cell>
        </row>
        <row r="33">
          <cell r="S33">
            <v>17</v>
          </cell>
          <cell r="U33">
            <v>12</v>
          </cell>
          <cell r="AG33">
            <v>9</v>
          </cell>
          <cell r="AI33">
            <v>4</v>
          </cell>
        </row>
      </sheetData>
      <sheetData sheetId="16">
        <row r="29">
          <cell r="S29">
            <v>1</v>
          </cell>
          <cell r="U29">
            <v>1</v>
          </cell>
          <cell r="AG29">
            <v>1</v>
          </cell>
          <cell r="AI29">
            <v>1</v>
          </cell>
        </row>
        <row r="30">
          <cell r="S30">
            <v>9</v>
          </cell>
          <cell r="U30">
            <v>9</v>
          </cell>
          <cell r="AG30">
            <v>16</v>
          </cell>
          <cell r="AI30">
            <v>12</v>
          </cell>
        </row>
        <row r="31">
          <cell r="S31">
            <v>5</v>
          </cell>
          <cell r="U31">
            <v>4</v>
          </cell>
          <cell r="AG31">
            <v>4</v>
          </cell>
          <cell r="AI31">
            <v>1</v>
          </cell>
        </row>
        <row r="32">
          <cell r="S32">
            <v>5</v>
          </cell>
          <cell r="U32">
            <v>4</v>
          </cell>
          <cell r="AG32">
            <v>10</v>
          </cell>
          <cell r="AI32">
            <v>4</v>
          </cell>
        </row>
        <row r="33">
          <cell r="S33">
            <v>9</v>
          </cell>
          <cell r="U33">
            <v>7</v>
          </cell>
          <cell r="AG33">
            <v>7</v>
          </cell>
          <cell r="AI33">
            <v>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7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14">
          <cell r="W14">
            <v>9</v>
          </cell>
          <cell r="Y14">
            <v>5</v>
          </cell>
          <cell r="AA14">
            <v>12</v>
          </cell>
        </row>
        <row r="29">
          <cell r="W29">
            <v>3</v>
          </cell>
          <cell r="Y29">
            <v>3</v>
          </cell>
          <cell r="AA29">
            <v>4</v>
          </cell>
        </row>
        <row r="30">
          <cell r="W30">
            <v>2</v>
          </cell>
          <cell r="Y30">
            <v>0</v>
          </cell>
          <cell r="AA30">
            <v>3</v>
          </cell>
        </row>
        <row r="31">
          <cell r="W31">
            <v>2</v>
          </cell>
          <cell r="Y31">
            <v>1</v>
          </cell>
          <cell r="AA31">
            <v>2</v>
          </cell>
        </row>
        <row r="32">
          <cell r="W32">
            <v>0</v>
          </cell>
          <cell r="Y32">
            <v>0</v>
          </cell>
          <cell r="AA32">
            <v>0</v>
          </cell>
        </row>
        <row r="33">
          <cell r="W33">
            <v>2</v>
          </cell>
          <cell r="Y33">
            <v>1</v>
          </cell>
          <cell r="AA33">
            <v>3</v>
          </cell>
        </row>
      </sheetData>
      <sheetData sheetId="2">
        <row r="14">
          <cell r="W14">
            <v>1</v>
          </cell>
          <cell r="Y14">
            <v>1</v>
          </cell>
          <cell r="AA14">
            <v>1</v>
          </cell>
        </row>
        <row r="29">
          <cell r="W29">
            <v>1</v>
          </cell>
          <cell r="Y29">
            <v>1</v>
          </cell>
          <cell r="AA29">
            <v>1</v>
          </cell>
        </row>
        <row r="30">
          <cell r="W30">
            <v>0</v>
          </cell>
          <cell r="Y30">
            <v>0</v>
          </cell>
          <cell r="AA30">
            <v>0</v>
          </cell>
        </row>
        <row r="31">
          <cell r="W31">
            <v>0</v>
          </cell>
          <cell r="Y31">
            <v>0</v>
          </cell>
          <cell r="AA31">
            <v>0</v>
          </cell>
        </row>
        <row r="32">
          <cell r="W32">
            <v>0</v>
          </cell>
          <cell r="Y32">
            <v>0</v>
          </cell>
          <cell r="AA32">
            <v>0</v>
          </cell>
        </row>
        <row r="33">
          <cell r="W33">
            <v>0</v>
          </cell>
          <cell r="Y33">
            <v>0</v>
          </cell>
          <cell r="AA33">
            <v>0</v>
          </cell>
        </row>
      </sheetData>
      <sheetData sheetId="3">
        <row r="14">
          <cell r="W14">
            <v>81</v>
          </cell>
          <cell r="Y14">
            <v>22</v>
          </cell>
          <cell r="AA14">
            <v>93</v>
          </cell>
        </row>
        <row r="29">
          <cell r="W29">
            <v>7</v>
          </cell>
          <cell r="Y29">
            <v>3</v>
          </cell>
          <cell r="AA29">
            <v>7</v>
          </cell>
        </row>
        <row r="30">
          <cell r="W30">
            <v>21</v>
          </cell>
          <cell r="Y30">
            <v>7</v>
          </cell>
          <cell r="AA30">
            <v>26</v>
          </cell>
        </row>
        <row r="31">
          <cell r="W31">
            <v>13</v>
          </cell>
          <cell r="Y31">
            <v>5</v>
          </cell>
          <cell r="AA31">
            <v>14</v>
          </cell>
        </row>
        <row r="32">
          <cell r="W32">
            <v>10</v>
          </cell>
          <cell r="Y32">
            <v>3</v>
          </cell>
          <cell r="AA32">
            <v>11</v>
          </cell>
        </row>
        <row r="33">
          <cell r="W33">
            <v>30</v>
          </cell>
          <cell r="Y33">
            <v>4</v>
          </cell>
          <cell r="AA33">
            <v>35</v>
          </cell>
        </row>
      </sheetData>
      <sheetData sheetId="4">
        <row r="14">
          <cell r="W14">
            <v>45</v>
          </cell>
          <cell r="Y14">
            <v>12</v>
          </cell>
          <cell r="AA14">
            <v>57</v>
          </cell>
        </row>
        <row r="29">
          <cell r="W29">
            <v>2</v>
          </cell>
          <cell r="AA29">
            <v>2</v>
          </cell>
        </row>
        <row r="30">
          <cell r="W30">
            <v>13</v>
          </cell>
          <cell r="Y30">
            <v>4</v>
          </cell>
          <cell r="AA30">
            <v>23</v>
          </cell>
        </row>
        <row r="31">
          <cell r="W31">
            <v>10</v>
          </cell>
          <cell r="Y31">
            <v>4</v>
          </cell>
          <cell r="AA31">
            <v>10</v>
          </cell>
        </row>
        <row r="32">
          <cell r="W32">
            <v>10</v>
          </cell>
          <cell r="Y32">
            <v>2</v>
          </cell>
          <cell r="AA32">
            <v>12</v>
          </cell>
        </row>
        <row r="33">
          <cell r="W33">
            <v>10</v>
          </cell>
          <cell r="Y33">
            <v>1</v>
          </cell>
          <cell r="AA33">
            <v>10</v>
          </cell>
        </row>
      </sheetData>
      <sheetData sheetId="5">
        <row r="14">
          <cell r="W14">
            <v>131</v>
          </cell>
          <cell r="Y14">
            <v>84</v>
          </cell>
          <cell r="AA14">
            <v>204</v>
          </cell>
        </row>
        <row r="29">
          <cell r="W29">
            <v>13</v>
          </cell>
          <cell r="Y29">
            <v>8</v>
          </cell>
          <cell r="AA29">
            <v>20</v>
          </cell>
        </row>
        <row r="30">
          <cell r="W30">
            <v>38</v>
          </cell>
          <cell r="Y30">
            <v>28</v>
          </cell>
          <cell r="AA30">
            <v>60</v>
          </cell>
        </row>
        <row r="31">
          <cell r="W31">
            <v>23</v>
          </cell>
          <cell r="Y31">
            <v>11</v>
          </cell>
          <cell r="AA31">
            <v>37</v>
          </cell>
        </row>
        <row r="32">
          <cell r="W32">
            <v>23</v>
          </cell>
          <cell r="Y32">
            <v>13</v>
          </cell>
          <cell r="AA32">
            <v>32</v>
          </cell>
        </row>
        <row r="33">
          <cell r="W33">
            <v>34</v>
          </cell>
          <cell r="Y33">
            <v>24</v>
          </cell>
          <cell r="AA33">
            <v>55</v>
          </cell>
        </row>
      </sheetData>
      <sheetData sheetId="6">
        <row r="14">
          <cell r="W14">
            <v>165</v>
          </cell>
          <cell r="Y14">
            <v>102</v>
          </cell>
          <cell r="AA14">
            <v>338</v>
          </cell>
        </row>
        <row r="29">
          <cell r="W29">
            <v>20</v>
          </cell>
          <cell r="Y29">
            <v>14</v>
          </cell>
          <cell r="AA29">
            <v>40</v>
          </cell>
        </row>
        <row r="30">
          <cell r="W30">
            <v>51</v>
          </cell>
          <cell r="Y30">
            <v>30</v>
          </cell>
          <cell r="AA30">
            <v>100</v>
          </cell>
        </row>
        <row r="31">
          <cell r="W31">
            <v>31</v>
          </cell>
          <cell r="Y31">
            <v>18</v>
          </cell>
          <cell r="AA31">
            <v>60</v>
          </cell>
        </row>
        <row r="32">
          <cell r="W32">
            <v>30</v>
          </cell>
          <cell r="Y32">
            <v>18</v>
          </cell>
          <cell r="AA32">
            <v>57</v>
          </cell>
        </row>
        <row r="33">
          <cell r="W33">
            <v>33</v>
          </cell>
          <cell r="Y33">
            <v>22</v>
          </cell>
          <cell r="AA33">
            <v>81</v>
          </cell>
        </row>
      </sheetData>
      <sheetData sheetId="7">
        <row r="14">
          <cell r="W14">
            <v>629</v>
          </cell>
          <cell r="Y14">
            <v>400</v>
          </cell>
          <cell r="AA14">
            <v>629</v>
          </cell>
        </row>
        <row r="29">
          <cell r="W29">
            <v>73</v>
          </cell>
          <cell r="Y29">
            <v>54</v>
          </cell>
          <cell r="AA29">
            <v>73</v>
          </cell>
        </row>
        <row r="30">
          <cell r="W30">
            <v>182</v>
          </cell>
          <cell r="Y30">
            <v>110</v>
          </cell>
          <cell r="AA30">
            <v>182</v>
          </cell>
        </row>
        <row r="31">
          <cell r="W31">
            <v>100</v>
          </cell>
          <cell r="Y31">
            <v>72</v>
          </cell>
          <cell r="AA31">
            <v>100</v>
          </cell>
        </row>
        <row r="32">
          <cell r="W32">
            <v>124</v>
          </cell>
          <cell r="Y32">
            <v>75</v>
          </cell>
          <cell r="AA32">
            <v>124</v>
          </cell>
        </row>
        <row r="33">
          <cell r="W33">
            <v>150</v>
          </cell>
          <cell r="Y33">
            <v>89</v>
          </cell>
          <cell r="AA33">
            <v>150</v>
          </cell>
        </row>
      </sheetData>
      <sheetData sheetId="8">
        <row r="14">
          <cell r="W14">
            <v>7</v>
          </cell>
          <cell r="Y14">
            <v>3</v>
          </cell>
          <cell r="AA14">
            <v>7</v>
          </cell>
        </row>
        <row r="29">
          <cell r="W29">
            <v>3</v>
          </cell>
          <cell r="Y29">
            <v>2</v>
          </cell>
          <cell r="AA29">
            <v>3</v>
          </cell>
        </row>
        <row r="30">
          <cell r="W30">
            <v>1</v>
          </cell>
          <cell r="Y30">
            <v>1</v>
          </cell>
          <cell r="AA30">
            <v>1</v>
          </cell>
        </row>
        <row r="31">
          <cell r="W31">
            <v>2</v>
          </cell>
          <cell r="Y31">
            <v>0</v>
          </cell>
          <cell r="AA31">
            <v>2</v>
          </cell>
        </row>
        <row r="32">
          <cell r="W32">
            <v>1</v>
          </cell>
          <cell r="Y32">
            <v>0</v>
          </cell>
          <cell r="AA32">
            <v>1</v>
          </cell>
        </row>
        <row r="33">
          <cell r="W33">
            <v>0</v>
          </cell>
          <cell r="Y33">
            <v>0</v>
          </cell>
          <cell r="AA33">
            <v>0</v>
          </cell>
        </row>
      </sheetData>
      <sheetData sheetId="9">
        <row r="14">
          <cell r="W14">
            <v>74</v>
          </cell>
          <cell r="Y14">
            <v>55</v>
          </cell>
          <cell r="AA14">
            <v>74</v>
          </cell>
        </row>
        <row r="29">
          <cell r="W29">
            <v>9</v>
          </cell>
          <cell r="Y29">
            <v>9</v>
          </cell>
          <cell r="AA29">
            <v>9</v>
          </cell>
        </row>
        <row r="30">
          <cell r="W30">
            <v>11</v>
          </cell>
          <cell r="Y30">
            <v>9</v>
          </cell>
          <cell r="AA30">
            <v>11</v>
          </cell>
        </row>
        <row r="31">
          <cell r="W31">
            <v>23</v>
          </cell>
          <cell r="Y31">
            <v>18</v>
          </cell>
          <cell r="AA31">
            <v>23</v>
          </cell>
        </row>
        <row r="32">
          <cell r="W32">
            <v>18</v>
          </cell>
          <cell r="Y32">
            <v>12</v>
          </cell>
          <cell r="AA32">
            <v>18</v>
          </cell>
        </row>
        <row r="33">
          <cell r="W33">
            <v>13</v>
          </cell>
          <cell r="Y33">
            <v>7</v>
          </cell>
          <cell r="AA33">
            <v>13</v>
          </cell>
        </row>
      </sheetData>
      <sheetData sheetId="10">
        <row r="14">
          <cell r="W14">
            <v>0</v>
          </cell>
          <cell r="Y14">
            <v>0</v>
          </cell>
          <cell r="AA14">
            <v>0</v>
          </cell>
        </row>
        <row r="29">
          <cell r="W29">
            <v>0</v>
          </cell>
          <cell r="Y29">
            <v>0</v>
          </cell>
          <cell r="AA29">
            <v>0</v>
          </cell>
        </row>
        <row r="30">
          <cell r="W30">
            <v>0</v>
          </cell>
          <cell r="Y30">
            <v>0</v>
          </cell>
          <cell r="AA30">
            <v>0</v>
          </cell>
        </row>
        <row r="31">
          <cell r="W31">
            <v>0</v>
          </cell>
          <cell r="Y31">
            <v>0</v>
          </cell>
          <cell r="AA31">
            <v>0</v>
          </cell>
        </row>
        <row r="32">
          <cell r="W32">
            <v>0</v>
          </cell>
          <cell r="Y32">
            <v>0</v>
          </cell>
          <cell r="AA32">
            <v>0</v>
          </cell>
        </row>
        <row r="33">
          <cell r="W33">
            <v>0</v>
          </cell>
          <cell r="Y33">
            <v>0</v>
          </cell>
          <cell r="AA33">
            <v>0</v>
          </cell>
        </row>
      </sheetData>
      <sheetData sheetId="11">
        <row r="14">
          <cell r="W14">
            <v>0</v>
          </cell>
          <cell r="Y14">
            <v>0</v>
          </cell>
          <cell r="AA14">
            <v>0</v>
          </cell>
        </row>
        <row r="30">
          <cell r="W30">
            <v>0</v>
          </cell>
          <cell r="Y30">
            <v>0</v>
          </cell>
          <cell r="AA30">
            <v>0</v>
          </cell>
        </row>
        <row r="31">
          <cell r="W31">
            <v>0</v>
          </cell>
          <cell r="Y31">
            <v>0</v>
          </cell>
          <cell r="AA31">
            <v>0</v>
          </cell>
        </row>
        <row r="32">
          <cell r="W32">
            <v>0</v>
          </cell>
          <cell r="Y32">
            <v>0</v>
          </cell>
          <cell r="AA32">
            <v>0</v>
          </cell>
        </row>
        <row r="33">
          <cell r="W33">
            <v>0</v>
          </cell>
          <cell r="Y33">
            <v>0</v>
          </cell>
          <cell r="AA33">
            <v>0</v>
          </cell>
        </row>
        <row r="39">
          <cell r="W39">
            <v>0</v>
          </cell>
          <cell r="X39"/>
          <cell r="AA39">
            <v>0</v>
          </cell>
        </row>
      </sheetData>
      <sheetData sheetId="12">
        <row r="14">
          <cell r="W14">
            <v>0</v>
          </cell>
          <cell r="Y14">
            <v>0</v>
          </cell>
          <cell r="AA14">
            <v>0</v>
          </cell>
        </row>
        <row r="29">
          <cell r="W29">
            <v>0</v>
          </cell>
          <cell r="Y29">
            <v>0</v>
          </cell>
          <cell r="AA29">
            <v>0</v>
          </cell>
        </row>
        <row r="30">
          <cell r="W30">
            <v>0</v>
          </cell>
          <cell r="Y30">
            <v>0</v>
          </cell>
          <cell r="AA30">
            <v>0</v>
          </cell>
        </row>
        <row r="31">
          <cell r="W31">
            <v>0</v>
          </cell>
          <cell r="Y31">
            <v>0</v>
          </cell>
          <cell r="AA31">
            <v>0</v>
          </cell>
        </row>
        <row r="32">
          <cell r="W32">
            <v>0</v>
          </cell>
          <cell r="Y32">
            <v>0</v>
          </cell>
          <cell r="AA32">
            <v>0</v>
          </cell>
        </row>
        <row r="33">
          <cell r="W33">
            <v>0</v>
          </cell>
          <cell r="Y33">
            <v>0</v>
          </cell>
          <cell r="AA33">
            <v>0</v>
          </cell>
        </row>
      </sheetData>
      <sheetData sheetId="13">
        <row r="14">
          <cell r="W14">
            <v>1</v>
          </cell>
          <cell r="Y14">
            <v>1</v>
          </cell>
          <cell r="AA14">
            <v>1</v>
          </cell>
        </row>
        <row r="29">
          <cell r="W29">
            <v>0</v>
          </cell>
          <cell r="Y29">
            <v>0</v>
          </cell>
          <cell r="AA29">
            <v>0</v>
          </cell>
        </row>
        <row r="30">
          <cell r="Y30">
            <v>0</v>
          </cell>
          <cell r="AA30">
            <v>0</v>
          </cell>
        </row>
        <row r="31">
          <cell r="W31">
            <v>1</v>
          </cell>
          <cell r="Y31">
            <v>1</v>
          </cell>
          <cell r="AA31">
            <v>1</v>
          </cell>
        </row>
        <row r="32">
          <cell r="W32">
            <v>0</v>
          </cell>
          <cell r="Y32">
            <v>0</v>
          </cell>
          <cell r="AA32">
            <v>0</v>
          </cell>
        </row>
        <row r="33">
          <cell r="W33">
            <v>0</v>
          </cell>
          <cell r="Y33">
            <v>0</v>
          </cell>
          <cell r="AA33">
            <v>0</v>
          </cell>
        </row>
      </sheetData>
      <sheetData sheetId="14">
        <row r="14">
          <cell r="W14">
            <v>0</v>
          </cell>
          <cell r="Y14">
            <v>0</v>
          </cell>
          <cell r="AA14">
            <v>0</v>
          </cell>
        </row>
        <row r="29">
          <cell r="W29">
            <v>0</v>
          </cell>
          <cell r="Y29">
            <v>0</v>
          </cell>
          <cell r="AA29">
            <v>0</v>
          </cell>
        </row>
        <row r="30">
          <cell r="W30">
            <v>0</v>
          </cell>
          <cell r="Y30">
            <v>0</v>
          </cell>
          <cell r="AA30">
            <v>0</v>
          </cell>
        </row>
        <row r="31">
          <cell r="W31">
            <v>0</v>
          </cell>
          <cell r="Y31">
            <v>0</v>
          </cell>
          <cell r="AA31">
            <v>0</v>
          </cell>
        </row>
        <row r="32">
          <cell r="W32">
            <v>0</v>
          </cell>
          <cell r="Y32">
            <v>0</v>
          </cell>
          <cell r="AA32">
            <v>0</v>
          </cell>
        </row>
        <row r="33">
          <cell r="W33">
            <v>0</v>
          </cell>
          <cell r="Y33">
            <v>0</v>
          </cell>
          <cell r="AA33">
            <v>0</v>
          </cell>
        </row>
      </sheetData>
      <sheetData sheetId="15">
        <row r="14">
          <cell r="W14">
            <v>34</v>
          </cell>
          <cell r="Y14">
            <v>27</v>
          </cell>
          <cell r="AA14">
            <v>37</v>
          </cell>
        </row>
        <row r="29">
          <cell r="W29">
            <v>2</v>
          </cell>
          <cell r="Y29">
            <v>2</v>
          </cell>
          <cell r="AA29">
            <v>3</v>
          </cell>
        </row>
        <row r="30">
          <cell r="Y30">
            <v>3</v>
          </cell>
          <cell r="AA30">
            <v>3</v>
          </cell>
        </row>
        <row r="31">
          <cell r="W31">
            <v>4</v>
          </cell>
          <cell r="Y31">
            <v>3</v>
          </cell>
          <cell r="AA31">
            <v>5</v>
          </cell>
        </row>
        <row r="32">
          <cell r="W32">
            <v>4</v>
          </cell>
          <cell r="Y32">
            <v>3</v>
          </cell>
          <cell r="AA32">
            <v>5</v>
          </cell>
        </row>
        <row r="33">
          <cell r="W33">
            <v>21</v>
          </cell>
          <cell r="Y33">
            <v>16</v>
          </cell>
          <cell r="AA33">
            <v>21</v>
          </cell>
        </row>
      </sheetData>
      <sheetData sheetId="16">
        <row r="14">
          <cell r="W14">
            <v>0</v>
          </cell>
          <cell r="Y14">
            <v>0</v>
          </cell>
          <cell r="AA14">
            <v>0</v>
          </cell>
        </row>
        <row r="29">
          <cell r="W29">
            <v>0</v>
          </cell>
          <cell r="Y29">
            <v>0</v>
          </cell>
          <cell r="AA29">
            <v>0</v>
          </cell>
        </row>
        <row r="30">
          <cell r="Y30">
            <v>0</v>
          </cell>
          <cell r="AA30">
            <v>0</v>
          </cell>
        </row>
        <row r="31">
          <cell r="W31">
            <v>0</v>
          </cell>
          <cell r="Y31">
            <v>0</v>
          </cell>
          <cell r="AA31">
            <v>0</v>
          </cell>
        </row>
        <row r="32">
          <cell r="W32">
            <v>0</v>
          </cell>
          <cell r="Y32">
            <v>0</v>
          </cell>
          <cell r="AA32">
            <v>0</v>
          </cell>
        </row>
        <row r="33">
          <cell r="W33">
            <v>0</v>
          </cell>
          <cell r="Y33">
            <v>0</v>
          </cell>
          <cell r="AA33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8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34">
          <cell r="I34">
            <v>0</v>
          </cell>
          <cell r="L34">
            <v>0</v>
          </cell>
          <cell r="N34">
            <v>0</v>
          </cell>
        </row>
        <row r="35">
          <cell r="I35">
            <v>0</v>
          </cell>
          <cell r="L35">
            <v>0</v>
          </cell>
          <cell r="N35">
            <v>0</v>
          </cell>
        </row>
        <row r="36">
          <cell r="I36">
            <v>0</v>
          </cell>
          <cell r="L36">
            <v>0</v>
          </cell>
          <cell r="N36">
            <v>0</v>
          </cell>
        </row>
        <row r="37">
          <cell r="I37">
            <v>0</v>
          </cell>
          <cell r="L37">
            <v>0</v>
          </cell>
          <cell r="N37">
            <v>0</v>
          </cell>
        </row>
        <row r="38">
          <cell r="I38">
            <v>0</v>
          </cell>
          <cell r="L38">
            <v>0</v>
          </cell>
          <cell r="N38">
            <v>0</v>
          </cell>
        </row>
        <row r="39">
          <cell r="I39">
            <v>13</v>
          </cell>
          <cell r="L39">
            <v>8</v>
          </cell>
          <cell r="N39">
            <v>29</v>
          </cell>
        </row>
      </sheetData>
      <sheetData sheetId="2">
        <row r="34">
          <cell r="I34">
            <v>0</v>
          </cell>
          <cell r="L34">
            <v>0</v>
          </cell>
          <cell r="N34">
            <v>0</v>
          </cell>
        </row>
        <row r="35">
          <cell r="I35">
            <v>0</v>
          </cell>
          <cell r="L35">
            <v>0</v>
          </cell>
          <cell r="N35">
            <v>0</v>
          </cell>
        </row>
        <row r="36">
          <cell r="I36">
            <v>0</v>
          </cell>
          <cell r="L36">
            <v>0</v>
          </cell>
          <cell r="N36">
            <v>0</v>
          </cell>
        </row>
        <row r="37">
          <cell r="I37">
            <v>0</v>
          </cell>
          <cell r="L37">
            <v>0</v>
          </cell>
          <cell r="N37">
            <v>0</v>
          </cell>
        </row>
        <row r="38">
          <cell r="I38">
            <v>0</v>
          </cell>
          <cell r="L38">
            <v>0</v>
          </cell>
          <cell r="N38">
            <v>0</v>
          </cell>
        </row>
        <row r="39">
          <cell r="I39">
            <v>8</v>
          </cell>
          <cell r="L39">
            <v>3</v>
          </cell>
          <cell r="N39">
            <v>14</v>
          </cell>
        </row>
      </sheetData>
      <sheetData sheetId="3">
        <row r="34">
          <cell r="I34">
            <v>299</v>
          </cell>
          <cell r="L34">
            <v>151</v>
          </cell>
          <cell r="N34">
            <v>365</v>
          </cell>
        </row>
        <row r="35">
          <cell r="I35">
            <v>274</v>
          </cell>
          <cell r="L35">
            <v>144</v>
          </cell>
          <cell r="N35">
            <v>334</v>
          </cell>
        </row>
        <row r="36">
          <cell r="I36">
            <v>155</v>
          </cell>
          <cell r="L36">
            <v>87</v>
          </cell>
          <cell r="N36">
            <v>207</v>
          </cell>
        </row>
        <row r="37">
          <cell r="I37">
            <v>143</v>
          </cell>
          <cell r="L37">
            <v>84</v>
          </cell>
          <cell r="N37">
            <v>181</v>
          </cell>
        </row>
        <row r="38">
          <cell r="I38">
            <v>98</v>
          </cell>
          <cell r="L38">
            <v>49</v>
          </cell>
          <cell r="N38">
            <v>118</v>
          </cell>
        </row>
        <row r="39">
          <cell r="I39">
            <v>136</v>
          </cell>
          <cell r="L39">
            <v>75</v>
          </cell>
          <cell r="N39">
            <v>181</v>
          </cell>
        </row>
      </sheetData>
      <sheetData sheetId="4">
        <row r="34">
          <cell r="I34">
            <v>43</v>
          </cell>
          <cell r="L34">
            <v>18</v>
          </cell>
          <cell r="N34">
            <v>52</v>
          </cell>
        </row>
        <row r="35">
          <cell r="I35">
            <v>59</v>
          </cell>
          <cell r="L35">
            <v>29</v>
          </cell>
          <cell r="N35">
            <v>69</v>
          </cell>
        </row>
        <row r="36">
          <cell r="I36">
            <v>38</v>
          </cell>
          <cell r="L36">
            <v>18</v>
          </cell>
          <cell r="N36">
            <v>44</v>
          </cell>
        </row>
        <row r="37">
          <cell r="I37">
            <v>23</v>
          </cell>
          <cell r="L37">
            <v>10</v>
          </cell>
          <cell r="N37">
            <v>24</v>
          </cell>
        </row>
        <row r="38">
          <cell r="I38">
            <v>21</v>
          </cell>
          <cell r="L38">
            <v>7</v>
          </cell>
          <cell r="N38">
            <v>26</v>
          </cell>
        </row>
        <row r="39">
          <cell r="I39">
            <v>22</v>
          </cell>
          <cell r="L39">
            <v>11</v>
          </cell>
          <cell r="N39">
            <v>26</v>
          </cell>
        </row>
      </sheetData>
      <sheetData sheetId="5">
        <row r="34">
          <cell r="I34">
            <v>199</v>
          </cell>
          <cell r="L34">
            <v>135</v>
          </cell>
          <cell r="N34">
            <v>306</v>
          </cell>
        </row>
        <row r="35">
          <cell r="I35">
            <v>249</v>
          </cell>
          <cell r="L35">
            <v>161</v>
          </cell>
          <cell r="N35">
            <v>354</v>
          </cell>
        </row>
        <row r="36">
          <cell r="I36">
            <v>112</v>
          </cell>
          <cell r="L36">
            <v>55</v>
          </cell>
          <cell r="N36">
            <v>137</v>
          </cell>
        </row>
        <row r="37">
          <cell r="I37">
            <v>94</v>
          </cell>
          <cell r="L37">
            <v>38</v>
          </cell>
          <cell r="N37">
            <v>118</v>
          </cell>
        </row>
        <row r="38">
          <cell r="I38">
            <v>53</v>
          </cell>
          <cell r="L38">
            <v>11</v>
          </cell>
          <cell r="N38">
            <v>62</v>
          </cell>
        </row>
        <row r="39">
          <cell r="I39">
            <v>103</v>
          </cell>
          <cell r="L39">
            <v>66</v>
          </cell>
          <cell r="N39">
            <v>155</v>
          </cell>
        </row>
      </sheetData>
      <sheetData sheetId="6">
        <row r="34">
          <cell r="I34">
            <v>162</v>
          </cell>
          <cell r="L34">
            <v>101</v>
          </cell>
          <cell r="N34">
            <v>257</v>
          </cell>
        </row>
        <row r="35">
          <cell r="I35">
            <v>341</v>
          </cell>
          <cell r="L35">
            <v>209</v>
          </cell>
          <cell r="N35">
            <v>597</v>
          </cell>
        </row>
        <row r="36">
          <cell r="I36">
            <v>269</v>
          </cell>
          <cell r="L36">
            <v>141</v>
          </cell>
          <cell r="N36">
            <v>391</v>
          </cell>
        </row>
        <row r="37">
          <cell r="I37">
            <v>245</v>
          </cell>
          <cell r="L37">
            <v>142</v>
          </cell>
          <cell r="N37">
            <v>309</v>
          </cell>
        </row>
        <row r="38">
          <cell r="I38">
            <v>175</v>
          </cell>
          <cell r="L38">
            <v>50</v>
          </cell>
          <cell r="N38">
            <v>198</v>
          </cell>
        </row>
        <row r="39">
          <cell r="I39">
            <v>128</v>
          </cell>
          <cell r="L39">
            <v>72</v>
          </cell>
          <cell r="N39">
            <v>214</v>
          </cell>
        </row>
      </sheetData>
      <sheetData sheetId="7">
        <row r="34">
          <cell r="I34">
            <v>305</v>
          </cell>
          <cell r="L34">
            <v>186</v>
          </cell>
          <cell r="N34">
            <v>473</v>
          </cell>
        </row>
        <row r="35">
          <cell r="I35">
            <v>394</v>
          </cell>
          <cell r="L35">
            <v>250</v>
          </cell>
          <cell r="N35">
            <v>574</v>
          </cell>
        </row>
        <row r="36">
          <cell r="I36">
            <v>169</v>
          </cell>
          <cell r="L36">
            <v>91</v>
          </cell>
          <cell r="N36">
            <v>224</v>
          </cell>
        </row>
        <row r="37">
          <cell r="I37">
            <v>136</v>
          </cell>
          <cell r="L37">
            <v>52</v>
          </cell>
          <cell r="N37">
            <v>177</v>
          </cell>
        </row>
        <row r="38">
          <cell r="I38">
            <v>81</v>
          </cell>
          <cell r="L38">
            <v>31</v>
          </cell>
          <cell r="N38">
            <v>106</v>
          </cell>
        </row>
        <row r="39">
          <cell r="I39">
            <v>221</v>
          </cell>
          <cell r="L39">
            <v>139</v>
          </cell>
          <cell r="N39">
            <v>318</v>
          </cell>
        </row>
      </sheetData>
      <sheetData sheetId="8">
        <row r="34">
          <cell r="I34">
            <v>39</v>
          </cell>
          <cell r="L34">
            <v>23</v>
          </cell>
          <cell r="N34">
            <v>39</v>
          </cell>
        </row>
        <row r="35">
          <cell r="I35">
            <v>54</v>
          </cell>
          <cell r="L35">
            <v>29</v>
          </cell>
          <cell r="N35">
            <v>56</v>
          </cell>
        </row>
        <row r="36">
          <cell r="I36">
            <v>23</v>
          </cell>
          <cell r="L36">
            <v>10</v>
          </cell>
          <cell r="N36">
            <v>23</v>
          </cell>
        </row>
        <row r="37">
          <cell r="I37">
            <v>28</v>
          </cell>
          <cell r="L37">
            <v>14</v>
          </cell>
          <cell r="N37">
            <v>29</v>
          </cell>
        </row>
        <row r="38">
          <cell r="I38">
            <v>17</v>
          </cell>
          <cell r="L38">
            <v>9</v>
          </cell>
          <cell r="N38">
            <v>17</v>
          </cell>
        </row>
        <row r="39">
          <cell r="I39">
            <v>28</v>
          </cell>
          <cell r="L39">
            <v>15</v>
          </cell>
          <cell r="N39">
            <v>28</v>
          </cell>
        </row>
      </sheetData>
      <sheetData sheetId="9">
        <row r="34">
          <cell r="I34">
            <v>210</v>
          </cell>
          <cell r="L34">
            <v>138</v>
          </cell>
          <cell r="N34">
            <v>299</v>
          </cell>
        </row>
        <row r="35">
          <cell r="I35">
            <v>314</v>
          </cell>
          <cell r="L35">
            <v>197</v>
          </cell>
          <cell r="N35">
            <v>421</v>
          </cell>
        </row>
        <row r="36">
          <cell r="I36">
            <v>167</v>
          </cell>
          <cell r="L36">
            <v>105</v>
          </cell>
          <cell r="N36">
            <v>219</v>
          </cell>
        </row>
        <row r="37">
          <cell r="I37">
            <v>124</v>
          </cell>
          <cell r="L37">
            <v>68</v>
          </cell>
          <cell r="N37">
            <v>160</v>
          </cell>
        </row>
        <row r="38">
          <cell r="I38">
            <v>94</v>
          </cell>
          <cell r="L38">
            <v>37</v>
          </cell>
          <cell r="N38">
            <v>116</v>
          </cell>
        </row>
        <row r="39">
          <cell r="I39">
            <v>145</v>
          </cell>
          <cell r="L39">
            <v>99</v>
          </cell>
          <cell r="N39">
            <v>215</v>
          </cell>
        </row>
      </sheetData>
      <sheetData sheetId="10">
        <row r="34">
          <cell r="I34">
            <v>17</v>
          </cell>
          <cell r="L34">
            <v>13</v>
          </cell>
          <cell r="N34">
            <v>17</v>
          </cell>
        </row>
        <row r="35">
          <cell r="I35">
            <v>28</v>
          </cell>
          <cell r="L35">
            <v>12</v>
          </cell>
          <cell r="N35">
            <v>33</v>
          </cell>
        </row>
        <row r="36">
          <cell r="I36">
            <v>13</v>
          </cell>
          <cell r="L36">
            <v>7</v>
          </cell>
          <cell r="N36">
            <v>16</v>
          </cell>
        </row>
        <row r="37">
          <cell r="I37">
            <v>11</v>
          </cell>
          <cell r="L37">
            <v>6</v>
          </cell>
          <cell r="N37">
            <v>12</v>
          </cell>
        </row>
        <row r="38">
          <cell r="I38">
            <v>5</v>
          </cell>
          <cell r="L38">
            <v>2</v>
          </cell>
          <cell r="N38">
            <v>5</v>
          </cell>
        </row>
        <row r="39">
          <cell r="I39">
            <v>10</v>
          </cell>
          <cell r="L39">
            <v>5</v>
          </cell>
          <cell r="N39">
            <v>10</v>
          </cell>
        </row>
      </sheetData>
      <sheetData sheetId="11">
        <row r="34">
          <cell r="I34">
            <v>34</v>
          </cell>
          <cell r="L34">
            <v>19</v>
          </cell>
          <cell r="N34">
            <v>41</v>
          </cell>
        </row>
        <row r="35">
          <cell r="I35">
            <v>52</v>
          </cell>
          <cell r="L35">
            <v>31</v>
          </cell>
          <cell r="N35">
            <v>57</v>
          </cell>
        </row>
        <row r="36">
          <cell r="I36">
            <v>40</v>
          </cell>
          <cell r="L36">
            <v>22</v>
          </cell>
          <cell r="N36">
            <v>42</v>
          </cell>
        </row>
        <row r="37">
          <cell r="I37">
            <v>18</v>
          </cell>
          <cell r="L37">
            <v>8</v>
          </cell>
          <cell r="N37">
            <v>24</v>
          </cell>
        </row>
        <row r="38">
          <cell r="I38">
            <v>7</v>
          </cell>
          <cell r="L38">
            <v>3</v>
          </cell>
          <cell r="N38">
            <v>10</v>
          </cell>
        </row>
        <row r="39">
          <cell r="I39">
            <v>39</v>
          </cell>
          <cell r="L39">
            <v>25</v>
          </cell>
          <cell r="N39">
            <v>42</v>
          </cell>
        </row>
      </sheetData>
      <sheetData sheetId="12">
        <row r="34">
          <cell r="I34">
            <v>28</v>
          </cell>
          <cell r="L34">
            <v>18</v>
          </cell>
          <cell r="N34">
            <v>44</v>
          </cell>
        </row>
        <row r="35">
          <cell r="I35">
            <v>50</v>
          </cell>
          <cell r="L35">
            <v>35</v>
          </cell>
          <cell r="N35">
            <v>97</v>
          </cell>
        </row>
        <row r="36">
          <cell r="I36">
            <v>25</v>
          </cell>
          <cell r="L36">
            <v>13</v>
          </cell>
          <cell r="N36">
            <v>48</v>
          </cell>
        </row>
        <row r="37">
          <cell r="I37">
            <v>9</v>
          </cell>
          <cell r="L37">
            <v>3</v>
          </cell>
          <cell r="N37">
            <v>24</v>
          </cell>
        </row>
        <row r="38">
          <cell r="I38">
            <v>1</v>
          </cell>
          <cell r="L38">
            <v>0</v>
          </cell>
          <cell r="N38">
            <v>1</v>
          </cell>
        </row>
        <row r="39">
          <cell r="I39">
            <v>27</v>
          </cell>
          <cell r="L39">
            <v>14</v>
          </cell>
          <cell r="N39">
            <v>44</v>
          </cell>
        </row>
      </sheetData>
      <sheetData sheetId="13">
        <row r="34">
          <cell r="I34">
            <v>280</v>
          </cell>
          <cell r="L34">
            <v>162</v>
          </cell>
          <cell r="N34">
            <v>585</v>
          </cell>
        </row>
        <row r="35">
          <cell r="I35">
            <v>255</v>
          </cell>
          <cell r="L35">
            <v>157</v>
          </cell>
          <cell r="N35">
            <v>536</v>
          </cell>
        </row>
        <row r="36">
          <cell r="I36">
            <v>86</v>
          </cell>
          <cell r="L36">
            <v>54</v>
          </cell>
          <cell r="N36">
            <v>187</v>
          </cell>
        </row>
        <row r="37">
          <cell r="I37">
            <v>68</v>
          </cell>
          <cell r="L37">
            <v>35</v>
          </cell>
          <cell r="N37">
            <v>134</v>
          </cell>
        </row>
        <row r="38">
          <cell r="I38">
            <v>33</v>
          </cell>
          <cell r="L38">
            <v>7</v>
          </cell>
          <cell r="N38">
            <v>84</v>
          </cell>
        </row>
        <row r="39">
          <cell r="I39">
            <v>185</v>
          </cell>
          <cell r="L39">
            <v>114</v>
          </cell>
          <cell r="N39">
            <v>415</v>
          </cell>
        </row>
      </sheetData>
      <sheetData sheetId="14">
        <row r="34">
          <cell r="I34">
            <v>70</v>
          </cell>
          <cell r="L34">
            <v>46</v>
          </cell>
          <cell r="N34">
            <v>136</v>
          </cell>
        </row>
        <row r="35">
          <cell r="I35">
            <v>65</v>
          </cell>
          <cell r="L35">
            <v>43</v>
          </cell>
          <cell r="N35">
            <v>144</v>
          </cell>
        </row>
        <row r="36">
          <cell r="I36">
            <v>33</v>
          </cell>
          <cell r="L36">
            <v>20</v>
          </cell>
          <cell r="N36">
            <v>70</v>
          </cell>
        </row>
        <row r="37">
          <cell r="I37">
            <v>17</v>
          </cell>
          <cell r="L37">
            <v>10</v>
          </cell>
          <cell r="N37">
            <v>26</v>
          </cell>
        </row>
        <row r="38">
          <cell r="I38">
            <v>9</v>
          </cell>
          <cell r="L38">
            <v>5</v>
          </cell>
          <cell r="N38">
            <v>16</v>
          </cell>
        </row>
        <row r="39">
          <cell r="I39">
            <v>43</v>
          </cell>
          <cell r="L39">
            <v>25</v>
          </cell>
          <cell r="N39">
            <v>96</v>
          </cell>
        </row>
      </sheetData>
      <sheetData sheetId="15">
        <row r="34">
          <cell r="I34">
            <v>133</v>
          </cell>
          <cell r="L34">
            <v>80</v>
          </cell>
          <cell r="N34">
            <v>147</v>
          </cell>
        </row>
        <row r="35">
          <cell r="I35">
            <v>158</v>
          </cell>
          <cell r="L35">
            <v>116</v>
          </cell>
          <cell r="N35">
            <v>175</v>
          </cell>
        </row>
        <row r="36">
          <cell r="I36">
            <v>33</v>
          </cell>
          <cell r="L36">
            <v>22</v>
          </cell>
          <cell r="N36">
            <v>39</v>
          </cell>
        </row>
        <row r="37">
          <cell r="I37">
            <v>5</v>
          </cell>
          <cell r="L37">
            <v>3</v>
          </cell>
          <cell r="N37">
            <v>5</v>
          </cell>
        </row>
        <row r="38">
          <cell r="I38">
            <v>10</v>
          </cell>
          <cell r="L38">
            <v>3</v>
          </cell>
          <cell r="N38">
            <v>13</v>
          </cell>
        </row>
        <row r="39">
          <cell r="I39">
            <v>102</v>
          </cell>
          <cell r="L39">
            <v>59</v>
          </cell>
          <cell r="N39">
            <v>109</v>
          </cell>
        </row>
      </sheetData>
      <sheetData sheetId="16">
        <row r="34">
          <cell r="I34">
            <v>50</v>
          </cell>
          <cell r="L34">
            <v>31</v>
          </cell>
          <cell r="N34">
            <v>51</v>
          </cell>
        </row>
        <row r="35">
          <cell r="I35">
            <v>55</v>
          </cell>
          <cell r="L35">
            <v>38</v>
          </cell>
          <cell r="N35">
            <v>56</v>
          </cell>
        </row>
        <row r="36">
          <cell r="I36">
            <v>32</v>
          </cell>
          <cell r="L36">
            <v>15</v>
          </cell>
          <cell r="N36">
            <v>33</v>
          </cell>
        </row>
        <row r="37">
          <cell r="I37">
            <v>32</v>
          </cell>
          <cell r="L37">
            <v>14</v>
          </cell>
          <cell r="N37">
            <v>33</v>
          </cell>
        </row>
        <row r="38">
          <cell r="I38">
            <v>9</v>
          </cell>
          <cell r="L38">
            <v>2</v>
          </cell>
          <cell r="N38">
            <v>9</v>
          </cell>
        </row>
        <row r="39">
          <cell r="I39">
            <v>28</v>
          </cell>
          <cell r="L39">
            <v>21</v>
          </cell>
          <cell r="N39">
            <v>28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9"/>
      <sheetName val="CIZgw"/>
      <sheetName val="CIZzg"/>
      <sheetName val="GWg"/>
      <sheetName val="GWz"/>
      <sheetName val="KO"/>
      <sheetName val="MI"/>
      <sheetName val="NS"/>
      <sheetName val="Sł"/>
      <sheetName val="St"/>
      <sheetName val="Su"/>
      <sheetName val="Św"/>
      <sheetName val="Ws"/>
      <sheetName val="ZGg"/>
      <sheetName val="ZGz"/>
      <sheetName val="Żg"/>
      <sheetName val="Żr"/>
    </sheetNames>
    <sheetDataSet>
      <sheetData sheetId="0"/>
      <sheetData sheetId="1">
        <row r="34">
          <cell r="S34">
            <v>0</v>
          </cell>
          <cell r="U34">
            <v>0</v>
          </cell>
          <cell r="AG34">
            <v>0</v>
          </cell>
          <cell r="AI34">
            <v>0</v>
          </cell>
        </row>
        <row r="35">
          <cell r="S35">
            <v>3</v>
          </cell>
          <cell r="U35">
            <v>3</v>
          </cell>
          <cell r="AG35">
            <v>0</v>
          </cell>
          <cell r="AI35">
            <v>0</v>
          </cell>
        </row>
        <row r="36">
          <cell r="S36">
            <v>4</v>
          </cell>
          <cell r="U36">
            <v>3</v>
          </cell>
          <cell r="AG36">
            <v>0</v>
          </cell>
          <cell r="AI36">
            <v>0</v>
          </cell>
        </row>
        <row r="37">
          <cell r="S37">
            <v>0</v>
          </cell>
          <cell r="U37">
            <v>0</v>
          </cell>
          <cell r="AG37">
            <v>0</v>
          </cell>
          <cell r="AI37">
            <v>0</v>
          </cell>
        </row>
        <row r="38">
          <cell r="S38">
            <v>0</v>
          </cell>
          <cell r="U38">
            <v>0</v>
          </cell>
          <cell r="AG38">
            <v>0</v>
          </cell>
          <cell r="AI38">
            <v>0</v>
          </cell>
        </row>
        <row r="39">
          <cell r="S39">
            <v>144</v>
          </cell>
          <cell r="U39">
            <v>102</v>
          </cell>
          <cell r="AG39">
            <v>0</v>
          </cell>
          <cell r="AI39">
            <v>0</v>
          </cell>
        </row>
      </sheetData>
      <sheetData sheetId="2">
        <row r="34">
          <cell r="S34">
            <v>0</v>
          </cell>
          <cell r="U34">
            <v>0</v>
          </cell>
          <cell r="AG34">
            <v>0</v>
          </cell>
          <cell r="AI34">
            <v>0</v>
          </cell>
        </row>
        <row r="35">
          <cell r="S35">
            <v>2</v>
          </cell>
          <cell r="U35">
            <v>2</v>
          </cell>
          <cell r="AG35">
            <v>0</v>
          </cell>
          <cell r="AI35">
            <v>0</v>
          </cell>
        </row>
        <row r="36">
          <cell r="S36">
            <v>1</v>
          </cell>
          <cell r="U36">
            <v>0</v>
          </cell>
          <cell r="AG36">
            <v>0</v>
          </cell>
          <cell r="AI36">
            <v>0</v>
          </cell>
        </row>
        <row r="37">
          <cell r="S37">
            <v>0</v>
          </cell>
          <cell r="U37">
            <v>0</v>
          </cell>
          <cell r="AG37">
            <v>0</v>
          </cell>
          <cell r="AI37">
            <v>0</v>
          </cell>
        </row>
        <row r="38">
          <cell r="S38">
            <v>0</v>
          </cell>
          <cell r="U38">
            <v>0</v>
          </cell>
          <cell r="AG38">
            <v>0</v>
          </cell>
          <cell r="AI38">
            <v>0</v>
          </cell>
        </row>
        <row r="39">
          <cell r="S39">
            <v>42</v>
          </cell>
          <cell r="U39">
            <v>32</v>
          </cell>
          <cell r="AG39">
            <v>0</v>
          </cell>
          <cell r="AI39">
            <v>0</v>
          </cell>
        </row>
      </sheetData>
      <sheetData sheetId="3">
        <row r="34">
          <cell r="S34">
            <v>33</v>
          </cell>
          <cell r="U34">
            <v>25</v>
          </cell>
          <cell r="AG34">
            <v>7</v>
          </cell>
          <cell r="AI34">
            <v>6</v>
          </cell>
        </row>
        <row r="35">
          <cell r="S35">
            <v>30</v>
          </cell>
          <cell r="U35">
            <v>25</v>
          </cell>
          <cell r="AG35">
            <v>7</v>
          </cell>
          <cell r="AI35">
            <v>5</v>
          </cell>
        </row>
        <row r="36">
          <cell r="S36">
            <v>23</v>
          </cell>
          <cell r="U36">
            <v>18</v>
          </cell>
          <cell r="AG36">
            <v>0</v>
          </cell>
          <cell r="AI36">
            <v>0</v>
          </cell>
        </row>
        <row r="37">
          <cell r="S37">
            <v>14</v>
          </cell>
          <cell r="U37">
            <v>11</v>
          </cell>
          <cell r="AG37">
            <v>0</v>
          </cell>
          <cell r="AI37">
            <v>0</v>
          </cell>
        </row>
        <row r="38">
          <cell r="S38">
            <v>9</v>
          </cell>
          <cell r="U38">
            <v>8</v>
          </cell>
          <cell r="AG38">
            <v>0</v>
          </cell>
          <cell r="AI38">
            <v>0</v>
          </cell>
        </row>
        <row r="39">
          <cell r="S39">
            <v>13</v>
          </cell>
          <cell r="U39">
            <v>7</v>
          </cell>
          <cell r="AG39">
            <v>11</v>
          </cell>
          <cell r="AI39">
            <v>11</v>
          </cell>
        </row>
      </sheetData>
      <sheetData sheetId="4">
        <row r="34">
          <cell r="S34">
            <v>9</v>
          </cell>
          <cell r="U34">
            <v>8</v>
          </cell>
          <cell r="AG34">
            <v>0</v>
          </cell>
          <cell r="AI34">
            <v>0</v>
          </cell>
        </row>
        <row r="35">
          <cell r="S35">
            <v>19</v>
          </cell>
          <cell r="U35">
            <v>15</v>
          </cell>
          <cell r="AG35">
            <v>0</v>
          </cell>
          <cell r="AI35">
            <v>0</v>
          </cell>
        </row>
        <row r="36">
          <cell r="S36">
            <v>9</v>
          </cell>
          <cell r="U36">
            <v>7</v>
          </cell>
          <cell r="AG36">
            <v>0</v>
          </cell>
          <cell r="AI36">
            <v>0</v>
          </cell>
        </row>
        <row r="37">
          <cell r="S37">
            <v>3</v>
          </cell>
          <cell r="U37">
            <v>0</v>
          </cell>
          <cell r="AG37">
            <v>0</v>
          </cell>
          <cell r="AI37">
            <v>0</v>
          </cell>
        </row>
        <row r="38">
          <cell r="S38">
            <v>0</v>
          </cell>
          <cell r="U38">
            <v>0</v>
          </cell>
          <cell r="AG38">
            <v>0</v>
          </cell>
          <cell r="AI38">
            <v>0</v>
          </cell>
        </row>
        <row r="39">
          <cell r="S39">
            <v>6</v>
          </cell>
          <cell r="U39">
            <v>5</v>
          </cell>
          <cell r="AG39">
            <v>0</v>
          </cell>
          <cell r="AI39">
            <v>0</v>
          </cell>
        </row>
      </sheetData>
      <sheetData sheetId="5">
        <row r="34">
          <cell r="S34">
            <v>78</v>
          </cell>
          <cell r="U34">
            <v>62</v>
          </cell>
          <cell r="AG34">
            <v>89</v>
          </cell>
          <cell r="AI34">
            <v>62</v>
          </cell>
        </row>
        <row r="35">
          <cell r="S35">
            <v>85</v>
          </cell>
          <cell r="U35">
            <v>53</v>
          </cell>
          <cell r="AG35">
            <v>119</v>
          </cell>
          <cell r="AI35">
            <v>69</v>
          </cell>
        </row>
        <row r="36">
          <cell r="S36">
            <v>45</v>
          </cell>
          <cell r="U36">
            <v>24</v>
          </cell>
          <cell r="AG36">
            <v>71</v>
          </cell>
          <cell r="AI36">
            <v>25</v>
          </cell>
        </row>
        <row r="37">
          <cell r="S37">
            <v>32</v>
          </cell>
          <cell r="U37">
            <v>14</v>
          </cell>
          <cell r="AG37">
            <v>48</v>
          </cell>
          <cell r="AI37">
            <v>20</v>
          </cell>
        </row>
        <row r="38">
          <cell r="S38">
            <v>11</v>
          </cell>
          <cell r="U38">
            <v>4</v>
          </cell>
          <cell r="AG38">
            <v>33</v>
          </cell>
          <cell r="AI38">
            <v>16</v>
          </cell>
        </row>
        <row r="39">
          <cell r="S39">
            <v>34</v>
          </cell>
          <cell r="U39">
            <v>24</v>
          </cell>
          <cell r="AG39">
            <v>37</v>
          </cell>
          <cell r="AI39">
            <v>19</v>
          </cell>
        </row>
      </sheetData>
      <sheetData sheetId="6">
        <row r="34">
          <cell r="S34">
            <v>31</v>
          </cell>
          <cell r="U34">
            <v>21</v>
          </cell>
          <cell r="AG34">
            <v>52</v>
          </cell>
          <cell r="AI34">
            <v>34</v>
          </cell>
        </row>
        <row r="35">
          <cell r="S35">
            <v>62</v>
          </cell>
          <cell r="U35">
            <v>42</v>
          </cell>
          <cell r="AG35">
            <v>85</v>
          </cell>
          <cell r="AI35">
            <v>61</v>
          </cell>
        </row>
        <row r="36">
          <cell r="S36">
            <v>25</v>
          </cell>
          <cell r="U36">
            <v>16</v>
          </cell>
          <cell r="AG36">
            <v>69</v>
          </cell>
          <cell r="AI36">
            <v>45</v>
          </cell>
        </row>
        <row r="37">
          <cell r="S37">
            <v>11</v>
          </cell>
          <cell r="U37">
            <v>7</v>
          </cell>
          <cell r="AG37">
            <v>72</v>
          </cell>
          <cell r="AI37">
            <v>41</v>
          </cell>
        </row>
        <row r="38">
          <cell r="S38">
            <v>5</v>
          </cell>
          <cell r="U38">
            <v>2</v>
          </cell>
          <cell r="AG38">
            <v>42</v>
          </cell>
          <cell r="AI38">
            <v>13</v>
          </cell>
        </row>
        <row r="39">
          <cell r="S39">
            <v>25</v>
          </cell>
          <cell r="U39">
            <v>15</v>
          </cell>
          <cell r="AG39">
            <v>32</v>
          </cell>
          <cell r="AI39">
            <v>19</v>
          </cell>
        </row>
      </sheetData>
      <sheetData sheetId="7">
        <row r="34">
          <cell r="S34">
            <v>50</v>
          </cell>
          <cell r="U34">
            <v>37</v>
          </cell>
          <cell r="AG34">
            <v>25</v>
          </cell>
          <cell r="AI34">
            <v>17</v>
          </cell>
        </row>
        <row r="35">
          <cell r="S35">
            <v>48</v>
          </cell>
          <cell r="U35">
            <v>35</v>
          </cell>
          <cell r="AG35">
            <v>27</v>
          </cell>
          <cell r="AI35">
            <v>20</v>
          </cell>
        </row>
        <row r="36">
          <cell r="S36">
            <v>20</v>
          </cell>
          <cell r="U36">
            <v>10</v>
          </cell>
          <cell r="AG36">
            <v>13</v>
          </cell>
          <cell r="AI36">
            <v>10</v>
          </cell>
        </row>
        <row r="37">
          <cell r="S37">
            <v>14</v>
          </cell>
          <cell r="U37">
            <v>6</v>
          </cell>
          <cell r="AG37">
            <v>14</v>
          </cell>
          <cell r="AI37">
            <v>6</v>
          </cell>
        </row>
        <row r="38">
          <cell r="S38">
            <v>3</v>
          </cell>
          <cell r="U38">
            <v>3</v>
          </cell>
          <cell r="AG38">
            <v>9</v>
          </cell>
          <cell r="AI38">
            <v>3</v>
          </cell>
        </row>
        <row r="39">
          <cell r="S39">
            <v>35</v>
          </cell>
          <cell r="U39">
            <v>26</v>
          </cell>
          <cell r="AG39">
            <v>18</v>
          </cell>
          <cell r="AI39">
            <v>9</v>
          </cell>
        </row>
      </sheetData>
      <sheetData sheetId="8">
        <row r="34">
          <cell r="S34">
            <v>14</v>
          </cell>
          <cell r="U34">
            <v>6</v>
          </cell>
          <cell r="AG34">
            <v>20</v>
          </cell>
          <cell r="AI34">
            <v>13</v>
          </cell>
        </row>
        <row r="35">
          <cell r="S35">
            <v>32</v>
          </cell>
          <cell r="U35">
            <v>17</v>
          </cell>
          <cell r="AG35">
            <v>30</v>
          </cell>
          <cell r="AI35">
            <v>16</v>
          </cell>
        </row>
        <row r="36">
          <cell r="S36">
            <v>5</v>
          </cell>
          <cell r="U36">
            <v>3</v>
          </cell>
          <cell r="AG36">
            <v>15</v>
          </cell>
          <cell r="AI36">
            <v>9</v>
          </cell>
        </row>
        <row r="37">
          <cell r="S37">
            <v>19</v>
          </cell>
          <cell r="U37">
            <v>11</v>
          </cell>
          <cell r="AG37">
            <v>14</v>
          </cell>
          <cell r="AI37">
            <v>5</v>
          </cell>
        </row>
        <row r="38">
          <cell r="S38">
            <v>6</v>
          </cell>
          <cell r="U38">
            <v>3</v>
          </cell>
          <cell r="AG38">
            <v>17</v>
          </cell>
          <cell r="AI38">
            <v>11</v>
          </cell>
        </row>
        <row r="39">
          <cell r="S39">
            <v>15</v>
          </cell>
          <cell r="U39">
            <v>11</v>
          </cell>
          <cell r="AG39">
            <v>20</v>
          </cell>
          <cell r="AI39">
            <v>15</v>
          </cell>
        </row>
      </sheetData>
      <sheetData sheetId="9">
        <row r="34">
          <cell r="S34">
            <v>51</v>
          </cell>
          <cell r="U34">
            <v>45</v>
          </cell>
          <cell r="AG34">
            <v>73</v>
          </cell>
          <cell r="AI34">
            <v>56</v>
          </cell>
        </row>
        <row r="35">
          <cell r="S35">
            <v>75</v>
          </cell>
          <cell r="U35">
            <v>59</v>
          </cell>
          <cell r="AG35">
            <v>117</v>
          </cell>
          <cell r="AI35">
            <v>86</v>
          </cell>
        </row>
        <row r="36">
          <cell r="S36">
            <v>47</v>
          </cell>
          <cell r="U36">
            <v>34</v>
          </cell>
          <cell r="AG36">
            <v>63</v>
          </cell>
          <cell r="AI36">
            <v>42</v>
          </cell>
        </row>
        <row r="37">
          <cell r="S37">
            <v>24</v>
          </cell>
          <cell r="U37">
            <v>19</v>
          </cell>
          <cell r="AG37">
            <v>38</v>
          </cell>
          <cell r="AI37">
            <v>23</v>
          </cell>
        </row>
        <row r="38">
          <cell r="S38">
            <v>12</v>
          </cell>
          <cell r="U38">
            <v>10</v>
          </cell>
          <cell r="AG38">
            <v>43</v>
          </cell>
          <cell r="AI38">
            <v>16</v>
          </cell>
        </row>
        <row r="39">
          <cell r="S39">
            <v>52</v>
          </cell>
          <cell r="U39">
            <v>42</v>
          </cell>
          <cell r="AG39">
            <v>67</v>
          </cell>
          <cell r="AI39">
            <v>38</v>
          </cell>
        </row>
      </sheetData>
      <sheetData sheetId="10">
        <row r="34">
          <cell r="S34">
            <v>25</v>
          </cell>
          <cell r="U34">
            <v>12</v>
          </cell>
          <cell r="AG34">
            <v>0</v>
          </cell>
          <cell r="AI34">
            <v>0</v>
          </cell>
        </row>
        <row r="35">
          <cell r="S35">
            <v>29</v>
          </cell>
          <cell r="U35">
            <v>17</v>
          </cell>
          <cell r="AG35">
            <v>0</v>
          </cell>
          <cell r="AI35">
            <v>0</v>
          </cell>
        </row>
        <row r="36">
          <cell r="S36">
            <v>19</v>
          </cell>
          <cell r="U36">
            <v>13</v>
          </cell>
          <cell r="AG36">
            <v>0</v>
          </cell>
          <cell r="AI36">
            <v>0</v>
          </cell>
        </row>
        <row r="37">
          <cell r="S37">
            <v>6</v>
          </cell>
          <cell r="U37">
            <v>1</v>
          </cell>
          <cell r="AG37">
            <v>0</v>
          </cell>
          <cell r="AI37">
            <v>0</v>
          </cell>
        </row>
        <row r="38">
          <cell r="S38">
            <v>4</v>
          </cell>
          <cell r="U38">
            <v>2</v>
          </cell>
          <cell r="AG38">
            <v>0</v>
          </cell>
          <cell r="AI38">
            <v>0</v>
          </cell>
        </row>
        <row r="39">
          <cell r="S39">
            <v>4</v>
          </cell>
          <cell r="U39">
            <v>3</v>
          </cell>
          <cell r="AG39">
            <v>0</v>
          </cell>
          <cell r="AI39">
            <v>0</v>
          </cell>
        </row>
      </sheetData>
      <sheetData sheetId="11">
        <row r="34">
          <cell r="S34">
            <v>12</v>
          </cell>
          <cell r="U34">
            <v>9</v>
          </cell>
          <cell r="AG34">
            <v>10</v>
          </cell>
          <cell r="AI34">
            <v>7</v>
          </cell>
        </row>
        <row r="35">
          <cell r="S35">
            <v>21</v>
          </cell>
          <cell r="U35">
            <v>16</v>
          </cell>
          <cell r="AG35">
            <v>12</v>
          </cell>
          <cell r="AI35">
            <v>8</v>
          </cell>
        </row>
        <row r="36">
          <cell r="S36">
            <v>14</v>
          </cell>
          <cell r="U36">
            <v>13</v>
          </cell>
          <cell r="AG36">
            <v>10</v>
          </cell>
          <cell r="AI36">
            <v>9</v>
          </cell>
        </row>
        <row r="37">
          <cell r="S37">
            <v>9</v>
          </cell>
          <cell r="U37">
            <v>4</v>
          </cell>
          <cell r="AG37">
            <v>9</v>
          </cell>
          <cell r="AI37">
            <v>5</v>
          </cell>
        </row>
        <row r="38">
          <cell r="S38">
            <v>4</v>
          </cell>
          <cell r="U38">
            <v>2</v>
          </cell>
          <cell r="AG38">
            <v>15</v>
          </cell>
          <cell r="AI38">
            <v>4</v>
          </cell>
        </row>
        <row r="39">
          <cell r="S39">
            <v>14</v>
          </cell>
          <cell r="U39">
            <v>9</v>
          </cell>
          <cell r="AG39">
            <v>13</v>
          </cell>
          <cell r="AI39">
            <v>12</v>
          </cell>
        </row>
      </sheetData>
      <sheetData sheetId="12">
        <row r="34">
          <cell r="S34">
            <v>2</v>
          </cell>
          <cell r="U34">
            <v>2</v>
          </cell>
          <cell r="AG34">
            <v>9</v>
          </cell>
          <cell r="AI34">
            <v>6</v>
          </cell>
        </row>
        <row r="35">
          <cell r="S35">
            <v>16</v>
          </cell>
          <cell r="U35">
            <v>14</v>
          </cell>
          <cell r="AG35">
            <v>7</v>
          </cell>
          <cell r="AI35">
            <v>2</v>
          </cell>
        </row>
        <row r="36">
          <cell r="S36">
            <v>5</v>
          </cell>
          <cell r="U36">
            <v>5</v>
          </cell>
          <cell r="AG36">
            <v>3</v>
          </cell>
          <cell r="AI36">
            <v>1</v>
          </cell>
        </row>
        <row r="37">
          <cell r="S37">
            <v>0</v>
          </cell>
          <cell r="U37">
            <v>0</v>
          </cell>
          <cell r="AG37">
            <v>4</v>
          </cell>
          <cell r="AI37">
            <v>3</v>
          </cell>
        </row>
        <row r="38">
          <cell r="S38">
            <v>0</v>
          </cell>
          <cell r="U38">
            <v>0</v>
          </cell>
          <cell r="AG38">
            <v>4</v>
          </cell>
          <cell r="AI38">
            <v>3</v>
          </cell>
        </row>
        <row r="39">
          <cell r="S39">
            <v>2</v>
          </cell>
          <cell r="U39">
            <v>1</v>
          </cell>
          <cell r="AG39">
            <v>6</v>
          </cell>
          <cell r="AI39">
            <v>2</v>
          </cell>
        </row>
      </sheetData>
      <sheetData sheetId="13">
        <row r="34">
          <cell r="S34">
            <v>66</v>
          </cell>
          <cell r="U34">
            <v>33</v>
          </cell>
          <cell r="AG34">
            <v>0</v>
          </cell>
          <cell r="AI34">
            <v>0</v>
          </cell>
        </row>
        <row r="35">
          <cell r="S35">
            <v>64</v>
          </cell>
          <cell r="U35">
            <v>43</v>
          </cell>
          <cell r="AG35">
            <v>0</v>
          </cell>
          <cell r="AI35">
            <v>0</v>
          </cell>
        </row>
        <row r="36">
          <cell r="S36">
            <v>12</v>
          </cell>
          <cell r="U36">
            <v>6</v>
          </cell>
          <cell r="AG36">
            <v>0</v>
          </cell>
          <cell r="AI36">
            <v>0</v>
          </cell>
        </row>
        <row r="37">
          <cell r="S37">
            <v>3</v>
          </cell>
          <cell r="U37">
            <v>2</v>
          </cell>
          <cell r="AG37">
            <v>0</v>
          </cell>
          <cell r="AI37">
            <v>0</v>
          </cell>
        </row>
        <row r="38">
          <cell r="S38">
            <v>1</v>
          </cell>
          <cell r="U38">
            <v>0</v>
          </cell>
          <cell r="AG38">
            <v>0</v>
          </cell>
          <cell r="AI38">
            <v>0</v>
          </cell>
        </row>
        <row r="39">
          <cell r="S39">
            <v>47</v>
          </cell>
          <cell r="U39">
            <v>29</v>
          </cell>
          <cell r="AG39">
            <v>0</v>
          </cell>
          <cell r="AI39">
            <v>0</v>
          </cell>
        </row>
      </sheetData>
      <sheetData sheetId="14">
        <row r="34">
          <cell r="S34">
            <v>10</v>
          </cell>
          <cell r="U34">
            <v>6</v>
          </cell>
          <cell r="AG34">
            <v>0</v>
          </cell>
          <cell r="AI34">
            <v>0</v>
          </cell>
        </row>
        <row r="35">
          <cell r="S35">
            <v>11</v>
          </cell>
          <cell r="U35">
            <v>8</v>
          </cell>
          <cell r="AG35">
            <v>0</v>
          </cell>
          <cell r="AI35">
            <v>0</v>
          </cell>
        </row>
        <row r="36">
          <cell r="S36">
            <v>3</v>
          </cell>
          <cell r="U36">
            <v>1</v>
          </cell>
          <cell r="AG36">
            <v>0</v>
          </cell>
          <cell r="AI36">
            <v>0</v>
          </cell>
        </row>
        <row r="37">
          <cell r="S37">
            <v>1</v>
          </cell>
          <cell r="U37">
            <v>0</v>
          </cell>
          <cell r="AG37">
            <v>0</v>
          </cell>
          <cell r="AI37">
            <v>0</v>
          </cell>
        </row>
        <row r="38">
          <cell r="S38">
            <v>0</v>
          </cell>
          <cell r="U38">
            <v>0</v>
          </cell>
          <cell r="AG38">
            <v>0</v>
          </cell>
          <cell r="AI38">
            <v>0</v>
          </cell>
        </row>
        <row r="39">
          <cell r="S39">
            <v>6</v>
          </cell>
          <cell r="U39">
            <v>2</v>
          </cell>
          <cell r="AG39">
            <v>0</v>
          </cell>
          <cell r="AI39">
            <v>0</v>
          </cell>
        </row>
      </sheetData>
      <sheetData sheetId="15">
        <row r="34">
          <cell r="S34">
            <v>20</v>
          </cell>
          <cell r="U34">
            <v>16</v>
          </cell>
          <cell r="AG34">
            <v>10</v>
          </cell>
          <cell r="AI34">
            <v>6</v>
          </cell>
        </row>
        <row r="35">
          <cell r="S35">
            <v>26</v>
          </cell>
          <cell r="U35">
            <v>24</v>
          </cell>
          <cell r="AG35">
            <v>21</v>
          </cell>
          <cell r="AI35">
            <v>14</v>
          </cell>
        </row>
        <row r="36">
          <cell r="S36">
            <v>4</v>
          </cell>
          <cell r="U36">
            <v>1</v>
          </cell>
          <cell r="AG36">
            <v>9</v>
          </cell>
          <cell r="AI36">
            <v>6</v>
          </cell>
        </row>
        <row r="37">
          <cell r="S37">
            <v>0</v>
          </cell>
          <cell r="U37">
            <v>0</v>
          </cell>
          <cell r="AG37">
            <v>9</v>
          </cell>
          <cell r="AI37">
            <v>8</v>
          </cell>
        </row>
        <row r="38">
          <cell r="S38">
            <v>1</v>
          </cell>
          <cell r="U38">
            <v>0</v>
          </cell>
          <cell r="AG38">
            <v>6</v>
          </cell>
          <cell r="AI38">
            <v>0</v>
          </cell>
        </row>
        <row r="39">
          <cell r="S39">
            <v>19</v>
          </cell>
          <cell r="U39">
            <v>8</v>
          </cell>
          <cell r="AG39">
            <v>7</v>
          </cell>
          <cell r="AI39">
            <v>4</v>
          </cell>
        </row>
      </sheetData>
      <sheetData sheetId="16">
        <row r="34">
          <cell r="S34">
            <v>6</v>
          </cell>
          <cell r="U34">
            <v>5</v>
          </cell>
          <cell r="AG34">
            <v>12</v>
          </cell>
          <cell r="AI34">
            <v>8</v>
          </cell>
        </row>
        <row r="35">
          <cell r="S35">
            <v>8</v>
          </cell>
          <cell r="U35">
            <v>8</v>
          </cell>
          <cell r="AG35">
            <v>12</v>
          </cell>
          <cell r="AI35">
            <v>7</v>
          </cell>
        </row>
        <row r="36">
          <cell r="S36">
            <v>4</v>
          </cell>
          <cell r="U36">
            <v>4</v>
          </cell>
          <cell r="AG36">
            <v>4</v>
          </cell>
          <cell r="AI36">
            <v>1</v>
          </cell>
        </row>
        <row r="37">
          <cell r="S37">
            <v>5</v>
          </cell>
          <cell r="U37">
            <v>3</v>
          </cell>
          <cell r="AG37">
            <v>4</v>
          </cell>
        </row>
        <row r="38">
          <cell r="S38">
            <v>1</v>
          </cell>
          <cell r="U38">
            <v>0</v>
          </cell>
          <cell r="AG38">
            <v>3</v>
          </cell>
          <cell r="AI38">
            <v>0</v>
          </cell>
        </row>
        <row r="39">
          <cell r="S39">
            <v>5</v>
          </cell>
          <cell r="U39">
            <v>5</v>
          </cell>
          <cell r="AG39">
            <v>3</v>
          </cell>
          <cell r="AI3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opLeftCell="B1" zoomScaleNormal="100" workbookViewId="0">
      <selection activeCell="V14" sqref="V14"/>
    </sheetView>
  </sheetViews>
  <sheetFormatPr defaultRowHeight="15" x14ac:dyDescent="0.25"/>
  <cols>
    <col min="2" max="2" width="4.140625" customWidth="1"/>
    <col min="3" max="3" width="24.42578125" customWidth="1"/>
    <col min="4" max="4" width="11.42578125" customWidth="1"/>
    <col min="5" max="7" width="9.7109375" customWidth="1"/>
    <col min="8" max="8" width="9.7109375" style="18" customWidth="1"/>
    <col min="9" max="14" width="9.7109375" customWidth="1"/>
    <col min="15" max="15" width="9.7109375" style="18" customWidth="1"/>
    <col min="16" max="21" width="9.7109375" customWidth="1"/>
    <col min="258" max="258" width="4.140625" customWidth="1"/>
    <col min="259" max="259" width="24.42578125" customWidth="1"/>
    <col min="260" max="260" width="11.42578125" customWidth="1"/>
    <col min="261" max="277" width="9.7109375" customWidth="1"/>
    <col min="514" max="514" width="4.140625" customWidth="1"/>
    <col min="515" max="515" width="24.42578125" customWidth="1"/>
    <col min="516" max="516" width="11.42578125" customWidth="1"/>
    <col min="517" max="533" width="9.7109375" customWidth="1"/>
    <col min="770" max="770" width="4.140625" customWidth="1"/>
    <col min="771" max="771" width="24.42578125" customWidth="1"/>
    <col min="772" max="772" width="11.42578125" customWidth="1"/>
    <col min="773" max="789" width="9.7109375" customWidth="1"/>
    <col min="1026" max="1026" width="4.140625" customWidth="1"/>
    <col min="1027" max="1027" width="24.42578125" customWidth="1"/>
    <col min="1028" max="1028" width="11.42578125" customWidth="1"/>
    <col min="1029" max="1045" width="9.7109375" customWidth="1"/>
    <col min="1282" max="1282" width="4.140625" customWidth="1"/>
    <col min="1283" max="1283" width="24.42578125" customWidth="1"/>
    <col min="1284" max="1284" width="11.42578125" customWidth="1"/>
    <col min="1285" max="1301" width="9.7109375" customWidth="1"/>
    <col min="1538" max="1538" width="4.140625" customWidth="1"/>
    <col min="1539" max="1539" width="24.42578125" customWidth="1"/>
    <col min="1540" max="1540" width="11.42578125" customWidth="1"/>
    <col min="1541" max="1557" width="9.7109375" customWidth="1"/>
    <col min="1794" max="1794" width="4.140625" customWidth="1"/>
    <col min="1795" max="1795" width="24.42578125" customWidth="1"/>
    <col min="1796" max="1796" width="11.42578125" customWidth="1"/>
    <col min="1797" max="1813" width="9.7109375" customWidth="1"/>
    <col min="2050" max="2050" width="4.140625" customWidth="1"/>
    <col min="2051" max="2051" width="24.42578125" customWidth="1"/>
    <col min="2052" max="2052" width="11.42578125" customWidth="1"/>
    <col min="2053" max="2069" width="9.7109375" customWidth="1"/>
    <col min="2306" max="2306" width="4.140625" customWidth="1"/>
    <col min="2307" max="2307" width="24.42578125" customWidth="1"/>
    <col min="2308" max="2308" width="11.42578125" customWidth="1"/>
    <col min="2309" max="2325" width="9.7109375" customWidth="1"/>
    <col min="2562" max="2562" width="4.140625" customWidth="1"/>
    <col min="2563" max="2563" width="24.42578125" customWidth="1"/>
    <col min="2564" max="2564" width="11.42578125" customWidth="1"/>
    <col min="2565" max="2581" width="9.7109375" customWidth="1"/>
    <col min="2818" max="2818" width="4.140625" customWidth="1"/>
    <col min="2819" max="2819" width="24.42578125" customWidth="1"/>
    <col min="2820" max="2820" width="11.42578125" customWidth="1"/>
    <col min="2821" max="2837" width="9.7109375" customWidth="1"/>
    <col min="3074" max="3074" width="4.140625" customWidth="1"/>
    <col min="3075" max="3075" width="24.42578125" customWidth="1"/>
    <col min="3076" max="3076" width="11.42578125" customWidth="1"/>
    <col min="3077" max="3093" width="9.7109375" customWidth="1"/>
    <col min="3330" max="3330" width="4.140625" customWidth="1"/>
    <col min="3331" max="3331" width="24.42578125" customWidth="1"/>
    <col min="3332" max="3332" width="11.42578125" customWidth="1"/>
    <col min="3333" max="3349" width="9.7109375" customWidth="1"/>
    <col min="3586" max="3586" width="4.140625" customWidth="1"/>
    <col min="3587" max="3587" width="24.42578125" customWidth="1"/>
    <col min="3588" max="3588" width="11.42578125" customWidth="1"/>
    <col min="3589" max="3605" width="9.7109375" customWidth="1"/>
    <col min="3842" max="3842" width="4.140625" customWidth="1"/>
    <col min="3843" max="3843" width="24.42578125" customWidth="1"/>
    <col min="3844" max="3844" width="11.42578125" customWidth="1"/>
    <col min="3845" max="3861" width="9.7109375" customWidth="1"/>
    <col min="4098" max="4098" width="4.140625" customWidth="1"/>
    <col min="4099" max="4099" width="24.42578125" customWidth="1"/>
    <col min="4100" max="4100" width="11.42578125" customWidth="1"/>
    <col min="4101" max="4117" width="9.7109375" customWidth="1"/>
    <col min="4354" max="4354" width="4.140625" customWidth="1"/>
    <col min="4355" max="4355" width="24.42578125" customWidth="1"/>
    <col min="4356" max="4356" width="11.42578125" customWidth="1"/>
    <col min="4357" max="4373" width="9.7109375" customWidth="1"/>
    <col min="4610" max="4610" width="4.140625" customWidth="1"/>
    <col min="4611" max="4611" width="24.42578125" customWidth="1"/>
    <col min="4612" max="4612" width="11.42578125" customWidth="1"/>
    <col min="4613" max="4629" width="9.7109375" customWidth="1"/>
    <col min="4866" max="4866" width="4.140625" customWidth="1"/>
    <col min="4867" max="4867" width="24.42578125" customWidth="1"/>
    <col min="4868" max="4868" width="11.42578125" customWidth="1"/>
    <col min="4869" max="4885" width="9.7109375" customWidth="1"/>
    <col min="5122" max="5122" width="4.140625" customWidth="1"/>
    <col min="5123" max="5123" width="24.42578125" customWidth="1"/>
    <col min="5124" max="5124" width="11.42578125" customWidth="1"/>
    <col min="5125" max="5141" width="9.7109375" customWidth="1"/>
    <col min="5378" max="5378" width="4.140625" customWidth="1"/>
    <col min="5379" max="5379" width="24.42578125" customWidth="1"/>
    <col min="5380" max="5380" width="11.42578125" customWidth="1"/>
    <col min="5381" max="5397" width="9.7109375" customWidth="1"/>
    <col min="5634" max="5634" width="4.140625" customWidth="1"/>
    <col min="5635" max="5635" width="24.42578125" customWidth="1"/>
    <col min="5636" max="5636" width="11.42578125" customWidth="1"/>
    <col min="5637" max="5653" width="9.7109375" customWidth="1"/>
    <col min="5890" max="5890" width="4.140625" customWidth="1"/>
    <col min="5891" max="5891" width="24.42578125" customWidth="1"/>
    <col min="5892" max="5892" width="11.42578125" customWidth="1"/>
    <col min="5893" max="5909" width="9.7109375" customWidth="1"/>
    <col min="6146" max="6146" width="4.140625" customWidth="1"/>
    <col min="6147" max="6147" width="24.42578125" customWidth="1"/>
    <col min="6148" max="6148" width="11.42578125" customWidth="1"/>
    <col min="6149" max="6165" width="9.7109375" customWidth="1"/>
    <col min="6402" max="6402" width="4.140625" customWidth="1"/>
    <col min="6403" max="6403" width="24.42578125" customWidth="1"/>
    <col min="6404" max="6404" width="11.42578125" customWidth="1"/>
    <col min="6405" max="6421" width="9.7109375" customWidth="1"/>
    <col min="6658" max="6658" width="4.140625" customWidth="1"/>
    <col min="6659" max="6659" width="24.42578125" customWidth="1"/>
    <col min="6660" max="6660" width="11.42578125" customWidth="1"/>
    <col min="6661" max="6677" width="9.7109375" customWidth="1"/>
    <col min="6914" max="6914" width="4.140625" customWidth="1"/>
    <col min="6915" max="6915" width="24.42578125" customWidth="1"/>
    <col min="6916" max="6916" width="11.42578125" customWidth="1"/>
    <col min="6917" max="6933" width="9.7109375" customWidth="1"/>
    <col min="7170" max="7170" width="4.140625" customWidth="1"/>
    <col min="7171" max="7171" width="24.42578125" customWidth="1"/>
    <col min="7172" max="7172" width="11.42578125" customWidth="1"/>
    <col min="7173" max="7189" width="9.7109375" customWidth="1"/>
    <col min="7426" max="7426" width="4.140625" customWidth="1"/>
    <col min="7427" max="7427" width="24.42578125" customWidth="1"/>
    <col min="7428" max="7428" width="11.42578125" customWidth="1"/>
    <col min="7429" max="7445" width="9.7109375" customWidth="1"/>
    <col min="7682" max="7682" width="4.140625" customWidth="1"/>
    <col min="7683" max="7683" width="24.42578125" customWidth="1"/>
    <col min="7684" max="7684" width="11.42578125" customWidth="1"/>
    <col min="7685" max="7701" width="9.7109375" customWidth="1"/>
    <col min="7938" max="7938" width="4.140625" customWidth="1"/>
    <col min="7939" max="7939" width="24.42578125" customWidth="1"/>
    <col min="7940" max="7940" width="11.42578125" customWidth="1"/>
    <col min="7941" max="7957" width="9.7109375" customWidth="1"/>
    <col min="8194" max="8194" width="4.140625" customWidth="1"/>
    <col min="8195" max="8195" width="24.42578125" customWidth="1"/>
    <col min="8196" max="8196" width="11.42578125" customWidth="1"/>
    <col min="8197" max="8213" width="9.7109375" customWidth="1"/>
    <col min="8450" max="8450" width="4.140625" customWidth="1"/>
    <col min="8451" max="8451" width="24.42578125" customWidth="1"/>
    <col min="8452" max="8452" width="11.42578125" customWidth="1"/>
    <col min="8453" max="8469" width="9.7109375" customWidth="1"/>
    <col min="8706" max="8706" width="4.140625" customWidth="1"/>
    <col min="8707" max="8707" width="24.42578125" customWidth="1"/>
    <col min="8708" max="8708" width="11.42578125" customWidth="1"/>
    <col min="8709" max="8725" width="9.7109375" customWidth="1"/>
    <col min="8962" max="8962" width="4.140625" customWidth="1"/>
    <col min="8963" max="8963" width="24.42578125" customWidth="1"/>
    <col min="8964" max="8964" width="11.42578125" customWidth="1"/>
    <col min="8965" max="8981" width="9.7109375" customWidth="1"/>
    <col min="9218" max="9218" width="4.140625" customWidth="1"/>
    <col min="9219" max="9219" width="24.42578125" customWidth="1"/>
    <col min="9220" max="9220" width="11.42578125" customWidth="1"/>
    <col min="9221" max="9237" width="9.7109375" customWidth="1"/>
    <col min="9474" max="9474" width="4.140625" customWidth="1"/>
    <col min="9475" max="9475" width="24.42578125" customWidth="1"/>
    <col min="9476" max="9476" width="11.42578125" customWidth="1"/>
    <col min="9477" max="9493" width="9.7109375" customWidth="1"/>
    <col min="9730" max="9730" width="4.140625" customWidth="1"/>
    <col min="9731" max="9731" width="24.42578125" customWidth="1"/>
    <col min="9732" max="9732" width="11.42578125" customWidth="1"/>
    <col min="9733" max="9749" width="9.7109375" customWidth="1"/>
    <col min="9986" max="9986" width="4.140625" customWidth="1"/>
    <col min="9987" max="9987" width="24.42578125" customWidth="1"/>
    <col min="9988" max="9988" width="11.42578125" customWidth="1"/>
    <col min="9989" max="10005" width="9.7109375" customWidth="1"/>
    <col min="10242" max="10242" width="4.140625" customWidth="1"/>
    <col min="10243" max="10243" width="24.42578125" customWidth="1"/>
    <col min="10244" max="10244" width="11.42578125" customWidth="1"/>
    <col min="10245" max="10261" width="9.7109375" customWidth="1"/>
    <col min="10498" max="10498" width="4.140625" customWidth="1"/>
    <col min="10499" max="10499" width="24.42578125" customWidth="1"/>
    <col min="10500" max="10500" width="11.42578125" customWidth="1"/>
    <col min="10501" max="10517" width="9.7109375" customWidth="1"/>
    <col min="10754" max="10754" width="4.140625" customWidth="1"/>
    <col min="10755" max="10755" width="24.42578125" customWidth="1"/>
    <col min="10756" max="10756" width="11.42578125" customWidth="1"/>
    <col min="10757" max="10773" width="9.7109375" customWidth="1"/>
    <col min="11010" max="11010" width="4.140625" customWidth="1"/>
    <col min="11011" max="11011" width="24.42578125" customWidth="1"/>
    <col min="11012" max="11012" width="11.42578125" customWidth="1"/>
    <col min="11013" max="11029" width="9.7109375" customWidth="1"/>
    <col min="11266" max="11266" width="4.140625" customWidth="1"/>
    <col min="11267" max="11267" width="24.42578125" customWidth="1"/>
    <col min="11268" max="11268" width="11.42578125" customWidth="1"/>
    <col min="11269" max="11285" width="9.7109375" customWidth="1"/>
    <col min="11522" max="11522" width="4.140625" customWidth="1"/>
    <col min="11523" max="11523" width="24.42578125" customWidth="1"/>
    <col min="11524" max="11524" width="11.42578125" customWidth="1"/>
    <col min="11525" max="11541" width="9.7109375" customWidth="1"/>
    <col min="11778" max="11778" width="4.140625" customWidth="1"/>
    <col min="11779" max="11779" width="24.42578125" customWidth="1"/>
    <col min="11780" max="11780" width="11.42578125" customWidth="1"/>
    <col min="11781" max="11797" width="9.7109375" customWidth="1"/>
    <col min="12034" max="12034" width="4.140625" customWidth="1"/>
    <col min="12035" max="12035" width="24.42578125" customWidth="1"/>
    <col min="12036" max="12036" width="11.42578125" customWidth="1"/>
    <col min="12037" max="12053" width="9.7109375" customWidth="1"/>
    <col min="12290" max="12290" width="4.140625" customWidth="1"/>
    <col min="12291" max="12291" width="24.42578125" customWidth="1"/>
    <col min="12292" max="12292" width="11.42578125" customWidth="1"/>
    <col min="12293" max="12309" width="9.7109375" customWidth="1"/>
    <col min="12546" max="12546" width="4.140625" customWidth="1"/>
    <col min="12547" max="12547" width="24.42578125" customWidth="1"/>
    <col min="12548" max="12548" width="11.42578125" customWidth="1"/>
    <col min="12549" max="12565" width="9.7109375" customWidth="1"/>
    <col min="12802" max="12802" width="4.140625" customWidth="1"/>
    <col min="12803" max="12803" width="24.42578125" customWidth="1"/>
    <col min="12804" max="12804" width="11.42578125" customWidth="1"/>
    <col min="12805" max="12821" width="9.7109375" customWidth="1"/>
    <col min="13058" max="13058" width="4.140625" customWidth="1"/>
    <col min="13059" max="13059" width="24.42578125" customWidth="1"/>
    <col min="13060" max="13060" width="11.42578125" customWidth="1"/>
    <col min="13061" max="13077" width="9.7109375" customWidth="1"/>
    <col min="13314" max="13314" width="4.140625" customWidth="1"/>
    <col min="13315" max="13315" width="24.42578125" customWidth="1"/>
    <col min="13316" max="13316" width="11.42578125" customWidth="1"/>
    <col min="13317" max="13333" width="9.7109375" customWidth="1"/>
    <col min="13570" max="13570" width="4.140625" customWidth="1"/>
    <col min="13571" max="13571" width="24.42578125" customWidth="1"/>
    <col min="13572" max="13572" width="11.42578125" customWidth="1"/>
    <col min="13573" max="13589" width="9.7109375" customWidth="1"/>
    <col min="13826" max="13826" width="4.140625" customWidth="1"/>
    <col min="13827" max="13827" width="24.42578125" customWidth="1"/>
    <col min="13828" max="13828" width="11.42578125" customWidth="1"/>
    <col min="13829" max="13845" width="9.7109375" customWidth="1"/>
    <col min="14082" max="14082" width="4.140625" customWidth="1"/>
    <col min="14083" max="14083" width="24.42578125" customWidth="1"/>
    <col min="14084" max="14084" width="11.42578125" customWidth="1"/>
    <col min="14085" max="14101" width="9.7109375" customWidth="1"/>
    <col min="14338" max="14338" width="4.140625" customWidth="1"/>
    <col min="14339" max="14339" width="24.42578125" customWidth="1"/>
    <col min="14340" max="14340" width="11.42578125" customWidth="1"/>
    <col min="14341" max="14357" width="9.7109375" customWidth="1"/>
    <col min="14594" max="14594" width="4.140625" customWidth="1"/>
    <col min="14595" max="14595" width="24.42578125" customWidth="1"/>
    <col min="14596" max="14596" width="11.42578125" customWidth="1"/>
    <col min="14597" max="14613" width="9.7109375" customWidth="1"/>
    <col min="14850" max="14850" width="4.140625" customWidth="1"/>
    <col min="14851" max="14851" width="24.42578125" customWidth="1"/>
    <col min="14852" max="14852" width="11.42578125" customWidth="1"/>
    <col min="14853" max="14869" width="9.7109375" customWidth="1"/>
    <col min="15106" max="15106" width="4.140625" customWidth="1"/>
    <col min="15107" max="15107" width="24.42578125" customWidth="1"/>
    <col min="15108" max="15108" width="11.42578125" customWidth="1"/>
    <col min="15109" max="15125" width="9.7109375" customWidth="1"/>
    <col min="15362" max="15362" width="4.140625" customWidth="1"/>
    <col min="15363" max="15363" width="24.42578125" customWidth="1"/>
    <col min="15364" max="15364" width="11.42578125" customWidth="1"/>
    <col min="15365" max="15381" width="9.7109375" customWidth="1"/>
    <col min="15618" max="15618" width="4.140625" customWidth="1"/>
    <col min="15619" max="15619" width="24.42578125" customWidth="1"/>
    <col min="15620" max="15620" width="11.42578125" customWidth="1"/>
    <col min="15621" max="15637" width="9.7109375" customWidth="1"/>
    <col min="15874" max="15874" width="4.140625" customWidth="1"/>
    <col min="15875" max="15875" width="24.42578125" customWidth="1"/>
    <col min="15876" max="15876" width="11.42578125" customWidth="1"/>
    <col min="15877" max="15893" width="9.7109375" customWidth="1"/>
    <col min="16130" max="16130" width="4.140625" customWidth="1"/>
    <col min="16131" max="16131" width="24.42578125" customWidth="1"/>
    <col min="16132" max="16132" width="11.42578125" customWidth="1"/>
    <col min="16133" max="16149" width="9.7109375" customWidth="1"/>
  </cols>
  <sheetData>
    <row r="1" spans="1:21" s="4" customFormat="1" ht="12" x14ac:dyDescent="0.2">
      <c r="A1" s="1"/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151" t="s">
        <v>0</v>
      </c>
      <c r="U1" s="151"/>
    </row>
    <row r="2" spans="1:21" s="4" customFormat="1" x14ac:dyDescent="0.25">
      <c r="A2" s="1"/>
      <c r="B2" s="152" t="s">
        <v>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4"/>
      <c r="T2" s="154"/>
      <c r="U2" s="155"/>
    </row>
    <row r="3" spans="1:21" s="4" customFormat="1" ht="12" x14ac:dyDescent="0.2">
      <c r="A3" s="1"/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</row>
    <row r="4" spans="1:21" s="4" customFormat="1" ht="36" customHeight="1" x14ac:dyDescent="0.2">
      <c r="A4" s="1"/>
      <c r="B4" s="147" t="s">
        <v>2</v>
      </c>
      <c r="C4" s="147" t="s">
        <v>3</v>
      </c>
      <c r="D4" s="147"/>
      <c r="E4" s="147" t="s">
        <v>4</v>
      </c>
      <c r="F4" s="147"/>
      <c r="G4" s="147"/>
      <c r="H4" s="147" t="s">
        <v>5</v>
      </c>
      <c r="I4" s="147"/>
      <c r="J4" s="147"/>
      <c r="K4" s="147" t="s">
        <v>6</v>
      </c>
      <c r="L4" s="147"/>
      <c r="M4" s="147"/>
      <c r="N4" s="147" t="s">
        <v>7</v>
      </c>
      <c r="O4" s="148"/>
      <c r="P4" s="147" t="s">
        <v>8</v>
      </c>
      <c r="Q4" s="147"/>
      <c r="R4" s="147"/>
      <c r="S4" s="147" t="s">
        <v>9</v>
      </c>
      <c r="T4" s="147"/>
      <c r="U4" s="147"/>
    </row>
    <row r="5" spans="1:21" s="4" customFormat="1" ht="75" customHeight="1" x14ac:dyDescent="0.2">
      <c r="A5" s="1"/>
      <c r="B5" s="147"/>
      <c r="C5" s="147"/>
      <c r="D5" s="147"/>
      <c r="E5" s="147" t="s">
        <v>10</v>
      </c>
      <c r="F5" s="147"/>
      <c r="G5" s="147" t="s">
        <v>11</v>
      </c>
      <c r="H5" s="150" t="s">
        <v>12</v>
      </c>
      <c r="I5" s="147" t="s">
        <v>13</v>
      </c>
      <c r="J5" s="147"/>
      <c r="K5" s="147" t="s">
        <v>14</v>
      </c>
      <c r="L5" s="147"/>
      <c r="M5" s="147" t="s">
        <v>15</v>
      </c>
      <c r="N5" s="147" t="s">
        <v>16</v>
      </c>
      <c r="O5" s="148"/>
      <c r="P5" s="147" t="s">
        <v>12</v>
      </c>
      <c r="Q5" s="147" t="s">
        <v>17</v>
      </c>
      <c r="R5" s="147"/>
      <c r="S5" s="147" t="s">
        <v>12</v>
      </c>
      <c r="T5" s="147" t="s">
        <v>18</v>
      </c>
      <c r="U5" s="147"/>
    </row>
    <row r="6" spans="1:21" s="4" customFormat="1" ht="17.25" customHeight="1" x14ac:dyDescent="0.2">
      <c r="A6" s="1"/>
      <c r="B6" s="147"/>
      <c r="C6" s="147"/>
      <c r="D6" s="147"/>
      <c r="E6" s="7" t="s">
        <v>19</v>
      </c>
      <c r="F6" s="7" t="s">
        <v>20</v>
      </c>
      <c r="G6" s="147"/>
      <c r="H6" s="150"/>
      <c r="I6" s="7" t="s">
        <v>19</v>
      </c>
      <c r="J6" s="7" t="s">
        <v>20</v>
      </c>
      <c r="K6" s="7" t="s">
        <v>19</v>
      </c>
      <c r="L6" s="7" t="s">
        <v>20</v>
      </c>
      <c r="M6" s="147"/>
      <c r="N6" s="7" t="s">
        <v>19</v>
      </c>
      <c r="O6" s="7" t="s">
        <v>20</v>
      </c>
      <c r="P6" s="147"/>
      <c r="Q6" s="7" t="s">
        <v>19</v>
      </c>
      <c r="R6" s="7" t="s">
        <v>20</v>
      </c>
      <c r="S6" s="147"/>
      <c r="T6" s="7" t="s">
        <v>19</v>
      </c>
      <c r="U6" s="7" t="s">
        <v>20</v>
      </c>
    </row>
    <row r="7" spans="1:21" s="4" customFormat="1" ht="27.95" customHeight="1" x14ac:dyDescent="0.25">
      <c r="A7" s="1"/>
      <c r="B7" s="147" t="s">
        <v>21</v>
      </c>
      <c r="C7" s="149"/>
      <c r="D7" s="8" t="s">
        <v>22</v>
      </c>
      <c r="E7" s="9">
        <f>SUM(E9+E11+E13+E15+E17+E19+E21+E23+E25+E27+E29+E31+E35+E33+E37+E39)</f>
        <v>8440</v>
      </c>
      <c r="F7" s="9">
        <f>SUM(F9+F11+F13+F15+F17+F19+F21+F23+F25+F27+F29+F31+F35+F33+F37+F39)</f>
        <v>4819</v>
      </c>
      <c r="G7" s="9">
        <f t="shared" ref="G7:T8" si="0">SUM(G9+G11+G13+G15+G17+G19+G21+G23+G25+G27+G29+G31+G35+G33+G37+G39)</f>
        <v>12266</v>
      </c>
      <c r="H7" s="10">
        <f t="shared" si="0"/>
        <v>415</v>
      </c>
      <c r="I7" s="9">
        <f t="shared" si="0"/>
        <v>2308</v>
      </c>
      <c r="J7" s="9">
        <f t="shared" si="0"/>
        <v>1578</v>
      </c>
      <c r="K7" s="9">
        <f t="shared" si="0"/>
        <v>1226</v>
      </c>
      <c r="L7" s="9">
        <f t="shared" si="0"/>
        <v>747</v>
      </c>
      <c r="M7" s="9">
        <f t="shared" si="0"/>
        <v>1512</v>
      </c>
      <c r="N7" s="10">
        <f t="shared" si="0"/>
        <v>4853</v>
      </c>
      <c r="O7" s="10">
        <f t="shared" si="0"/>
        <v>2841</v>
      </c>
      <c r="P7" s="10">
        <f t="shared" si="0"/>
        <v>354</v>
      </c>
      <c r="Q7" s="10">
        <f>SUM(Q9+Q11+Q13+Q15+Q17+Q19+Q21+Q23+Q25+Q27+Q29+Q31+Q35+Q33+Q37+Q39)</f>
        <v>4024</v>
      </c>
      <c r="R7" s="10">
        <f t="shared" si="0"/>
        <v>2209</v>
      </c>
      <c r="S7" s="10">
        <f t="shared" si="0"/>
        <v>0</v>
      </c>
      <c r="T7" s="10">
        <f t="shared" si="0"/>
        <v>0</v>
      </c>
      <c r="U7" s="10">
        <f>SUM(U9+U11+U13+U15+U17+U19+U21+U23+U25+U27+U29+U31+U35+U33+U37+U39)</f>
        <v>0</v>
      </c>
    </row>
    <row r="8" spans="1:21" s="4" customFormat="1" ht="27.95" customHeight="1" x14ac:dyDescent="0.25">
      <c r="A8" s="11"/>
      <c r="B8" s="149"/>
      <c r="C8" s="149"/>
      <c r="D8" s="12" t="s">
        <v>23</v>
      </c>
      <c r="E8" s="9">
        <f>SUM(E10+E12+E14+E16+E18+E20+E22+E24+E26+E28+E30+E32+E36+E34+E38+E40)</f>
        <v>8216</v>
      </c>
      <c r="F8" s="9">
        <f>SUM(F10+F12+F14+F16+F18+F20+F22+F24+F26+F28+F30+F32+F36+F34+F38+F40)</f>
        <v>4686</v>
      </c>
      <c r="G8" s="9">
        <f t="shared" si="0"/>
        <v>11956</v>
      </c>
      <c r="H8" s="10">
        <f t="shared" si="0"/>
        <v>0</v>
      </c>
      <c r="I8" s="9">
        <f t="shared" si="0"/>
        <v>1839</v>
      </c>
      <c r="J8" s="9">
        <f>SUM(J10+J12+J14+J16+J18+J20+J22+J24+J26+J28+J30+J32+J36+J34+J38+J40)</f>
        <v>1259</v>
      </c>
      <c r="K8" s="9">
        <f>SUM(K10+K12+K14+K16+K18+K20+K22+K24+K26+K28+K30+K32+K36+K34+K38+K40)</f>
        <v>1177</v>
      </c>
      <c r="L8" s="9">
        <f>SUM(L10+L12+L14+L16+L18+L20+L22+L24+L26+L28+L30+L32+L36+L34+L38+L40)</f>
        <v>712</v>
      </c>
      <c r="M8" s="9">
        <f t="shared" si="0"/>
        <v>1453</v>
      </c>
      <c r="N8" s="10">
        <f>SUM(N10+N12+N14+N16+N18+N20+N22+N24+N26+N28+N30+N32+N36+N34+N38+N40)</f>
        <v>0</v>
      </c>
      <c r="O8" s="10">
        <f t="shared" si="0"/>
        <v>0</v>
      </c>
      <c r="P8" s="10">
        <f t="shared" si="0"/>
        <v>0</v>
      </c>
      <c r="Q8" s="10">
        <f>SUM(Q10+Q12+Q14+Q16+Q18+Q20+Q22+Q24+Q26+Q28+Q30+Q32+Q36+Q34+Q38+Q40)</f>
        <v>1599</v>
      </c>
      <c r="R8" s="10">
        <f t="shared" si="0"/>
        <v>962</v>
      </c>
      <c r="S8" s="10">
        <f t="shared" si="0"/>
        <v>0</v>
      </c>
      <c r="T8" s="10">
        <f t="shared" si="0"/>
        <v>0</v>
      </c>
      <c r="U8" s="10">
        <f>SUM(U10+U12+U14+U16+U18+U20+U22+U24+U26+U28+U30+U32+U36+U34+U38+U40)</f>
        <v>0</v>
      </c>
    </row>
    <row r="9" spans="1:21" s="4" customFormat="1" ht="27.95" customHeight="1" x14ac:dyDescent="0.25">
      <c r="A9" s="11"/>
      <c r="B9" s="144">
        <v>1</v>
      </c>
      <c r="C9" s="146" t="s">
        <v>24</v>
      </c>
      <c r="D9" s="13" t="s">
        <v>22</v>
      </c>
      <c r="E9" s="9">
        <f>[1]CIZgw!I13</f>
        <v>60</v>
      </c>
      <c r="F9" s="9">
        <f>[1]CIZgw!L13</f>
        <v>40</v>
      </c>
      <c r="G9" s="9">
        <f>[1]CIZgw!N13</f>
        <v>109</v>
      </c>
      <c r="H9" s="10">
        <f>[1]CIZgw!P13</f>
        <v>50</v>
      </c>
      <c r="I9" s="9">
        <f>[1]CIZgw!S13</f>
        <v>398</v>
      </c>
      <c r="J9" s="9">
        <f>[1]CIZgw!U13</f>
        <v>286</v>
      </c>
      <c r="K9" s="9">
        <f>[1]CIZgw!W13</f>
        <v>32</v>
      </c>
      <c r="L9" s="9">
        <f>[1]CIZgw!Y13</f>
        <v>23</v>
      </c>
      <c r="M9" s="9">
        <f>[1]CIZgw!AA13</f>
        <v>39</v>
      </c>
      <c r="N9" s="10">
        <f>[1]CIZgw!AC13</f>
        <v>674</v>
      </c>
      <c r="O9" s="10">
        <f>[1]CIZgw!AD13</f>
        <v>436</v>
      </c>
      <c r="P9" s="10">
        <f>[1]CIZgw!AF13</f>
        <v>42</v>
      </c>
      <c r="Q9" s="10">
        <f>[1]CIZgw!AG13</f>
        <v>678</v>
      </c>
      <c r="R9" s="10">
        <f>[1]CIZgw!AI13</f>
        <v>402</v>
      </c>
      <c r="S9" s="10">
        <f>[1]CIZgw!AK13</f>
        <v>0</v>
      </c>
      <c r="T9" s="10">
        <f>[1]CIZgw!AL13</f>
        <v>0</v>
      </c>
      <c r="U9" s="10">
        <f>[1]CIZgw!AM13</f>
        <v>0</v>
      </c>
    </row>
    <row r="10" spans="1:21" s="4" customFormat="1" ht="27.95" customHeight="1" x14ac:dyDescent="0.25">
      <c r="A10" s="11"/>
      <c r="B10" s="144"/>
      <c r="C10" s="146"/>
      <c r="D10" s="14" t="s">
        <v>23</v>
      </c>
      <c r="E10" s="9">
        <f>[1]CIZgw!I14</f>
        <v>13</v>
      </c>
      <c r="F10" s="9">
        <f>[1]CIZgw!L14</f>
        <v>8</v>
      </c>
      <c r="G10" s="9">
        <f>[1]CIZgw!N14</f>
        <v>29</v>
      </c>
      <c r="H10" s="10" t="str">
        <f>[1]CIZgw!P14</f>
        <v>0</v>
      </c>
      <c r="I10" s="9">
        <f>[1]CIZgw!S14</f>
        <v>151</v>
      </c>
      <c r="J10" s="9">
        <f>[1]CIZgw!U14</f>
        <v>108</v>
      </c>
      <c r="K10" s="9">
        <f>[1]CIZgw!W14</f>
        <v>9</v>
      </c>
      <c r="L10" s="9">
        <f>[1]CIZgw!Y14</f>
        <v>5</v>
      </c>
      <c r="M10" s="9">
        <f>[1]CIZgw!AA14</f>
        <v>12</v>
      </c>
      <c r="N10" s="10" t="str">
        <f>[1]CIZgw!AC14</f>
        <v>0</v>
      </c>
      <c r="O10" s="10" t="str">
        <f>[1]CIZgw!AD14</f>
        <v>0</v>
      </c>
      <c r="P10" s="10" t="str">
        <f>[1]CIZgw!AF14</f>
        <v>0</v>
      </c>
      <c r="Q10" s="10">
        <f>[1]CIZgw!AG14</f>
        <v>0</v>
      </c>
      <c r="R10" s="10">
        <f>[1]CIZgw!AI14</f>
        <v>0</v>
      </c>
      <c r="S10" s="10" t="str">
        <f>[1]CIZgw!AK14</f>
        <v>0</v>
      </c>
      <c r="T10" s="10">
        <f>[1]CIZgw!AL14</f>
        <v>0</v>
      </c>
      <c r="U10" s="10">
        <f>[1]CIZgw!AM14</f>
        <v>0</v>
      </c>
    </row>
    <row r="11" spans="1:21" s="4" customFormat="1" ht="27.95" customHeight="1" x14ac:dyDescent="0.25">
      <c r="A11" s="11"/>
      <c r="B11" s="144">
        <v>2</v>
      </c>
      <c r="C11" s="146" t="s">
        <v>25</v>
      </c>
      <c r="D11" s="13" t="s">
        <v>22</v>
      </c>
      <c r="E11" s="9">
        <f>[1]CIZzg!I13</f>
        <v>36</v>
      </c>
      <c r="F11" s="9">
        <f>[1]CIZzg!L13</f>
        <v>26</v>
      </c>
      <c r="G11" s="9">
        <f>[1]CIZzg!N13</f>
        <v>50</v>
      </c>
      <c r="H11" s="10">
        <f>[1]CIZzg!P13</f>
        <v>39</v>
      </c>
      <c r="I11" s="9">
        <f>[1]CIZzg!S13</f>
        <v>240</v>
      </c>
      <c r="J11" s="9">
        <f>[1]CIZzg!U13</f>
        <v>156</v>
      </c>
      <c r="K11" s="9">
        <f>[1]CIZzg!W13</f>
        <v>8</v>
      </c>
      <c r="L11" s="9">
        <f>[1]CIZzg!Y13</f>
        <v>7</v>
      </c>
      <c r="M11" s="9">
        <f>[1]CIZzg!AA13</f>
        <v>11</v>
      </c>
      <c r="N11" s="10">
        <f>[1]CIZzg!AC13</f>
        <v>615</v>
      </c>
      <c r="O11" s="10">
        <f>[1]CIZzg!AD13</f>
        <v>484</v>
      </c>
      <c r="P11" s="10">
        <f>[1]CIZzg!AF13</f>
        <v>21</v>
      </c>
      <c r="Q11" s="10">
        <f>[1]CIZzg!AG13</f>
        <v>444</v>
      </c>
      <c r="R11" s="10">
        <f>[1]CIZzg!AI13</f>
        <v>246</v>
      </c>
      <c r="S11" s="10">
        <f>[1]CIZgw!AK13</f>
        <v>0</v>
      </c>
      <c r="T11" s="10">
        <f>[1]CIZzg!AL13</f>
        <v>0</v>
      </c>
      <c r="U11" s="10">
        <f>[1]CIZzg!AM13</f>
        <v>0</v>
      </c>
    </row>
    <row r="12" spans="1:21" s="4" customFormat="1" ht="27.95" customHeight="1" x14ac:dyDescent="0.25">
      <c r="A12" s="11"/>
      <c r="B12" s="144"/>
      <c r="C12" s="146"/>
      <c r="D12" s="14" t="s">
        <v>23</v>
      </c>
      <c r="E12" s="9">
        <f>[1]CIZzg!I14</f>
        <v>8</v>
      </c>
      <c r="F12" s="9">
        <f>[1]CIZzg!L14</f>
        <v>3</v>
      </c>
      <c r="G12" s="9">
        <f>[1]CIZzg!N14</f>
        <v>14</v>
      </c>
      <c r="H12" s="10" t="str">
        <f>[1]CIZzg!P14</f>
        <v>0</v>
      </c>
      <c r="I12" s="9">
        <f>[1]CIZzg!S14</f>
        <v>45</v>
      </c>
      <c r="J12" s="9">
        <f>[1]CIZzg!U14</f>
        <v>34</v>
      </c>
      <c r="K12" s="9">
        <f>[1]CIZzg!W14</f>
        <v>1</v>
      </c>
      <c r="L12" s="9">
        <f>[1]CIZzg!Y14</f>
        <v>1</v>
      </c>
      <c r="M12" s="9">
        <f>[1]CIZzg!AA14</f>
        <v>1</v>
      </c>
      <c r="N12" s="10" t="str">
        <f>[1]CIZzg!AC14</f>
        <v>0</v>
      </c>
      <c r="O12" s="10" t="str">
        <f>[1]CIZzg!AD14</f>
        <v>0</v>
      </c>
      <c r="P12" s="10" t="str">
        <f>[1]CIZzg!AF14</f>
        <v>0</v>
      </c>
      <c r="Q12" s="10">
        <f>[1]CIZzg!AG14</f>
        <v>0</v>
      </c>
      <c r="R12" s="10">
        <f>[1]CIZzg!AI14</f>
        <v>0</v>
      </c>
      <c r="S12" s="10" t="str">
        <f>[1]CIZgw!AK14</f>
        <v>0</v>
      </c>
      <c r="T12" s="10">
        <f>[1]CIZzg!AL14</f>
        <v>0</v>
      </c>
      <c r="U12" s="10">
        <f>[1]CIZzg!AM14</f>
        <v>0</v>
      </c>
    </row>
    <row r="13" spans="1:21" s="4" customFormat="1" ht="18" customHeight="1" x14ac:dyDescent="0.25">
      <c r="A13" s="11"/>
      <c r="B13" s="145">
        <v>3</v>
      </c>
      <c r="C13" s="143" t="s">
        <v>26</v>
      </c>
      <c r="D13" s="13" t="s">
        <v>22</v>
      </c>
      <c r="E13" s="9">
        <f>[1]GWg!I13</f>
        <v>1127</v>
      </c>
      <c r="F13" s="9">
        <f>[1]GWg!L13</f>
        <v>599</v>
      </c>
      <c r="G13" s="9">
        <f>[1]GWg!N13</f>
        <v>1412</v>
      </c>
      <c r="H13" s="10">
        <f>[1]GWg!P13</f>
        <v>21</v>
      </c>
      <c r="I13" s="9">
        <f>[1]GWg!S13</f>
        <v>126</v>
      </c>
      <c r="J13" s="9">
        <f>[1]GWg!U13</f>
        <v>97</v>
      </c>
      <c r="K13" s="9">
        <f>[1]GWg!W13</f>
        <v>84</v>
      </c>
      <c r="L13" s="9">
        <f>[1]GWg!Y13</f>
        <v>23</v>
      </c>
      <c r="M13" s="9">
        <f>[1]GWg!AA13</f>
        <v>96</v>
      </c>
      <c r="N13" s="10">
        <f>[1]GWg!AC13</f>
        <v>0</v>
      </c>
      <c r="O13" s="10">
        <f>[1]GWg!AD13</f>
        <v>0</v>
      </c>
      <c r="P13" s="10">
        <f>[1]GWg!AF13</f>
        <v>19</v>
      </c>
      <c r="Q13" s="10">
        <f>[1]GWg!AG13</f>
        <v>107</v>
      </c>
      <c r="R13" s="10">
        <f>[1]GWg!AI13</f>
        <v>97</v>
      </c>
      <c r="S13" s="10">
        <f>[1]GWg!AK13</f>
        <v>0</v>
      </c>
      <c r="T13" s="10">
        <f>[1]GWg!AL13</f>
        <v>0</v>
      </c>
      <c r="U13" s="10">
        <f>[1]GWg!AM13</f>
        <v>0</v>
      </c>
    </row>
    <row r="14" spans="1:21" s="4" customFormat="1" ht="18" customHeight="1" x14ac:dyDescent="0.25">
      <c r="A14" s="11"/>
      <c r="B14" s="144"/>
      <c r="C14" s="143"/>
      <c r="D14" s="14" t="s">
        <v>23</v>
      </c>
      <c r="E14" s="9">
        <f>[1]GWg!I14</f>
        <v>1105</v>
      </c>
      <c r="F14" s="9">
        <f>[1]GWg!L14</f>
        <v>590</v>
      </c>
      <c r="G14" s="9">
        <f>[1]GWg!N14</f>
        <v>1386</v>
      </c>
      <c r="H14" s="10" t="str">
        <f>[1]GWg!P14</f>
        <v>0</v>
      </c>
      <c r="I14" s="9">
        <f>[1]GWg!S14</f>
        <v>122</v>
      </c>
      <c r="J14" s="9">
        <f>[1]GWg!U14</f>
        <v>94</v>
      </c>
      <c r="K14" s="9">
        <f>[1]GWg!W14</f>
        <v>81</v>
      </c>
      <c r="L14" s="9">
        <f>[1]GWg!Y14</f>
        <v>22</v>
      </c>
      <c r="M14" s="9">
        <f>[1]GWg!AA14</f>
        <v>93</v>
      </c>
      <c r="N14" s="10" t="str">
        <f>[1]GWg!AC14</f>
        <v>0</v>
      </c>
      <c r="O14" s="10" t="str">
        <f>[1]GWg!AD14</f>
        <v>0</v>
      </c>
      <c r="P14" s="10" t="str">
        <f>[1]GWg!AF14</f>
        <v>0</v>
      </c>
      <c r="Q14" s="10">
        <f>[1]GWg!AG14</f>
        <v>25</v>
      </c>
      <c r="R14" s="10">
        <f>[1]GWg!AI14</f>
        <v>22</v>
      </c>
      <c r="S14" s="10" t="str">
        <f>[1]GWg!AK14</f>
        <v>0</v>
      </c>
      <c r="T14" s="10">
        <f>[1]GWg!AL14</f>
        <v>0</v>
      </c>
      <c r="U14" s="10">
        <f>[1]GWg!AM14</f>
        <v>0</v>
      </c>
    </row>
    <row r="15" spans="1:21" s="4" customFormat="1" ht="18" customHeight="1" x14ac:dyDescent="0.25">
      <c r="A15" s="15"/>
      <c r="B15" s="142">
        <v>4</v>
      </c>
      <c r="C15" s="143" t="s">
        <v>27</v>
      </c>
      <c r="D15" s="13" t="s">
        <v>22</v>
      </c>
      <c r="E15" s="9">
        <f>[1]GWz!I13</f>
        <v>207</v>
      </c>
      <c r="F15" s="9">
        <f>[1]GWz!L13</f>
        <v>94</v>
      </c>
      <c r="G15" s="9">
        <f>[1]GWz!N13</f>
        <v>242</v>
      </c>
      <c r="H15" s="10">
        <f>[1]GWz!P13</f>
        <v>21</v>
      </c>
      <c r="I15" s="9">
        <f>[1]GWz!S13</f>
        <v>47</v>
      </c>
      <c r="J15" s="9">
        <f>[1]GWz!U13</f>
        <v>36</v>
      </c>
      <c r="K15" s="9">
        <f>[1]GWz!W13</f>
        <v>45</v>
      </c>
      <c r="L15" s="9">
        <f>[1]GWz!Y13</f>
        <v>12</v>
      </c>
      <c r="M15" s="9">
        <f>[1]GWz!AA13</f>
        <v>57</v>
      </c>
      <c r="N15" s="10">
        <f>[1]GWz!AC13</f>
        <v>0</v>
      </c>
      <c r="O15" s="10">
        <f>[1]GWz!AD13</f>
        <v>0</v>
      </c>
      <c r="P15" s="10">
        <f>[1]GWz!AF13</f>
        <v>0</v>
      </c>
      <c r="Q15" s="10">
        <f>[1]GWz!AG13</f>
        <v>0</v>
      </c>
      <c r="R15" s="10">
        <f>[1]GWz!AI13</f>
        <v>0</v>
      </c>
      <c r="S15" s="10">
        <f>[1]GWz!AK13</f>
        <v>0</v>
      </c>
      <c r="T15" s="10">
        <f>[1]GWz!AL13</f>
        <v>0</v>
      </c>
      <c r="U15" s="10">
        <f>[1]GWz!AM13</f>
        <v>0</v>
      </c>
    </row>
    <row r="16" spans="1:21" s="4" customFormat="1" ht="18" customHeight="1" x14ac:dyDescent="0.25">
      <c r="A16" s="15"/>
      <c r="B16" s="142"/>
      <c r="C16" s="143"/>
      <c r="D16" s="14" t="s">
        <v>23</v>
      </c>
      <c r="E16" s="9">
        <f>[1]GWz!I14</f>
        <v>206</v>
      </c>
      <c r="F16" s="9">
        <f>[1]GWz!L14</f>
        <v>93</v>
      </c>
      <c r="G16" s="9">
        <f>[1]GWz!N14</f>
        <v>241</v>
      </c>
      <c r="H16" s="10" t="str">
        <f>[1]GWz!P14</f>
        <v>0</v>
      </c>
      <c r="I16" s="9">
        <f>[1]GWz!S14</f>
        <v>46</v>
      </c>
      <c r="J16" s="9">
        <f>[1]GWz!U14</f>
        <v>35</v>
      </c>
      <c r="K16" s="9">
        <f>[1]GWz!W14</f>
        <v>45</v>
      </c>
      <c r="L16" s="9">
        <f>[1]GWz!Y14</f>
        <v>12</v>
      </c>
      <c r="M16" s="9">
        <f>[1]GWz!AA14</f>
        <v>57</v>
      </c>
      <c r="N16" s="10" t="str">
        <f>[1]GWz!AC14</f>
        <v>0</v>
      </c>
      <c r="O16" s="10" t="str">
        <f>[1]GWz!AD14</f>
        <v>0</v>
      </c>
      <c r="P16" s="10" t="str">
        <f>[1]GWz!AF14</f>
        <v>0</v>
      </c>
      <c r="Q16" s="10">
        <f>[1]GWz!AG14</f>
        <v>0</v>
      </c>
      <c r="R16" s="10">
        <f>[1]GWz!AI14</f>
        <v>0</v>
      </c>
      <c r="S16" s="10" t="str">
        <f>[1]GWz!AK14</f>
        <v>0</v>
      </c>
      <c r="T16" s="10">
        <f>[1]GWz!AL14</f>
        <v>0</v>
      </c>
      <c r="U16" s="10">
        <f>[1]GWz!AM14</f>
        <v>0</v>
      </c>
    </row>
    <row r="17" spans="1:21" s="4" customFormat="1" ht="18" customHeight="1" x14ac:dyDescent="0.25">
      <c r="A17" s="15"/>
      <c r="B17" s="144">
        <v>5</v>
      </c>
      <c r="C17" s="143" t="s">
        <v>28</v>
      </c>
      <c r="D17" s="13" t="s">
        <v>22</v>
      </c>
      <c r="E17" s="9">
        <f>[1]KO!I13</f>
        <v>818</v>
      </c>
      <c r="F17" s="9">
        <f>[1]KO!L13</f>
        <v>471</v>
      </c>
      <c r="G17" s="9">
        <f>[1]KO!N13</f>
        <v>1146</v>
      </c>
      <c r="H17" s="10">
        <f>[1]KO!P13</f>
        <v>59</v>
      </c>
      <c r="I17" s="9">
        <f>[1]KO!S13</f>
        <v>287</v>
      </c>
      <c r="J17" s="9">
        <f>[1]KO!U13</f>
        <v>182</v>
      </c>
      <c r="K17" s="9">
        <f>[1]KO!W13</f>
        <v>133</v>
      </c>
      <c r="L17" s="9">
        <f>[1]KO!Y13</f>
        <v>85</v>
      </c>
      <c r="M17" s="9">
        <f>[1]KO!AA13</f>
        <v>207</v>
      </c>
      <c r="N17" s="10">
        <f>[1]KO!AC13</f>
        <v>686</v>
      </c>
      <c r="O17" s="10">
        <f>[1]KO!AD13</f>
        <v>356</v>
      </c>
      <c r="P17" s="10">
        <f>[1]KO!AF13</f>
        <v>74</v>
      </c>
      <c r="Q17" s="10">
        <f>[1]KO!AG13</f>
        <v>849</v>
      </c>
      <c r="R17" s="10">
        <f>[1]KO!AI13</f>
        <v>332</v>
      </c>
      <c r="S17" s="10">
        <f>[1]KO!AK13</f>
        <v>0</v>
      </c>
      <c r="T17" s="10">
        <f>[1]KO!AL13</f>
        <v>0</v>
      </c>
      <c r="U17" s="10">
        <f>[1]KO!AM13</f>
        <v>0</v>
      </c>
    </row>
    <row r="18" spans="1:21" s="4" customFormat="1" ht="18" customHeight="1" x14ac:dyDescent="0.25">
      <c r="A18" s="15"/>
      <c r="B18" s="144"/>
      <c r="C18" s="143"/>
      <c r="D18" s="14" t="s">
        <v>23</v>
      </c>
      <c r="E18" s="9">
        <f>[1]KO!I14</f>
        <v>810</v>
      </c>
      <c r="F18" s="9">
        <f>[1]KO!L14</f>
        <v>466</v>
      </c>
      <c r="G18" s="9">
        <f>[1]KO!N14</f>
        <v>1132</v>
      </c>
      <c r="H18" s="10" t="str">
        <f>[1]KO!P14</f>
        <v>0</v>
      </c>
      <c r="I18" s="9">
        <f>[1]KO!S14</f>
        <v>285</v>
      </c>
      <c r="J18" s="9">
        <f>[1]KO!U14</f>
        <v>181</v>
      </c>
      <c r="K18" s="9">
        <f>[1]KO!W14</f>
        <v>131</v>
      </c>
      <c r="L18" s="9">
        <f>[1]KO!Y14</f>
        <v>84</v>
      </c>
      <c r="M18" s="9">
        <f>[1]KO!AA14</f>
        <v>204</v>
      </c>
      <c r="N18" s="10" t="str">
        <f>[1]KO!AC14</f>
        <v>0</v>
      </c>
      <c r="O18" s="10" t="str">
        <f>[1]KO!AD14</f>
        <v>0</v>
      </c>
      <c r="P18" s="10" t="str">
        <f>[1]KO!AF14</f>
        <v>0</v>
      </c>
      <c r="Q18" s="10">
        <f>[1]KO!AG14</f>
        <v>397</v>
      </c>
      <c r="R18" s="10">
        <f>[1]KO!AI14</f>
        <v>211</v>
      </c>
      <c r="S18" s="10" t="str">
        <f>[1]KO!AK14</f>
        <v>0</v>
      </c>
      <c r="T18" s="10">
        <f>[1]KO!AL14</f>
        <v>0</v>
      </c>
      <c r="U18" s="10">
        <f>[1]KO!AM14</f>
        <v>0</v>
      </c>
    </row>
    <row r="19" spans="1:21" s="4" customFormat="1" ht="18" customHeight="1" x14ac:dyDescent="0.25">
      <c r="A19" s="15"/>
      <c r="B19" s="144">
        <v>6</v>
      </c>
      <c r="C19" s="143" t="s">
        <v>29</v>
      </c>
      <c r="D19" s="13" t="s">
        <v>22</v>
      </c>
      <c r="E19" s="9">
        <f>[1]MI!I13</f>
        <v>1345</v>
      </c>
      <c r="F19" s="9">
        <f>[1]MI!L13</f>
        <v>726</v>
      </c>
      <c r="G19" s="9">
        <f>[1]MI!N13</f>
        <v>1994</v>
      </c>
      <c r="H19" s="10">
        <f>[1]MI!P13</f>
        <v>26</v>
      </c>
      <c r="I19" s="9">
        <f>[1]MI!S13</f>
        <v>161</v>
      </c>
      <c r="J19" s="9">
        <f>[1]MI!U13</f>
        <v>104</v>
      </c>
      <c r="K19" s="9">
        <f>[1]MI!W13</f>
        <v>165</v>
      </c>
      <c r="L19" s="9">
        <f>[1]MI!Y13</f>
        <v>102</v>
      </c>
      <c r="M19" s="9">
        <f>[1]MI!AA13</f>
        <v>338</v>
      </c>
      <c r="N19" s="10">
        <f>[1]MI!AC13</f>
        <v>672</v>
      </c>
      <c r="O19" s="10">
        <f>[1]MI!AD13</f>
        <v>366</v>
      </c>
      <c r="P19" s="10">
        <f>[1]MI!AF13</f>
        <v>58</v>
      </c>
      <c r="Q19" s="10">
        <f>[1]MI!AG13</f>
        <v>834</v>
      </c>
      <c r="R19" s="10">
        <f>[1]MI!AI13</f>
        <v>483</v>
      </c>
      <c r="S19" s="10">
        <f>[1]MI!AK13</f>
        <v>0</v>
      </c>
      <c r="T19" s="10">
        <f>[1]MI!AL13</f>
        <v>0</v>
      </c>
      <c r="U19" s="10">
        <f>[1]MI!AM13</f>
        <v>0</v>
      </c>
    </row>
    <row r="20" spans="1:21" s="4" customFormat="1" ht="18" customHeight="1" x14ac:dyDescent="0.25">
      <c r="A20" s="15"/>
      <c r="B20" s="144"/>
      <c r="C20" s="143"/>
      <c r="D20" s="14" t="s">
        <v>23</v>
      </c>
      <c r="E20" s="9">
        <f>[1]MI!I14</f>
        <v>1320</v>
      </c>
      <c r="F20" s="9">
        <f>[1]MI!L14</f>
        <v>715</v>
      </c>
      <c r="G20" s="9">
        <f>[1]MI!N14</f>
        <v>1966</v>
      </c>
      <c r="H20" s="10" t="str">
        <f>[1]MI!P14</f>
        <v>0</v>
      </c>
      <c r="I20" s="9">
        <f>[1]MI!S14</f>
        <v>159</v>
      </c>
      <c r="J20" s="9">
        <f>[1]MI!U14</f>
        <v>103</v>
      </c>
      <c r="K20" s="9">
        <f>[1]MI!W14</f>
        <v>165</v>
      </c>
      <c r="L20" s="9">
        <f>[1]MI!Y14</f>
        <v>102</v>
      </c>
      <c r="M20" s="9">
        <f>[1]MI!AA14</f>
        <v>338</v>
      </c>
      <c r="N20" s="10" t="str">
        <f>[1]MI!AC14</f>
        <v>0</v>
      </c>
      <c r="O20" s="10" t="str">
        <f>[1]MI!AD14</f>
        <v>0</v>
      </c>
      <c r="P20" s="10" t="str">
        <f>[1]MI!AF14</f>
        <v>0</v>
      </c>
      <c r="Q20" s="10">
        <f>[1]MI!AG14</f>
        <v>352</v>
      </c>
      <c r="R20" s="10">
        <f>[1]MI!AI14</f>
        <v>213</v>
      </c>
      <c r="S20" s="10" t="str">
        <f>[1]MI!AK14</f>
        <v>0</v>
      </c>
      <c r="T20" s="10">
        <f>[1]MI!AL14</f>
        <v>0</v>
      </c>
      <c r="U20" s="10">
        <f>[1]MI!AM14</f>
        <v>0</v>
      </c>
    </row>
    <row r="21" spans="1:21" s="4" customFormat="1" ht="18" customHeight="1" x14ac:dyDescent="0.25">
      <c r="A21" s="15"/>
      <c r="B21" s="145">
        <v>7</v>
      </c>
      <c r="C21" s="143" t="s">
        <v>30</v>
      </c>
      <c r="D21" s="13" t="s">
        <v>22</v>
      </c>
      <c r="E21" s="9">
        <f>[1]NS!I13</f>
        <v>1339</v>
      </c>
      <c r="F21" s="9">
        <f>[1]NS!L13</f>
        <v>769</v>
      </c>
      <c r="G21" s="9">
        <f>[1]NS!N13</f>
        <v>1908</v>
      </c>
      <c r="H21" s="10">
        <f>[1]NS!P13</f>
        <v>27</v>
      </c>
      <c r="I21" s="9">
        <f>[1]NS!S13</f>
        <v>170</v>
      </c>
      <c r="J21" s="9">
        <f>[1]NS!U13</f>
        <v>117</v>
      </c>
      <c r="K21" s="9">
        <f>[1]NS!W13</f>
        <v>641</v>
      </c>
      <c r="L21" s="9">
        <f>[1]NS!Y13</f>
        <v>407</v>
      </c>
      <c r="M21" s="9">
        <f>[1]NS!AA13</f>
        <v>641</v>
      </c>
      <c r="N21" s="10">
        <f>[1]NS!AC13</f>
        <v>696</v>
      </c>
      <c r="O21" s="10">
        <f>[1]NS!AD13</f>
        <v>391</v>
      </c>
      <c r="P21" s="10">
        <f>[1]NS!AF13</f>
        <v>26</v>
      </c>
      <c r="Q21" s="10">
        <f>[1]NS!AG13</f>
        <v>369</v>
      </c>
      <c r="R21" s="10">
        <f>[1]NS!AI13</f>
        <v>192</v>
      </c>
      <c r="S21" s="10">
        <f>[1]MI!AK13</f>
        <v>0</v>
      </c>
      <c r="T21" s="10">
        <f>[1]NS!AL13</f>
        <v>0</v>
      </c>
      <c r="U21" s="10">
        <f>[1]NS!AM13</f>
        <v>0</v>
      </c>
    </row>
    <row r="22" spans="1:21" s="4" customFormat="1" ht="18" customHeight="1" x14ac:dyDescent="0.25">
      <c r="A22" s="15"/>
      <c r="B22" s="144"/>
      <c r="C22" s="143"/>
      <c r="D22" s="14" t="s">
        <v>23</v>
      </c>
      <c r="E22" s="9">
        <f>[1]NS!I14</f>
        <v>1306</v>
      </c>
      <c r="F22" s="9">
        <f>[1]NS!L14</f>
        <v>749</v>
      </c>
      <c r="G22" s="9">
        <f>[1]NS!N14</f>
        <v>1872</v>
      </c>
      <c r="H22" s="10" t="str">
        <f>[1]NS!P14</f>
        <v>0</v>
      </c>
      <c r="I22" s="9">
        <f>[1]NS!S14</f>
        <v>170</v>
      </c>
      <c r="J22" s="9">
        <f>[1]NS!U14</f>
        <v>117</v>
      </c>
      <c r="K22" s="9">
        <f>[1]NS!W14</f>
        <v>629</v>
      </c>
      <c r="L22" s="9">
        <f>[1]NS!Y14</f>
        <v>400</v>
      </c>
      <c r="M22" s="9">
        <f>[1]NS!AA14</f>
        <v>629</v>
      </c>
      <c r="N22" s="10" t="str">
        <f>[1]NS!AC14</f>
        <v>0</v>
      </c>
      <c r="O22" s="10" t="str">
        <f>[1]NS!AD14</f>
        <v>0</v>
      </c>
      <c r="P22" s="10" t="str">
        <f>[1]NS!AF14</f>
        <v>0</v>
      </c>
      <c r="Q22" s="10">
        <f>[1]NS!AG14</f>
        <v>106</v>
      </c>
      <c r="R22" s="10">
        <f>[1]NS!AI14</f>
        <v>65</v>
      </c>
      <c r="S22" s="10" t="str">
        <f>[1]MI!AK14</f>
        <v>0</v>
      </c>
      <c r="T22" s="10">
        <f>[1]NS!AL14</f>
        <v>0</v>
      </c>
      <c r="U22" s="10">
        <f>[1]NS!AM14</f>
        <v>0</v>
      </c>
    </row>
    <row r="23" spans="1:21" s="4" customFormat="1" ht="18" customHeight="1" x14ac:dyDescent="0.25">
      <c r="A23" s="15"/>
      <c r="B23" s="142">
        <v>8</v>
      </c>
      <c r="C23" s="143" t="s">
        <v>31</v>
      </c>
      <c r="D23" s="13" t="s">
        <v>22</v>
      </c>
      <c r="E23" s="9">
        <f>[1]Sł!I13</f>
        <v>193</v>
      </c>
      <c r="F23" s="9">
        <f>[1]Sł!L13</f>
        <v>103</v>
      </c>
      <c r="G23" s="9">
        <f>[1]Sł!N13</f>
        <v>196</v>
      </c>
      <c r="H23" s="10">
        <f>[1]Sł!P13</f>
        <v>13</v>
      </c>
      <c r="I23" s="9">
        <f>[1]Sł!S13</f>
        <v>91</v>
      </c>
      <c r="J23" s="9">
        <f>[1]Sł!U13</f>
        <v>51</v>
      </c>
      <c r="K23" s="9">
        <f>[1]Sł!W13</f>
        <v>7</v>
      </c>
      <c r="L23" s="9">
        <f>[1]Sł!Y13</f>
        <v>3</v>
      </c>
      <c r="M23" s="9">
        <f>[1]Sł!AA13</f>
        <v>7</v>
      </c>
      <c r="N23" s="10">
        <f>[1]Sł!AC13</f>
        <v>244</v>
      </c>
      <c r="O23" s="10">
        <f>[1]Sł!AD13</f>
        <v>108</v>
      </c>
      <c r="P23" s="10">
        <f>[1]Sł!AF13</f>
        <v>20</v>
      </c>
      <c r="Q23" s="10">
        <f>[1]Sł!AG13</f>
        <v>126</v>
      </c>
      <c r="R23" s="10">
        <f>[1]Sł!AI13</f>
        <v>72</v>
      </c>
      <c r="S23" s="10">
        <f>[1]Sł!AK13</f>
        <v>0</v>
      </c>
      <c r="T23" s="10">
        <f>[1]Sł!AL13</f>
        <v>0</v>
      </c>
      <c r="U23" s="10">
        <f>[1]Sł!AM13</f>
        <v>0</v>
      </c>
    </row>
    <row r="24" spans="1:21" s="4" customFormat="1" ht="18" customHeight="1" x14ac:dyDescent="0.25">
      <c r="A24" s="15"/>
      <c r="B24" s="142"/>
      <c r="C24" s="143"/>
      <c r="D24" s="14" t="s">
        <v>23</v>
      </c>
      <c r="E24" s="9">
        <f>[1]Sł!I14</f>
        <v>189</v>
      </c>
      <c r="F24" s="9">
        <f>[1]Sł!L14</f>
        <v>100</v>
      </c>
      <c r="G24" s="9">
        <f>[1]Sł!N14</f>
        <v>192</v>
      </c>
      <c r="H24" s="10" t="str">
        <f>[1]Sł!P14</f>
        <v>0</v>
      </c>
      <c r="I24" s="9">
        <f>[1]Sł!S14</f>
        <v>91</v>
      </c>
      <c r="J24" s="9">
        <f>[1]Sł!U14</f>
        <v>51</v>
      </c>
      <c r="K24" s="9">
        <f>[1]Sł!W14</f>
        <v>7</v>
      </c>
      <c r="L24" s="9">
        <f>[1]Sł!Y14</f>
        <v>3</v>
      </c>
      <c r="M24" s="9">
        <f>[1]Sł!AA14</f>
        <v>7</v>
      </c>
      <c r="N24" s="10" t="str">
        <f>[1]St!AC14</f>
        <v>0</v>
      </c>
      <c r="O24" s="10" t="str">
        <f>[1]Sł!AD14</f>
        <v>0</v>
      </c>
      <c r="P24" s="10" t="str">
        <f>[1]Sł!AF14</f>
        <v>0</v>
      </c>
      <c r="Q24" s="10">
        <f>[1]Sł!AG14</f>
        <v>116</v>
      </c>
      <c r="R24" s="10">
        <f>[1]Sł!AI14</f>
        <v>69</v>
      </c>
      <c r="S24" s="10" t="str">
        <f>[1]Sł!AK14</f>
        <v>0</v>
      </c>
      <c r="T24" s="10">
        <f>[1]Sł!AL14</f>
        <v>0</v>
      </c>
      <c r="U24" s="10">
        <f>[1]Sł!AM14</f>
        <v>0</v>
      </c>
    </row>
    <row r="25" spans="1:21" s="4" customFormat="1" ht="18" customHeight="1" x14ac:dyDescent="0.25">
      <c r="A25" s="15"/>
      <c r="B25" s="144">
        <v>9</v>
      </c>
      <c r="C25" s="143" t="s">
        <v>32</v>
      </c>
      <c r="D25" s="13" t="s">
        <v>22</v>
      </c>
      <c r="E25" s="9">
        <f>[1]St!I13</f>
        <v>1070</v>
      </c>
      <c r="F25" s="9">
        <f>[1]St!L13</f>
        <v>653</v>
      </c>
      <c r="G25" s="9">
        <f>[1]St!N13</f>
        <v>1448</v>
      </c>
      <c r="H25" s="10">
        <f>[1]St!P13</f>
        <v>48</v>
      </c>
      <c r="I25" s="9">
        <f>[1]St!S13</f>
        <v>261</v>
      </c>
      <c r="J25" s="9">
        <f>[1]St!U13</f>
        <v>209</v>
      </c>
      <c r="K25" s="9">
        <f>[1]St!W13</f>
        <v>74</v>
      </c>
      <c r="L25" s="9">
        <f>[1]St!Y13</f>
        <v>55</v>
      </c>
      <c r="M25" s="9">
        <f>[1]St!AA13</f>
        <v>74</v>
      </c>
      <c r="N25" s="10">
        <f>[1]St!AC13</f>
        <v>551</v>
      </c>
      <c r="O25" s="10">
        <f>[1]St!AD13</f>
        <v>303</v>
      </c>
      <c r="P25" s="10">
        <f>[1]St!AF13</f>
        <v>56</v>
      </c>
      <c r="Q25" s="10">
        <f>[1]St!AG13</f>
        <v>403</v>
      </c>
      <c r="R25" s="10">
        <f>[1]St!AI13</f>
        <v>263</v>
      </c>
      <c r="S25" s="10">
        <f>[1]St!AK13</f>
        <v>0</v>
      </c>
      <c r="T25" s="10">
        <f>[1]St!AL13</f>
        <v>0</v>
      </c>
      <c r="U25" s="10">
        <f>[1]St!AM13</f>
        <v>0</v>
      </c>
    </row>
    <row r="26" spans="1:21" s="4" customFormat="1" ht="18" customHeight="1" x14ac:dyDescent="0.25">
      <c r="A26" s="15"/>
      <c r="B26" s="144"/>
      <c r="C26" s="143"/>
      <c r="D26" s="14" t="s">
        <v>23</v>
      </c>
      <c r="E26" s="9">
        <f>[1]St!I14</f>
        <v>1054</v>
      </c>
      <c r="F26" s="9">
        <f>[1]St!L14</f>
        <v>644</v>
      </c>
      <c r="G26" s="9">
        <f>[1]St!N14</f>
        <v>1430</v>
      </c>
      <c r="H26" s="10" t="str">
        <f>[1]St!P14</f>
        <v>0</v>
      </c>
      <c r="I26" s="9">
        <f>[1]St!S14</f>
        <v>261</v>
      </c>
      <c r="J26" s="9">
        <f>[1]St!U14</f>
        <v>209</v>
      </c>
      <c r="K26" s="9">
        <f>[1]St!W14</f>
        <v>74</v>
      </c>
      <c r="L26" s="9">
        <f>[1]St!Y14</f>
        <v>55</v>
      </c>
      <c r="M26" s="9">
        <f>[1]St!AA14</f>
        <v>74</v>
      </c>
      <c r="N26" s="10" t="str">
        <f>[1]St!AC14</f>
        <v>0</v>
      </c>
      <c r="O26" s="10" t="str">
        <f>[1]St!AD14</f>
        <v>0</v>
      </c>
      <c r="P26" s="10" t="str">
        <f>[1]St!AF14</f>
        <v>0</v>
      </c>
      <c r="Q26" s="10">
        <f>[1]St!AG14</f>
        <v>401</v>
      </c>
      <c r="R26" s="10">
        <f>[1]St!AI14</f>
        <v>261</v>
      </c>
      <c r="S26" s="10" t="str">
        <f>[1]St!AK14</f>
        <v>0</v>
      </c>
      <c r="T26" s="10">
        <f>[1]St!AL14</f>
        <v>0</v>
      </c>
      <c r="U26" s="10">
        <f>[1]St!AM14</f>
        <v>0</v>
      </c>
    </row>
    <row r="27" spans="1:21" s="4" customFormat="1" ht="18" customHeight="1" x14ac:dyDescent="0.25">
      <c r="A27" s="15"/>
      <c r="B27" s="144">
        <v>10</v>
      </c>
      <c r="C27" s="143" t="s">
        <v>33</v>
      </c>
      <c r="D27" s="13" t="s">
        <v>22</v>
      </c>
      <c r="E27" s="9">
        <f>[1]Su!I13</f>
        <v>86</v>
      </c>
      <c r="F27" s="9">
        <f>[1]Su!L13</f>
        <v>45</v>
      </c>
      <c r="G27" s="9">
        <f>[1]Su!N13</f>
        <v>95</v>
      </c>
      <c r="H27" s="10">
        <f>[1]Su!P13</f>
        <v>11</v>
      </c>
      <c r="I27" s="9">
        <f>[1]Su!S13</f>
        <v>89</v>
      </c>
      <c r="J27" s="9">
        <f>[1]Su!U13</f>
        <v>50</v>
      </c>
      <c r="K27" s="9">
        <f>[1]Su!W13</f>
        <v>0</v>
      </c>
      <c r="L27" s="9">
        <f>[1]Su!Y13</f>
        <v>0</v>
      </c>
      <c r="M27" s="9">
        <f>[1]Su!AA13</f>
        <v>0</v>
      </c>
      <c r="N27" s="10">
        <f>[1]Su!AC13</f>
        <v>62</v>
      </c>
      <c r="O27" s="10">
        <f>[1]Su!AD13</f>
        <v>35</v>
      </c>
      <c r="P27" s="10">
        <f>[1]Su!AF13</f>
        <v>0</v>
      </c>
      <c r="Q27" s="10">
        <f>[1]Su!AG13</f>
        <v>0</v>
      </c>
      <c r="R27" s="10">
        <f>[1]Su!AI13</f>
        <v>0</v>
      </c>
      <c r="S27" s="10">
        <f>[1]Su!AI13</f>
        <v>0</v>
      </c>
      <c r="T27" s="10">
        <f>[1]Su!AL13</f>
        <v>0</v>
      </c>
      <c r="U27" s="10">
        <f>[1]Su!AM13</f>
        <v>0</v>
      </c>
    </row>
    <row r="28" spans="1:21" s="4" customFormat="1" ht="18" customHeight="1" x14ac:dyDescent="0.25">
      <c r="A28" s="15"/>
      <c r="B28" s="144"/>
      <c r="C28" s="143"/>
      <c r="D28" s="14" t="s">
        <v>23</v>
      </c>
      <c r="E28" s="9">
        <f>[1]Su!I14</f>
        <v>84</v>
      </c>
      <c r="F28" s="9">
        <f>[1]Su!L14</f>
        <v>45</v>
      </c>
      <c r="G28" s="9">
        <f>[1]Su!N14</f>
        <v>93</v>
      </c>
      <c r="H28" s="10" t="str">
        <f>[1]Su!P14</f>
        <v>0</v>
      </c>
      <c r="I28" s="9">
        <f>[1]Su!S14</f>
        <v>87</v>
      </c>
      <c r="J28" s="9">
        <f>[1]Su!U14</f>
        <v>48</v>
      </c>
      <c r="K28" s="9">
        <f>[1]Su!W14</f>
        <v>0</v>
      </c>
      <c r="L28" s="9">
        <f>[1]Su!Y14</f>
        <v>0</v>
      </c>
      <c r="M28" s="9">
        <f>[1]Su!AA14</f>
        <v>0</v>
      </c>
      <c r="N28" s="10" t="str">
        <f>[1]Su!AC14</f>
        <v>0</v>
      </c>
      <c r="O28" s="10" t="str">
        <f>[1]Su!AD14</f>
        <v>0</v>
      </c>
      <c r="P28" s="10" t="str">
        <f>[1]Su!AF14</f>
        <v>0</v>
      </c>
      <c r="Q28" s="10">
        <f>[1]Su!AG14</f>
        <v>0</v>
      </c>
      <c r="R28" s="10">
        <f>[1]Su!AI14</f>
        <v>0</v>
      </c>
      <c r="S28" s="10">
        <f>[1]Su!AI14</f>
        <v>0</v>
      </c>
      <c r="T28" s="10">
        <f>[1]Su!AL14</f>
        <v>0</v>
      </c>
      <c r="U28" s="10">
        <f>[1]Su!AM14</f>
        <v>0</v>
      </c>
    </row>
    <row r="29" spans="1:21" s="4" customFormat="1" ht="18" customHeight="1" x14ac:dyDescent="0.25">
      <c r="A29" s="15"/>
      <c r="B29" s="145">
        <v>11</v>
      </c>
      <c r="C29" s="143" t="s">
        <v>34</v>
      </c>
      <c r="D29" s="13" t="s">
        <v>22</v>
      </c>
      <c r="E29" s="9">
        <f>[1]Św!I13</f>
        <v>194</v>
      </c>
      <c r="F29" s="9">
        <f>[1]Św!L13</f>
        <v>111</v>
      </c>
      <c r="G29" s="9">
        <f>[1]Św!N13</f>
        <v>221</v>
      </c>
      <c r="H29" s="10">
        <f>[1]Św!P13</f>
        <v>15</v>
      </c>
      <c r="I29" s="9">
        <f>[1]Św!S13</f>
        <v>75</v>
      </c>
      <c r="J29" s="9">
        <f>[1]Św!U13</f>
        <v>54</v>
      </c>
      <c r="K29" s="9">
        <f>[1]Św!W13</f>
        <v>0</v>
      </c>
      <c r="L29" s="9">
        <f>[1]Św!Y13</f>
        <v>0</v>
      </c>
      <c r="M29" s="9">
        <f>[1]Św!AA13</f>
        <v>0</v>
      </c>
      <c r="N29" s="10">
        <f>[1]Św!AC13</f>
        <v>196</v>
      </c>
      <c r="O29" s="10">
        <f>[1]Św!AD13</f>
        <v>105</v>
      </c>
      <c r="P29" s="10">
        <f>[1]Św!AF13</f>
        <v>8</v>
      </c>
      <c r="Q29" s="10">
        <f>[1]Św!AG13</f>
        <v>70</v>
      </c>
      <c r="R29" s="10">
        <f>[1]Św!AI13</f>
        <v>45</v>
      </c>
      <c r="S29" s="10">
        <f>[1]Św!AK13</f>
        <v>0</v>
      </c>
      <c r="T29" s="10">
        <f>[1]Św!AL13</f>
        <v>0</v>
      </c>
      <c r="U29" s="10">
        <f>[1]Św!AM13</f>
        <v>0</v>
      </c>
    </row>
    <row r="30" spans="1:21" s="4" customFormat="1" ht="18" customHeight="1" x14ac:dyDescent="0.25">
      <c r="A30" s="15"/>
      <c r="B30" s="145"/>
      <c r="C30" s="143"/>
      <c r="D30" s="14" t="s">
        <v>23</v>
      </c>
      <c r="E30" s="9">
        <f>[1]Św!I14</f>
        <v>190</v>
      </c>
      <c r="F30" s="9">
        <f>[1]Św!L14</f>
        <v>108</v>
      </c>
      <c r="G30" s="9">
        <f>[1]Św!N14</f>
        <v>216</v>
      </c>
      <c r="H30" s="10" t="str">
        <f>[1]Św!P14</f>
        <v>0</v>
      </c>
      <c r="I30" s="9">
        <f>[1]Św!S14</f>
        <v>74</v>
      </c>
      <c r="J30" s="9">
        <f>[1]Św!U14</f>
        <v>53</v>
      </c>
      <c r="K30" s="9">
        <f>[1]Św!W14</f>
        <v>0</v>
      </c>
      <c r="L30" s="9">
        <f>[1]Św!Y14</f>
        <v>0</v>
      </c>
      <c r="M30" s="9">
        <f>[1]Św!AA14</f>
        <v>0</v>
      </c>
      <c r="N30" s="10" t="str">
        <f>[1]Św!AC14</f>
        <v>0</v>
      </c>
      <c r="O30" s="10" t="str">
        <f>[1]Św!AD14</f>
        <v>0</v>
      </c>
      <c r="P30" s="10" t="str">
        <f>[1]Św!AF14</f>
        <v>0</v>
      </c>
      <c r="Q30" s="10">
        <f>[1]Św!AG14</f>
        <v>69</v>
      </c>
      <c r="R30" s="10">
        <f>[1]Św!AI14</f>
        <v>45</v>
      </c>
      <c r="S30" s="10" t="str">
        <f>[1]Św!AK14</f>
        <v>0</v>
      </c>
      <c r="T30" s="10">
        <f>[1]Św!AL14</f>
        <v>0</v>
      </c>
      <c r="U30" s="10">
        <f>[1]Św!AM14</f>
        <v>0</v>
      </c>
    </row>
    <row r="31" spans="1:21" s="4" customFormat="1" ht="18" customHeight="1" x14ac:dyDescent="0.25">
      <c r="A31" s="15"/>
      <c r="B31" s="142">
        <v>12</v>
      </c>
      <c r="C31" s="143" t="s">
        <v>35</v>
      </c>
      <c r="D31" s="13" t="s">
        <v>22</v>
      </c>
      <c r="E31" s="9">
        <f>[1]Ws!I13</f>
        <v>140</v>
      </c>
      <c r="F31" s="9">
        <f>[1]Ws!L13</f>
        <v>83</v>
      </c>
      <c r="G31" s="9">
        <f>[1]Ws!N13</f>
        <v>258</v>
      </c>
      <c r="H31" s="10">
        <f>[1]Ws!P13</f>
        <v>5</v>
      </c>
      <c r="I31" s="9">
        <f>[1]Ws!S13</f>
        <v>25</v>
      </c>
      <c r="J31" s="9">
        <f>[1]Ws!U13</f>
        <v>22</v>
      </c>
      <c r="K31" s="9">
        <f>[1]Ws!W13</f>
        <v>0</v>
      </c>
      <c r="L31" s="9">
        <f>[1]Ws!Y13</f>
        <v>0</v>
      </c>
      <c r="M31" s="9">
        <f>[1]Ws!AA13</f>
        <v>0</v>
      </c>
      <c r="N31" s="10">
        <f>[1]Ws!AC13</f>
        <v>35</v>
      </c>
      <c r="O31" s="10">
        <f>[1]Ws!AD13</f>
        <v>18</v>
      </c>
      <c r="P31" s="10">
        <f>[1]Ws!AF13</f>
        <v>5</v>
      </c>
      <c r="Q31" s="10">
        <f>[1]Ws!AG13</f>
        <v>34</v>
      </c>
      <c r="R31" s="10">
        <f>[1]Ws!AI13</f>
        <v>18</v>
      </c>
      <c r="S31" s="10">
        <f>[1]Ws!AK13</f>
        <v>0</v>
      </c>
      <c r="T31" s="10">
        <f>[1]Ws!AL13</f>
        <v>0</v>
      </c>
      <c r="U31" s="10">
        <f>[1]Ws!AM13</f>
        <v>0</v>
      </c>
    </row>
    <row r="32" spans="1:21" s="4" customFormat="1" ht="18" customHeight="1" x14ac:dyDescent="0.25">
      <c r="A32" s="15"/>
      <c r="B32" s="142"/>
      <c r="C32" s="143"/>
      <c r="D32" s="14" t="s">
        <v>23</v>
      </c>
      <c r="E32" s="9">
        <f>[1]Ws!I14</f>
        <v>140</v>
      </c>
      <c r="F32" s="9">
        <f>[1]Ws!L14</f>
        <v>83</v>
      </c>
      <c r="G32" s="9">
        <f>[1]Ws!N14</f>
        <v>258</v>
      </c>
      <c r="H32" s="10" t="str">
        <f>[1]Ws!P14</f>
        <v>0</v>
      </c>
      <c r="I32" s="9">
        <f>[1]Ws!S14</f>
        <v>25</v>
      </c>
      <c r="J32" s="9">
        <f>[1]Ws!U14</f>
        <v>22</v>
      </c>
      <c r="K32" s="9">
        <f>[1]Ws!W14</f>
        <v>0</v>
      </c>
      <c r="L32" s="9">
        <f>[1]Ws!Y14</f>
        <v>0</v>
      </c>
      <c r="M32" s="9">
        <f>[1]Ws!AA14</f>
        <v>0</v>
      </c>
      <c r="N32" s="10" t="str">
        <f>[1]Ws!AC14</f>
        <v>0</v>
      </c>
      <c r="O32" s="10" t="str">
        <f>[1]Ws!AD14</f>
        <v>0</v>
      </c>
      <c r="P32" s="10" t="str">
        <f>[1]Ws!AF14</f>
        <v>0</v>
      </c>
      <c r="Q32" s="10">
        <f>[1]Ws!AG14</f>
        <v>33</v>
      </c>
      <c r="R32" s="10">
        <f>[1]Ws!AI14</f>
        <v>17</v>
      </c>
      <c r="S32" s="10" t="str">
        <f>[1]Ws!AK14</f>
        <v>0</v>
      </c>
      <c r="T32" s="10">
        <f>[1]Ws!AL14</f>
        <v>0</v>
      </c>
      <c r="U32" s="10">
        <f>[1]Ws!AM14</f>
        <v>0</v>
      </c>
    </row>
    <row r="33" spans="1:21" s="4" customFormat="1" ht="18" customHeight="1" x14ac:dyDescent="0.25">
      <c r="A33" s="15"/>
      <c r="B33" s="144">
        <v>13</v>
      </c>
      <c r="C33" s="143" t="s">
        <v>36</v>
      </c>
      <c r="D33" s="13" t="s">
        <v>22</v>
      </c>
      <c r="E33" s="9">
        <f>[1]ZGg!I13</f>
        <v>932</v>
      </c>
      <c r="F33" s="9">
        <f>[1]ZGg!L13</f>
        <v>540</v>
      </c>
      <c r="G33" s="9">
        <f>[1]ZGg!N13</f>
        <v>1990</v>
      </c>
      <c r="H33" s="10">
        <f>[1]ZGg!P13</f>
        <v>30</v>
      </c>
      <c r="I33" s="9">
        <f>[1]ZGg!S13</f>
        <v>203</v>
      </c>
      <c r="J33" s="9">
        <f>[1]ZGg!U13</f>
        <v>118</v>
      </c>
      <c r="K33" s="9">
        <f>[1]ZGg!W13</f>
        <v>1</v>
      </c>
      <c r="L33" s="9">
        <f>[1]ZGg!Y13</f>
        <v>1</v>
      </c>
      <c r="M33" s="9">
        <f>[1]ZGg!AA13</f>
        <v>1</v>
      </c>
      <c r="N33" s="10">
        <f>[1]ZGg!AC13</f>
        <v>0</v>
      </c>
      <c r="O33" s="10">
        <f>[1]ZGg!AD13</f>
        <v>0</v>
      </c>
      <c r="P33" s="10">
        <f>[1]ZGg!AF13</f>
        <v>0</v>
      </c>
      <c r="Q33" s="10">
        <f>[1]ZGg!AG13</f>
        <v>0</v>
      </c>
      <c r="R33" s="10">
        <f>[1]ZGg!AI13</f>
        <v>0</v>
      </c>
      <c r="S33" s="10">
        <f>[1]ZGg!AK13</f>
        <v>0</v>
      </c>
      <c r="T33" s="10">
        <f>[1]ZGg!AL13</f>
        <v>0</v>
      </c>
      <c r="U33" s="10">
        <f>[1]ZGg!AM13</f>
        <v>0</v>
      </c>
    </row>
    <row r="34" spans="1:21" s="4" customFormat="1" ht="18" customHeight="1" x14ac:dyDescent="0.25">
      <c r="A34" s="15"/>
      <c r="B34" s="144"/>
      <c r="C34" s="143"/>
      <c r="D34" s="14" t="s">
        <v>23</v>
      </c>
      <c r="E34" s="9">
        <f>[1]ZGg!I14</f>
        <v>907</v>
      </c>
      <c r="F34" s="9">
        <f>[1]ZGg!L14</f>
        <v>529</v>
      </c>
      <c r="G34" s="9">
        <f>[1]ZGg!N14</f>
        <v>1941</v>
      </c>
      <c r="H34" s="10" t="str">
        <f>[1]ZGg!P14</f>
        <v>0</v>
      </c>
      <c r="I34" s="9">
        <f>[1]ZGg!S14</f>
        <v>193</v>
      </c>
      <c r="J34" s="9">
        <f>[1]ZGg!U14</f>
        <v>113</v>
      </c>
      <c r="K34" s="9">
        <f>[1]ZGg!W14</f>
        <v>1</v>
      </c>
      <c r="L34" s="9">
        <f>[1]ZGg!Y14</f>
        <v>1</v>
      </c>
      <c r="M34" s="9">
        <f>[1]ZGg!AA14</f>
        <v>1</v>
      </c>
      <c r="N34" s="10" t="str">
        <f>[1]ZGg!AC14</f>
        <v>0</v>
      </c>
      <c r="O34" s="10" t="str">
        <f>[1]ZGg!AD14</f>
        <v>0</v>
      </c>
      <c r="P34" s="10" t="str">
        <f>[1]ZGg!AF14</f>
        <v>0</v>
      </c>
      <c r="Q34" s="10">
        <f>[1]ZGg!AG14</f>
        <v>0</v>
      </c>
      <c r="R34" s="10">
        <f>[1]ZGg!AI14</f>
        <v>0</v>
      </c>
      <c r="S34" s="10" t="str">
        <f>[1]ZGg!AK14</f>
        <v>0</v>
      </c>
      <c r="T34" s="10">
        <f>[1]ZGg!AL14</f>
        <v>0</v>
      </c>
      <c r="U34" s="10">
        <f>[1]ZGg!AM14</f>
        <v>0</v>
      </c>
    </row>
    <row r="35" spans="1:21" s="4" customFormat="1" ht="18" customHeight="1" x14ac:dyDescent="0.25">
      <c r="A35" s="15"/>
      <c r="B35" s="144">
        <v>14</v>
      </c>
      <c r="C35" s="143" t="s">
        <v>37</v>
      </c>
      <c r="D35" s="13" t="s">
        <v>22</v>
      </c>
      <c r="E35" s="9">
        <f>[1]ZGz!I13</f>
        <v>240</v>
      </c>
      <c r="F35" s="9">
        <f>[1]ZGz!L13</f>
        <v>152</v>
      </c>
      <c r="G35" s="9">
        <f>[1]ZGz!N13</f>
        <v>492</v>
      </c>
      <c r="H35" s="10">
        <f>[1]ZGz!P13</f>
        <v>30</v>
      </c>
      <c r="I35" s="9">
        <f>[1]ZGz!S13</f>
        <v>31</v>
      </c>
      <c r="J35" s="9">
        <f>[1]ZGz!U13</f>
        <v>17</v>
      </c>
      <c r="K35" s="9">
        <f>[1]ZGz!W13</f>
        <v>0</v>
      </c>
      <c r="L35" s="9">
        <f>[1]ZGz!Y14</f>
        <v>0</v>
      </c>
      <c r="M35" s="9">
        <f>[1]ZGz!AA13</f>
        <v>0</v>
      </c>
      <c r="N35" s="10">
        <f>[1]ZGz!AC13</f>
        <v>0</v>
      </c>
      <c r="O35" s="10">
        <f>[1]ZGz!AD13</f>
        <v>0</v>
      </c>
      <c r="P35" s="10">
        <f>[1]ZGz!AF13</f>
        <v>0</v>
      </c>
      <c r="Q35" s="10">
        <f>[1]ZGz!AG13</f>
        <v>0</v>
      </c>
      <c r="R35" s="10">
        <f>[1]ZGz!AI13</f>
        <v>0</v>
      </c>
      <c r="S35" s="10">
        <f>[1]ZGz!AK13</f>
        <v>0</v>
      </c>
      <c r="T35" s="10">
        <f>[1]ZGz!AL13</f>
        <v>0</v>
      </c>
      <c r="U35" s="10">
        <f>[1]ZGz!AM13</f>
        <v>0</v>
      </c>
    </row>
    <row r="36" spans="1:21" s="4" customFormat="1" ht="18" customHeight="1" x14ac:dyDescent="0.25">
      <c r="A36" s="15"/>
      <c r="B36" s="144"/>
      <c r="C36" s="143"/>
      <c r="D36" s="14" t="s">
        <v>23</v>
      </c>
      <c r="E36" s="9">
        <f>[1]ZGz!I14</f>
        <v>237</v>
      </c>
      <c r="F36" s="9">
        <f>[1]ZGz!L14</f>
        <v>149</v>
      </c>
      <c r="G36" s="9">
        <f>[1]ZGz!N14</f>
        <v>488</v>
      </c>
      <c r="H36" s="10" t="str">
        <f>[1]ZGz!P14</f>
        <v>0</v>
      </c>
      <c r="I36" s="9">
        <f>[1]ZGz!S14</f>
        <v>31</v>
      </c>
      <c r="J36" s="9">
        <f>[1]ZGz!U14</f>
        <v>17</v>
      </c>
      <c r="K36" s="9">
        <f>[1]ZGz!W14</f>
        <v>0</v>
      </c>
      <c r="L36" s="9">
        <f>[1]ZGz!Y15</f>
        <v>0</v>
      </c>
      <c r="M36" s="9">
        <f>[1]ZGz!AA14</f>
        <v>0</v>
      </c>
      <c r="N36" s="10" t="str">
        <f>[1]ZGz!AC14</f>
        <v>0</v>
      </c>
      <c r="O36" s="10" t="str">
        <f>[1]ZGz!AD14</f>
        <v>0</v>
      </c>
      <c r="P36" s="10" t="str">
        <f>[1]ZGz!AF14</f>
        <v>0</v>
      </c>
      <c r="Q36" s="10">
        <f>[1]ZGz!AG14</f>
        <v>0</v>
      </c>
      <c r="R36" s="10">
        <f>[1]ZGz!AI14</f>
        <v>0</v>
      </c>
      <c r="S36" s="10" t="str">
        <f>[1]ZGz!AK14</f>
        <v>0</v>
      </c>
      <c r="T36" s="10">
        <f>[1]ZGz!AL14</f>
        <v>0</v>
      </c>
      <c r="U36" s="10">
        <f>[1]ZGz!AM14</f>
        <v>0</v>
      </c>
    </row>
    <row r="37" spans="1:21" s="4" customFormat="1" ht="18" customHeight="1" x14ac:dyDescent="0.25">
      <c r="A37" s="15"/>
      <c r="B37" s="145">
        <v>15</v>
      </c>
      <c r="C37" s="143" t="s">
        <v>38</v>
      </c>
      <c r="D37" s="13" t="s">
        <v>22</v>
      </c>
      <c r="E37" s="9">
        <f>[1]Żg!I13</f>
        <v>446</v>
      </c>
      <c r="F37" s="9">
        <f>[1]Żg!L13</f>
        <v>286</v>
      </c>
      <c r="G37" s="9">
        <f>[1]Żg!N13</f>
        <v>494</v>
      </c>
      <c r="H37" s="10">
        <f>[1]Żg!P13</f>
        <v>14</v>
      </c>
      <c r="I37" s="9">
        <f>[1]Żg!S13</f>
        <v>75</v>
      </c>
      <c r="J37" s="9">
        <f>[1]Żg!U13</f>
        <v>54</v>
      </c>
      <c r="K37" s="9">
        <f>[1]Żg!W13</f>
        <v>36</v>
      </c>
      <c r="L37" s="9">
        <f>[1]Żg!Y13</f>
        <v>29</v>
      </c>
      <c r="M37" s="9">
        <f>[1]Żg!AA13</f>
        <v>41</v>
      </c>
      <c r="N37" s="10">
        <f>[1]Żg!AC13</f>
        <v>86</v>
      </c>
      <c r="O37" s="10">
        <f>[1]Żg!AD13</f>
        <v>46</v>
      </c>
      <c r="P37" s="10">
        <f>[1]Żg!AF13</f>
        <v>15</v>
      </c>
      <c r="Q37" s="10">
        <f>[1]Żg!AG13</f>
        <v>72</v>
      </c>
      <c r="R37" s="10">
        <f>[1]Żg!AI13</f>
        <v>38</v>
      </c>
      <c r="S37" s="10">
        <f>[1]Żg!AK13</f>
        <v>0</v>
      </c>
      <c r="T37" s="10">
        <f>[1]Żg!AL13</f>
        <v>0</v>
      </c>
      <c r="U37" s="10">
        <f>[1]Żg!AM13</f>
        <v>0</v>
      </c>
    </row>
    <row r="38" spans="1:21" s="4" customFormat="1" ht="18" customHeight="1" x14ac:dyDescent="0.25">
      <c r="A38" s="15"/>
      <c r="B38" s="145"/>
      <c r="C38" s="143"/>
      <c r="D38" s="14" t="s">
        <v>23</v>
      </c>
      <c r="E38" s="9">
        <f>[1]Żg!I14</f>
        <v>441</v>
      </c>
      <c r="F38" s="9">
        <f>[1]Żg!L14</f>
        <v>283</v>
      </c>
      <c r="G38" s="9">
        <f>[1]Żg!N14</f>
        <v>488</v>
      </c>
      <c r="H38" s="10" t="str">
        <f>[1]Żg!P14</f>
        <v>0</v>
      </c>
      <c r="I38" s="9">
        <f>[1]Żg!S14</f>
        <v>70</v>
      </c>
      <c r="J38" s="9">
        <f>[1]Żg!U14</f>
        <v>49</v>
      </c>
      <c r="K38" s="9">
        <f>[1]Żg!W14</f>
        <v>34</v>
      </c>
      <c r="L38" s="9">
        <f>[1]Żg!Y14</f>
        <v>27</v>
      </c>
      <c r="M38" s="9">
        <f>[1]Żg!AA14</f>
        <v>37</v>
      </c>
      <c r="N38" s="10" t="str">
        <f>[1]Żg!AC14</f>
        <v>0</v>
      </c>
      <c r="O38" s="10" t="str">
        <f>[1]Żg!AD14</f>
        <v>0</v>
      </c>
      <c r="P38" s="10" t="str">
        <f>[1]Żg!AF14</f>
        <v>0</v>
      </c>
      <c r="Q38" s="10">
        <f>[1]Żg!AG14</f>
        <v>62</v>
      </c>
      <c r="R38" s="10">
        <f>[1]Żg!AI14</f>
        <v>38</v>
      </c>
      <c r="S38" s="10" t="str">
        <f>[1]Żg!AK14</f>
        <v>0</v>
      </c>
      <c r="T38" s="10">
        <f>[1]Żg!AL14</f>
        <v>0</v>
      </c>
      <c r="U38" s="10">
        <f>[1]Żg!AM14</f>
        <v>0</v>
      </c>
    </row>
    <row r="39" spans="1:21" s="4" customFormat="1" ht="18" customHeight="1" x14ac:dyDescent="0.25">
      <c r="A39" s="15"/>
      <c r="B39" s="142">
        <v>16</v>
      </c>
      <c r="C39" s="143" t="s">
        <v>39</v>
      </c>
      <c r="D39" s="13" t="s">
        <v>22</v>
      </c>
      <c r="E39" s="9">
        <f>[1]Żr!I13</f>
        <v>207</v>
      </c>
      <c r="F39" s="9">
        <f>[1]Żr!L13</f>
        <v>121</v>
      </c>
      <c r="G39" s="9">
        <f>[1]Żr!N13</f>
        <v>211</v>
      </c>
      <c r="H39" s="10">
        <f>[1]Żr!P13</f>
        <v>6</v>
      </c>
      <c r="I39" s="9">
        <f>[1]Żr!S13</f>
        <v>29</v>
      </c>
      <c r="J39" s="9">
        <f>[1]Żr!U13</f>
        <v>25</v>
      </c>
      <c r="K39" s="9">
        <f>[1]Żr!W13</f>
        <v>0</v>
      </c>
      <c r="L39" s="9">
        <f>[1]Żr!Y13</f>
        <v>0</v>
      </c>
      <c r="M39" s="9">
        <f>[1]Żr!AA13</f>
        <v>0</v>
      </c>
      <c r="N39" s="10">
        <f>[1]Żr!AC13</f>
        <v>336</v>
      </c>
      <c r="O39" s="10">
        <f>[1]Żr!AD13</f>
        <v>193</v>
      </c>
      <c r="P39" s="10">
        <f>[1]Żr!AF13</f>
        <v>10</v>
      </c>
      <c r="Q39" s="10">
        <f>[1]Żr!AG13</f>
        <v>38</v>
      </c>
      <c r="R39" s="10">
        <f>[1]Żr!AI13</f>
        <v>21</v>
      </c>
      <c r="S39" s="10">
        <f>[1]Żr!AK13</f>
        <v>0</v>
      </c>
      <c r="T39" s="10">
        <f>[1]Żr!AL13</f>
        <v>0</v>
      </c>
      <c r="U39" s="10">
        <f>[1]Żr!AM13</f>
        <v>0</v>
      </c>
    </row>
    <row r="40" spans="1:21" s="4" customFormat="1" ht="18" customHeight="1" x14ac:dyDescent="0.25">
      <c r="A40" s="1"/>
      <c r="B40" s="142"/>
      <c r="C40" s="143"/>
      <c r="D40" s="14" t="s">
        <v>23</v>
      </c>
      <c r="E40" s="9">
        <f>[1]Żr!I14</f>
        <v>206</v>
      </c>
      <c r="F40" s="9">
        <f>[1]Żr!L14</f>
        <v>121</v>
      </c>
      <c r="G40" s="9">
        <f>[1]Żr!N14</f>
        <v>210</v>
      </c>
      <c r="H40" s="10" t="str">
        <f>[1]Żr!P14</f>
        <v>0</v>
      </c>
      <c r="I40" s="9">
        <f>[1]Żr!S14</f>
        <v>29</v>
      </c>
      <c r="J40" s="9">
        <f>[1]Żr!U14</f>
        <v>25</v>
      </c>
      <c r="K40" s="9">
        <f>[1]Żr!W14</f>
        <v>0</v>
      </c>
      <c r="L40" s="9">
        <f>[1]Żr!Y14</f>
        <v>0</v>
      </c>
      <c r="M40" s="9">
        <f>[1]Żr!AA14</f>
        <v>0</v>
      </c>
      <c r="N40" s="10" t="str">
        <f>[1]Żr!AC14</f>
        <v>0</v>
      </c>
      <c r="O40" s="10" t="str">
        <f>[1]Żr!AD14</f>
        <v>0</v>
      </c>
      <c r="P40" s="10" t="str">
        <f>[1]Żr!AF14</f>
        <v>0</v>
      </c>
      <c r="Q40" s="10">
        <f>[1]Żr!AG14</f>
        <v>38</v>
      </c>
      <c r="R40" s="10">
        <f>[1]Żr!AI14</f>
        <v>21</v>
      </c>
      <c r="S40" s="10" t="str">
        <f>[1]Żr!AK14</f>
        <v>0</v>
      </c>
      <c r="T40" s="10">
        <f>[1]Żr!AL14</f>
        <v>0</v>
      </c>
      <c r="U40" s="10">
        <f>[1]Żr!AM14</f>
        <v>0</v>
      </c>
    </row>
    <row r="42" spans="1:21" x14ac:dyDescent="0.25">
      <c r="E42" s="16"/>
      <c r="F42" s="16"/>
      <c r="G42" s="16"/>
      <c r="H42" s="17"/>
      <c r="I42" s="16"/>
      <c r="J42" s="16"/>
      <c r="K42" s="16"/>
      <c r="L42" s="16"/>
      <c r="M42" s="16"/>
      <c r="N42" s="16"/>
      <c r="O42" s="17"/>
      <c r="P42" s="16"/>
      <c r="Q42" s="16"/>
      <c r="R42" s="16"/>
      <c r="S42" s="16"/>
      <c r="T42" s="16"/>
      <c r="U42" s="16"/>
    </row>
    <row r="43" spans="1:21" x14ac:dyDescent="0.25">
      <c r="E43" s="16"/>
      <c r="F43" s="16"/>
      <c r="G43" s="16"/>
      <c r="H43" s="17"/>
      <c r="I43" s="16"/>
      <c r="J43" s="16"/>
      <c r="K43" s="16"/>
      <c r="L43" s="16"/>
      <c r="M43" s="16"/>
      <c r="N43" s="16"/>
      <c r="O43" s="17"/>
      <c r="P43" s="16"/>
      <c r="Q43" s="16"/>
      <c r="R43" s="16"/>
      <c r="S43" s="16"/>
      <c r="T43" s="16"/>
      <c r="U43" s="16"/>
    </row>
  </sheetData>
  <mergeCells count="54"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  <mergeCell ref="B7:C8"/>
    <mergeCell ref="E5:F5"/>
    <mergeCell ref="G5:G6"/>
    <mergeCell ref="H5:H6"/>
    <mergeCell ref="I5:J5"/>
    <mergeCell ref="N5:O5"/>
    <mergeCell ref="P5:P6"/>
    <mergeCell ref="Q5:R5"/>
    <mergeCell ref="S5:S6"/>
    <mergeCell ref="T5:U5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9:B40"/>
    <mergeCell ref="C39:C40"/>
    <mergeCell ref="B33:B34"/>
    <mergeCell ref="C33:C34"/>
    <mergeCell ref="B35:B36"/>
    <mergeCell ref="C35:C36"/>
    <mergeCell ref="B37:B38"/>
    <mergeCell ref="C37:C3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3"/>
  <sheetViews>
    <sheetView zoomScale="80" zoomScaleNormal="80" workbookViewId="0">
      <selection activeCell="Z7" sqref="Z7"/>
    </sheetView>
  </sheetViews>
  <sheetFormatPr defaultRowHeight="12.75" x14ac:dyDescent="0.2"/>
  <cols>
    <col min="1" max="1" width="3.28515625" style="21" customWidth="1"/>
    <col min="2" max="2" width="5.42578125" style="21" customWidth="1"/>
    <col min="3" max="3" width="28.28515625" style="21" customWidth="1"/>
    <col min="4" max="24" width="9.7109375" style="21" customWidth="1"/>
    <col min="25" max="258" width="9.140625" style="21"/>
    <col min="259" max="259" width="25.7109375" style="21" customWidth="1"/>
    <col min="260" max="514" width="9.140625" style="21"/>
    <col min="515" max="515" width="25.7109375" style="21" customWidth="1"/>
    <col min="516" max="770" width="9.140625" style="21"/>
    <col min="771" max="771" width="25.7109375" style="21" customWidth="1"/>
    <col min="772" max="1026" width="9.140625" style="21"/>
    <col min="1027" max="1027" width="25.7109375" style="21" customWidth="1"/>
    <col min="1028" max="1282" width="9.140625" style="21"/>
    <col min="1283" max="1283" width="25.7109375" style="21" customWidth="1"/>
    <col min="1284" max="1538" width="9.140625" style="21"/>
    <col min="1539" max="1539" width="25.7109375" style="21" customWidth="1"/>
    <col min="1540" max="1794" width="9.140625" style="21"/>
    <col min="1795" max="1795" width="25.7109375" style="21" customWidth="1"/>
    <col min="1796" max="2050" width="9.140625" style="21"/>
    <col min="2051" max="2051" width="25.7109375" style="21" customWidth="1"/>
    <col min="2052" max="2306" width="9.140625" style="21"/>
    <col min="2307" max="2307" width="25.7109375" style="21" customWidth="1"/>
    <col min="2308" max="2562" width="9.140625" style="21"/>
    <col min="2563" max="2563" width="25.7109375" style="21" customWidth="1"/>
    <col min="2564" max="2818" width="9.140625" style="21"/>
    <col min="2819" max="2819" width="25.7109375" style="21" customWidth="1"/>
    <col min="2820" max="3074" width="9.140625" style="21"/>
    <col min="3075" max="3075" width="25.7109375" style="21" customWidth="1"/>
    <col min="3076" max="3330" width="9.140625" style="21"/>
    <col min="3331" max="3331" width="25.7109375" style="21" customWidth="1"/>
    <col min="3332" max="3586" width="9.140625" style="21"/>
    <col min="3587" max="3587" width="25.7109375" style="21" customWidth="1"/>
    <col min="3588" max="3842" width="9.140625" style="21"/>
    <col min="3843" max="3843" width="25.7109375" style="21" customWidth="1"/>
    <col min="3844" max="4098" width="9.140625" style="21"/>
    <col min="4099" max="4099" width="25.7109375" style="21" customWidth="1"/>
    <col min="4100" max="4354" width="9.140625" style="21"/>
    <col min="4355" max="4355" width="25.7109375" style="21" customWidth="1"/>
    <col min="4356" max="4610" width="9.140625" style="21"/>
    <col min="4611" max="4611" width="25.7109375" style="21" customWidth="1"/>
    <col min="4612" max="4866" width="9.140625" style="21"/>
    <col min="4867" max="4867" width="25.7109375" style="21" customWidth="1"/>
    <col min="4868" max="5122" width="9.140625" style="21"/>
    <col min="5123" max="5123" width="25.7109375" style="21" customWidth="1"/>
    <col min="5124" max="5378" width="9.140625" style="21"/>
    <col min="5379" max="5379" width="25.7109375" style="21" customWidth="1"/>
    <col min="5380" max="5634" width="9.140625" style="21"/>
    <col min="5635" max="5635" width="25.7109375" style="21" customWidth="1"/>
    <col min="5636" max="5890" width="9.140625" style="21"/>
    <col min="5891" max="5891" width="25.7109375" style="21" customWidth="1"/>
    <col min="5892" max="6146" width="9.140625" style="21"/>
    <col min="6147" max="6147" width="25.7109375" style="21" customWidth="1"/>
    <col min="6148" max="6402" width="9.140625" style="21"/>
    <col min="6403" max="6403" width="25.7109375" style="21" customWidth="1"/>
    <col min="6404" max="6658" width="9.140625" style="21"/>
    <col min="6659" max="6659" width="25.7109375" style="21" customWidth="1"/>
    <col min="6660" max="6914" width="9.140625" style="21"/>
    <col min="6915" max="6915" width="25.7109375" style="21" customWidth="1"/>
    <col min="6916" max="7170" width="9.140625" style="21"/>
    <col min="7171" max="7171" width="25.7109375" style="21" customWidth="1"/>
    <col min="7172" max="7426" width="9.140625" style="21"/>
    <col min="7427" max="7427" width="25.7109375" style="21" customWidth="1"/>
    <col min="7428" max="7682" width="9.140625" style="21"/>
    <col min="7683" max="7683" width="25.7109375" style="21" customWidth="1"/>
    <col min="7684" max="7938" width="9.140625" style="21"/>
    <col min="7939" max="7939" width="25.7109375" style="21" customWidth="1"/>
    <col min="7940" max="8194" width="9.140625" style="21"/>
    <col min="8195" max="8195" width="25.7109375" style="21" customWidth="1"/>
    <col min="8196" max="8450" width="9.140625" style="21"/>
    <col min="8451" max="8451" width="25.7109375" style="21" customWidth="1"/>
    <col min="8452" max="8706" width="9.140625" style="21"/>
    <col min="8707" max="8707" width="25.7109375" style="21" customWidth="1"/>
    <col min="8708" max="8962" width="9.140625" style="21"/>
    <col min="8963" max="8963" width="25.7109375" style="21" customWidth="1"/>
    <col min="8964" max="9218" width="9.140625" style="21"/>
    <col min="9219" max="9219" width="25.7109375" style="21" customWidth="1"/>
    <col min="9220" max="9474" width="9.140625" style="21"/>
    <col min="9475" max="9475" width="25.7109375" style="21" customWidth="1"/>
    <col min="9476" max="9730" width="9.140625" style="21"/>
    <col min="9731" max="9731" width="25.7109375" style="21" customWidth="1"/>
    <col min="9732" max="9986" width="9.140625" style="21"/>
    <col min="9987" max="9987" width="25.7109375" style="21" customWidth="1"/>
    <col min="9988" max="10242" width="9.140625" style="21"/>
    <col min="10243" max="10243" width="25.7109375" style="21" customWidth="1"/>
    <col min="10244" max="10498" width="9.140625" style="21"/>
    <col min="10499" max="10499" width="25.7109375" style="21" customWidth="1"/>
    <col min="10500" max="10754" width="9.140625" style="21"/>
    <col min="10755" max="10755" width="25.7109375" style="21" customWidth="1"/>
    <col min="10756" max="11010" width="9.140625" style="21"/>
    <col min="11011" max="11011" width="25.7109375" style="21" customWidth="1"/>
    <col min="11012" max="11266" width="9.140625" style="21"/>
    <col min="11267" max="11267" width="25.7109375" style="21" customWidth="1"/>
    <col min="11268" max="11522" width="9.140625" style="21"/>
    <col min="11523" max="11523" width="25.7109375" style="21" customWidth="1"/>
    <col min="11524" max="11778" width="9.140625" style="21"/>
    <col min="11779" max="11779" width="25.7109375" style="21" customWidth="1"/>
    <col min="11780" max="12034" width="9.140625" style="21"/>
    <col min="12035" max="12035" width="25.7109375" style="21" customWidth="1"/>
    <col min="12036" max="12290" width="9.140625" style="21"/>
    <col min="12291" max="12291" width="25.7109375" style="21" customWidth="1"/>
    <col min="12292" max="12546" width="9.140625" style="21"/>
    <col min="12547" max="12547" width="25.7109375" style="21" customWidth="1"/>
    <col min="12548" max="12802" width="9.140625" style="21"/>
    <col min="12803" max="12803" width="25.7109375" style="21" customWidth="1"/>
    <col min="12804" max="13058" width="9.140625" style="21"/>
    <col min="13059" max="13059" width="25.7109375" style="21" customWidth="1"/>
    <col min="13060" max="13314" width="9.140625" style="21"/>
    <col min="13315" max="13315" width="25.7109375" style="21" customWidth="1"/>
    <col min="13316" max="13570" width="9.140625" style="21"/>
    <col min="13571" max="13571" width="25.7109375" style="21" customWidth="1"/>
    <col min="13572" max="13826" width="9.140625" style="21"/>
    <col min="13827" max="13827" width="25.7109375" style="21" customWidth="1"/>
    <col min="13828" max="14082" width="9.140625" style="21"/>
    <col min="14083" max="14083" width="25.7109375" style="21" customWidth="1"/>
    <col min="14084" max="14338" width="9.140625" style="21"/>
    <col min="14339" max="14339" width="25.7109375" style="21" customWidth="1"/>
    <col min="14340" max="14594" width="9.140625" style="21"/>
    <col min="14595" max="14595" width="25.7109375" style="21" customWidth="1"/>
    <col min="14596" max="14850" width="9.140625" style="21"/>
    <col min="14851" max="14851" width="25.7109375" style="21" customWidth="1"/>
    <col min="14852" max="15106" width="9.140625" style="21"/>
    <col min="15107" max="15107" width="25.7109375" style="21" customWidth="1"/>
    <col min="15108" max="15362" width="9.140625" style="21"/>
    <col min="15363" max="15363" width="25.7109375" style="21" customWidth="1"/>
    <col min="15364" max="15618" width="9.140625" style="21"/>
    <col min="15619" max="15619" width="25.7109375" style="21" customWidth="1"/>
    <col min="15620" max="15874" width="9.140625" style="21"/>
    <col min="15875" max="15875" width="25.7109375" style="21" customWidth="1"/>
    <col min="15876" max="16130" width="9.140625" style="21"/>
    <col min="16131" max="16131" width="25.7109375" style="21" customWidth="1"/>
    <col min="16132" max="16384" width="9.140625" style="21"/>
  </cols>
  <sheetData>
    <row r="1" spans="2:27" ht="15" x14ac:dyDescent="0.2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70" t="s">
        <v>87</v>
      </c>
      <c r="W1" s="170"/>
      <c r="X1" s="170"/>
    </row>
    <row r="2" spans="2:27" ht="22.5" customHeight="1" x14ac:dyDescent="0.2">
      <c r="B2" s="171" t="s">
        <v>88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2:27" ht="15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2:27" ht="30" customHeight="1" x14ac:dyDescent="0.2">
      <c r="B4" s="172" t="s">
        <v>2</v>
      </c>
      <c r="C4" s="172" t="s">
        <v>3</v>
      </c>
      <c r="D4" s="190" t="s">
        <v>22</v>
      </c>
      <c r="E4" s="190"/>
      <c r="F4" s="190"/>
      <c r="G4" s="172" t="s">
        <v>80</v>
      </c>
      <c r="H4" s="172"/>
      <c r="I4" s="172"/>
      <c r="J4" s="172" t="s">
        <v>89</v>
      </c>
      <c r="K4" s="172"/>
      <c r="L4" s="172"/>
      <c r="M4" s="172" t="s">
        <v>82</v>
      </c>
      <c r="N4" s="172"/>
      <c r="O4" s="172"/>
      <c r="P4" s="172" t="s">
        <v>83</v>
      </c>
      <c r="Q4" s="172"/>
      <c r="R4" s="172"/>
      <c r="S4" s="172" t="s">
        <v>84</v>
      </c>
      <c r="T4" s="172"/>
      <c r="U4" s="172"/>
      <c r="V4" s="172" t="s">
        <v>77</v>
      </c>
      <c r="W4" s="172"/>
      <c r="X4" s="172"/>
    </row>
    <row r="5" spans="2:27" ht="60" x14ac:dyDescent="0.2">
      <c r="B5" s="172"/>
      <c r="C5" s="172"/>
      <c r="D5" s="63" t="s">
        <v>19</v>
      </c>
      <c r="E5" s="63" t="s">
        <v>20</v>
      </c>
      <c r="F5" s="63" t="s">
        <v>90</v>
      </c>
      <c r="G5" s="63" t="s">
        <v>19</v>
      </c>
      <c r="H5" s="63" t="s">
        <v>20</v>
      </c>
      <c r="I5" s="63" t="s">
        <v>61</v>
      </c>
      <c r="J5" s="63" t="s">
        <v>19</v>
      </c>
      <c r="K5" s="63" t="s">
        <v>20</v>
      </c>
      <c r="L5" s="63" t="s">
        <v>61</v>
      </c>
      <c r="M5" s="63" t="s">
        <v>19</v>
      </c>
      <c r="N5" s="63" t="s">
        <v>20</v>
      </c>
      <c r="O5" s="63" t="s">
        <v>61</v>
      </c>
      <c r="P5" s="63" t="s">
        <v>19</v>
      </c>
      <c r="Q5" s="63" t="s">
        <v>20</v>
      </c>
      <c r="R5" s="63" t="s">
        <v>61</v>
      </c>
      <c r="S5" s="63" t="s">
        <v>19</v>
      </c>
      <c r="T5" s="63" t="s">
        <v>20</v>
      </c>
      <c r="U5" s="63" t="s">
        <v>61</v>
      </c>
      <c r="V5" s="63" t="s">
        <v>19</v>
      </c>
      <c r="W5" s="63" t="s">
        <v>20</v>
      </c>
      <c r="X5" s="63" t="s">
        <v>61</v>
      </c>
      <c r="Y5" s="66"/>
      <c r="Z5" s="40"/>
    </row>
    <row r="6" spans="2:27" ht="30" customHeight="1" x14ac:dyDescent="0.25">
      <c r="B6" s="172" t="s">
        <v>21</v>
      </c>
      <c r="C6" s="189"/>
      <c r="D6" s="67">
        <f>SUM(D7:D23)</f>
        <v>1177</v>
      </c>
      <c r="E6" s="67">
        <f t="shared" ref="E6:F6" si="0">SUM(E7:E23)</f>
        <v>712</v>
      </c>
      <c r="F6" s="67">
        <f t="shared" si="0"/>
        <v>1453</v>
      </c>
      <c r="G6" s="67">
        <f t="shared" ref="G6:X6" si="1">G7+G8+G9+G10+G11+G12+G13+G14+G15+G16+G17+G18+G19+G20+G21+G22</f>
        <v>290</v>
      </c>
      <c r="H6" s="67">
        <f t="shared" si="1"/>
        <v>173</v>
      </c>
      <c r="I6" s="67">
        <f t="shared" si="1"/>
        <v>348</v>
      </c>
      <c r="J6" s="67">
        <f t="shared" si="1"/>
        <v>459</v>
      </c>
      <c r="K6" s="67">
        <f t="shared" si="1"/>
        <v>298</v>
      </c>
      <c r="L6" s="67">
        <f t="shared" si="1"/>
        <v>579</v>
      </c>
      <c r="M6" s="67">
        <f t="shared" si="1"/>
        <v>117</v>
      </c>
      <c r="N6" s="67">
        <f t="shared" si="1"/>
        <v>59</v>
      </c>
      <c r="O6" s="67">
        <f t="shared" si="1"/>
        <v>171</v>
      </c>
      <c r="P6" s="67">
        <f t="shared" si="1"/>
        <v>29</v>
      </c>
      <c r="Q6" s="67">
        <f t="shared" si="1"/>
        <v>9</v>
      </c>
      <c r="R6" s="67">
        <f t="shared" si="1"/>
        <v>30</v>
      </c>
      <c r="S6" s="67">
        <f t="shared" si="1"/>
        <v>13</v>
      </c>
      <c r="T6" s="67">
        <f t="shared" si="1"/>
        <v>4</v>
      </c>
      <c r="U6" s="67">
        <f t="shared" si="1"/>
        <v>14</v>
      </c>
      <c r="V6" s="67">
        <f t="shared" si="1"/>
        <v>269</v>
      </c>
      <c r="W6" s="67">
        <f t="shared" si="1"/>
        <v>169</v>
      </c>
      <c r="X6" s="67">
        <f t="shared" si="1"/>
        <v>311</v>
      </c>
      <c r="Y6" s="68"/>
      <c r="Z6" s="68"/>
      <c r="AA6" s="40"/>
    </row>
    <row r="7" spans="2:27" ht="45" x14ac:dyDescent="0.25">
      <c r="B7" s="69">
        <v>1</v>
      </c>
      <c r="C7" s="70" t="s">
        <v>24</v>
      </c>
      <c r="D7" s="71">
        <f>G7+J7+M7+P7+S7+V7</f>
        <v>9</v>
      </c>
      <c r="E7" s="71">
        <f t="shared" ref="E7:F22" si="2">H7+K7+N7+Q7+T7+W7</f>
        <v>5</v>
      </c>
      <c r="F7" s="71">
        <f t="shared" si="2"/>
        <v>12</v>
      </c>
      <c r="G7" s="72">
        <f>[10]CIZgw!AA34</f>
        <v>0</v>
      </c>
      <c r="H7" s="72" t="str">
        <f>[10]CIZgw!AC34</f>
        <v>0</v>
      </c>
      <c r="I7" s="72">
        <f>[10]CIZgw!AE34</f>
        <v>0</v>
      </c>
      <c r="J7" s="73">
        <f>[10]CIZzg!W35</f>
        <v>0</v>
      </c>
      <c r="K7" s="73">
        <f>[10]CIZzg!Y35</f>
        <v>0</v>
      </c>
      <c r="L7" s="73">
        <f>[10]CIZzg!AA35</f>
        <v>0</v>
      </c>
      <c r="M7" s="73">
        <f>[10]CIZgw!W36</f>
        <v>0</v>
      </c>
      <c r="N7" s="73">
        <f>[10]CIZgw!Y36</f>
        <v>0</v>
      </c>
      <c r="O7" s="73">
        <f>[10]CIZgw!AA36</f>
        <v>0</v>
      </c>
      <c r="P7" s="73">
        <f>[10]CIZgw!W37</f>
        <v>0</v>
      </c>
      <c r="Q7" s="73">
        <f>[10]CIZgw!Y37</f>
        <v>0</v>
      </c>
      <c r="R7" s="73">
        <f>[10]CIZgw!AA37</f>
        <v>0</v>
      </c>
      <c r="S7" s="73">
        <f>[10]CIZgw!W38</f>
        <v>0</v>
      </c>
      <c r="T7" s="73">
        <f>[10]CIZgw!Y38</f>
        <v>0</v>
      </c>
      <c r="U7" s="73">
        <f>[10]CIZgw!AA38</f>
        <v>0</v>
      </c>
      <c r="V7" s="73">
        <f>[10]CIZgw!W39</f>
        <v>9</v>
      </c>
      <c r="W7" s="73">
        <f>[10]CIZgw!Y39</f>
        <v>5</v>
      </c>
      <c r="X7" s="73">
        <f>[10]CIZgw!AA39</f>
        <v>12</v>
      </c>
    </row>
    <row r="8" spans="2:27" ht="45" x14ac:dyDescent="0.25">
      <c r="B8" s="69">
        <v>2</v>
      </c>
      <c r="C8" s="70" t="s">
        <v>25</v>
      </c>
      <c r="D8" s="71">
        <f t="shared" ref="D8:D22" si="3">G8+J8+M8+P8+S8+V8</f>
        <v>1</v>
      </c>
      <c r="E8" s="71">
        <f t="shared" si="2"/>
        <v>1</v>
      </c>
      <c r="F8" s="71">
        <f t="shared" si="2"/>
        <v>1</v>
      </c>
      <c r="G8" s="72">
        <f>[10]CIZzg!Y35</f>
        <v>0</v>
      </c>
      <c r="H8" s="72">
        <f>[10]CIZzg!AA35</f>
        <v>0</v>
      </c>
      <c r="I8" s="72" t="str">
        <f>[10]CIZzg!AC35</f>
        <v>0</v>
      </c>
      <c r="J8" s="73">
        <f>[10]CIZzg!W35</f>
        <v>0</v>
      </c>
      <c r="K8" s="73">
        <f>[10]CIZzg!Y35</f>
        <v>0</v>
      </c>
      <c r="L8" s="73">
        <f>[10]CIZzg!AA35</f>
        <v>0</v>
      </c>
      <c r="M8" s="73">
        <f>[10]CIZzg!W36</f>
        <v>0</v>
      </c>
      <c r="N8" s="73">
        <f>[10]CIZzg!Y36</f>
        <v>0</v>
      </c>
      <c r="O8" s="73">
        <f>[10]CIZzg!AA36</f>
        <v>0</v>
      </c>
      <c r="P8" s="73">
        <f>[10]CIZzg!W37</f>
        <v>0</v>
      </c>
      <c r="Q8" s="73">
        <f>[10]CIZzg!Y37</f>
        <v>0</v>
      </c>
      <c r="R8" s="73">
        <f>[10]CIZzg!AA37</f>
        <v>0</v>
      </c>
      <c r="S8" s="73">
        <f>[10]CIZzg!W38</f>
        <v>0</v>
      </c>
      <c r="T8" s="73">
        <f>[10]CIZzg!Y38</f>
        <v>0</v>
      </c>
      <c r="U8" s="73">
        <f>[10]CIZzg!AA38</f>
        <v>0</v>
      </c>
      <c r="V8" s="73">
        <f>[10]CIZzg!W39</f>
        <v>1</v>
      </c>
      <c r="W8" s="73">
        <f>[10]CIZzg!Y39</f>
        <v>1</v>
      </c>
      <c r="X8" s="73">
        <f>[10]CIZzg!AA39</f>
        <v>1</v>
      </c>
    </row>
    <row r="9" spans="2:27" ht="15" x14ac:dyDescent="0.25">
      <c r="B9" s="59">
        <v>3</v>
      </c>
      <c r="C9" s="60" t="s">
        <v>26</v>
      </c>
      <c r="D9" s="71">
        <f t="shared" si="3"/>
        <v>81</v>
      </c>
      <c r="E9" s="71">
        <f t="shared" si="2"/>
        <v>22</v>
      </c>
      <c r="F9" s="71">
        <f t="shared" si="2"/>
        <v>93</v>
      </c>
      <c r="G9" s="72">
        <f>[10]GWg!W34</f>
        <v>26</v>
      </c>
      <c r="H9" s="72">
        <f>[10]GWg!Y34</f>
        <v>6</v>
      </c>
      <c r="I9" s="72">
        <f>[10]GWg!AA34</f>
        <v>31</v>
      </c>
      <c r="J9" s="73">
        <f>[10]GWg!W35</f>
        <v>18</v>
      </c>
      <c r="K9" s="73">
        <f>[10]GWg!Y35</f>
        <v>7</v>
      </c>
      <c r="L9" s="73">
        <f>[10]GWg!AA35</f>
        <v>21</v>
      </c>
      <c r="M9" s="73">
        <f>[10]GWg!W36</f>
        <v>15</v>
      </c>
      <c r="N9" s="73">
        <f>[10]GWg!Y36</f>
        <v>5</v>
      </c>
      <c r="O9" s="73">
        <f>[10]GWg!AA36</f>
        <v>16</v>
      </c>
      <c r="P9" s="73">
        <f>[10]GWg!W37</f>
        <v>8</v>
      </c>
      <c r="Q9" s="73">
        <f>[10]GWg!Y37</f>
        <v>1</v>
      </c>
      <c r="R9" s="73">
        <f>[10]GWg!AA37</f>
        <v>9</v>
      </c>
      <c r="S9" s="73">
        <f>[10]GWg!W38</f>
        <v>2</v>
      </c>
      <c r="T9" s="73">
        <f>[10]GWg!Y38</f>
        <v>1</v>
      </c>
      <c r="U9" s="73">
        <f>[10]GWg!AA38</f>
        <v>2</v>
      </c>
      <c r="V9" s="73">
        <f>[10]GWg!W39</f>
        <v>12</v>
      </c>
      <c r="W9" s="73">
        <f>[10]GWg!Y39</f>
        <v>2</v>
      </c>
      <c r="X9" s="73">
        <f>[10]GWg!AA39</f>
        <v>14</v>
      </c>
    </row>
    <row r="10" spans="2:27" ht="15" x14ac:dyDescent="0.25">
      <c r="B10" s="61">
        <v>4</v>
      </c>
      <c r="C10" s="60" t="s">
        <v>27</v>
      </c>
      <c r="D10" s="71">
        <f t="shared" si="3"/>
        <v>45</v>
      </c>
      <c r="E10" s="71">
        <f t="shared" si="2"/>
        <v>12</v>
      </c>
      <c r="F10" s="71">
        <f t="shared" si="2"/>
        <v>57</v>
      </c>
      <c r="G10" s="72">
        <f>[10]GWz!W34</f>
        <v>15</v>
      </c>
      <c r="H10" s="72">
        <f>[10]GWz!Y34</f>
        <v>4</v>
      </c>
      <c r="I10" s="72">
        <f>[10]GWz!AA34</f>
        <v>24</v>
      </c>
      <c r="J10" s="73">
        <f>[10]GWz!W35</f>
        <v>13</v>
      </c>
      <c r="K10" s="73">
        <f>[10]GWz!Y35</f>
        <v>5</v>
      </c>
      <c r="L10" s="73">
        <f>[10]GWz!AA35</f>
        <v>15</v>
      </c>
      <c r="M10" s="73">
        <f>[10]GWz!W36</f>
        <v>4</v>
      </c>
      <c r="N10" s="73">
        <f>[10]GWz!Y36</f>
        <v>0</v>
      </c>
      <c r="O10" s="73">
        <f>[10]GWz!AA36</f>
        <v>4</v>
      </c>
      <c r="P10" s="73">
        <f>[10]GWz!W37</f>
        <v>3</v>
      </c>
      <c r="Q10" s="73">
        <f>[10]GWz!Y37</f>
        <v>1</v>
      </c>
      <c r="R10" s="73">
        <f>[10]GWz!AA37</f>
        <v>3</v>
      </c>
      <c r="S10" s="73">
        <f>[10]GWz!W38</f>
        <v>7</v>
      </c>
      <c r="T10" s="73">
        <f>[10]GWz!Y38</f>
        <v>2</v>
      </c>
      <c r="U10" s="73">
        <f>[10]GWz!AA38</f>
        <v>8</v>
      </c>
      <c r="V10" s="73">
        <f>[10]GWz!W39</f>
        <v>3</v>
      </c>
      <c r="W10" s="73">
        <f>[10]GWz!Y39</f>
        <v>0</v>
      </c>
      <c r="X10" s="73">
        <f>[10]GWz!AA39</f>
        <v>3</v>
      </c>
    </row>
    <row r="11" spans="2:27" ht="15" x14ac:dyDescent="0.25">
      <c r="B11" s="69">
        <v>5</v>
      </c>
      <c r="C11" s="60" t="s">
        <v>28</v>
      </c>
      <c r="D11" s="71">
        <f t="shared" si="3"/>
        <v>131</v>
      </c>
      <c r="E11" s="71">
        <f t="shared" si="2"/>
        <v>84</v>
      </c>
      <c r="F11" s="71">
        <f t="shared" si="2"/>
        <v>204</v>
      </c>
      <c r="G11" s="72">
        <f>[10]KO!W34</f>
        <v>34</v>
      </c>
      <c r="H11" s="72">
        <f>[10]KO!Y34</f>
        <v>24</v>
      </c>
      <c r="I11" s="72">
        <f>[10]KO!AA34</f>
        <v>61</v>
      </c>
      <c r="J11" s="73">
        <f>[10]KO!W35</f>
        <v>51</v>
      </c>
      <c r="K11" s="73">
        <f>[10]KO!Y35</f>
        <v>34</v>
      </c>
      <c r="L11" s="73">
        <f>[10]KO!AA35</f>
        <v>81</v>
      </c>
      <c r="M11" s="73">
        <f>[10]KO!W36</f>
        <v>14</v>
      </c>
      <c r="N11" s="73">
        <f>[10]KO!Y36</f>
        <v>7</v>
      </c>
      <c r="O11" s="73">
        <f>[10]KO!AA36</f>
        <v>18</v>
      </c>
      <c r="P11" s="73">
        <f>[10]KO!W37</f>
        <v>10</v>
      </c>
      <c r="Q11" s="73">
        <f>[10]KO!Y37</f>
        <v>3</v>
      </c>
      <c r="R11" s="73">
        <f>[10]KO!AA37</f>
        <v>10</v>
      </c>
      <c r="S11" s="73">
        <f>[10]KO!W38</f>
        <v>2</v>
      </c>
      <c r="T11" s="73">
        <f>[10]KO!Y38</f>
        <v>0</v>
      </c>
      <c r="U11" s="73">
        <f>[10]KO!AA38</f>
        <v>2</v>
      </c>
      <c r="V11" s="73">
        <f>[10]KO!W39</f>
        <v>20</v>
      </c>
      <c r="W11" s="73">
        <f>[10]KO!Y39</f>
        <v>16</v>
      </c>
      <c r="X11" s="73">
        <f>[10]KO!AA39</f>
        <v>32</v>
      </c>
    </row>
    <row r="12" spans="2:27" ht="15" x14ac:dyDescent="0.25">
      <c r="B12" s="69">
        <v>6</v>
      </c>
      <c r="C12" s="60" t="s">
        <v>29</v>
      </c>
      <c r="D12" s="71">
        <f t="shared" si="3"/>
        <v>165</v>
      </c>
      <c r="E12" s="71">
        <f t="shared" si="2"/>
        <v>102</v>
      </c>
      <c r="F12" s="71">
        <f t="shared" si="2"/>
        <v>338</v>
      </c>
      <c r="G12" s="72">
        <f>[10]MI!W34</f>
        <v>18</v>
      </c>
      <c r="H12" s="72">
        <f>[10]MI!Y34</f>
        <v>8</v>
      </c>
      <c r="I12" s="72">
        <f>[10]MI!AA34</f>
        <v>35</v>
      </c>
      <c r="J12" s="73">
        <f>[10]MI!W35</f>
        <v>88</v>
      </c>
      <c r="K12" s="73">
        <f>[10]MI!Y35</f>
        <v>60</v>
      </c>
      <c r="L12" s="73">
        <f>[10]MI!AA35</f>
        <v>171</v>
      </c>
      <c r="M12" s="73">
        <f>[10]MI!W36</f>
        <v>31</v>
      </c>
      <c r="N12" s="73">
        <f>[10]MI!Y36</f>
        <v>17</v>
      </c>
      <c r="O12" s="73">
        <f>[10]MI!AA36</f>
        <v>80</v>
      </c>
      <c r="P12" s="73">
        <f>[10]MI!W37</f>
        <v>0</v>
      </c>
      <c r="Q12" s="73">
        <f>[10]MI!Y37</f>
        <v>0</v>
      </c>
      <c r="R12" s="73">
        <f>[10]MI!AA37</f>
        <v>0</v>
      </c>
      <c r="S12" s="73">
        <f>[10]MI!W38</f>
        <v>0</v>
      </c>
      <c r="T12" s="73">
        <f>[10]MI!Y38</f>
        <v>0</v>
      </c>
      <c r="U12" s="73">
        <f>[10]MI!AA38</f>
        <v>0</v>
      </c>
      <c r="V12" s="73">
        <f>[10]MI!W39</f>
        <v>28</v>
      </c>
      <c r="W12" s="73">
        <f>[10]MI!Y39</f>
        <v>17</v>
      </c>
      <c r="X12" s="73">
        <f>[10]MI!AA39</f>
        <v>52</v>
      </c>
    </row>
    <row r="13" spans="2:27" ht="15" x14ac:dyDescent="0.25">
      <c r="B13" s="59">
        <v>7</v>
      </c>
      <c r="C13" s="60" t="s">
        <v>30</v>
      </c>
      <c r="D13" s="71">
        <f t="shared" si="3"/>
        <v>629</v>
      </c>
      <c r="E13" s="71">
        <f t="shared" si="2"/>
        <v>400</v>
      </c>
      <c r="F13" s="71">
        <f t="shared" si="2"/>
        <v>629</v>
      </c>
      <c r="G13" s="72">
        <f>[10]NS!W34</f>
        <v>166</v>
      </c>
      <c r="H13" s="72">
        <f>[10]NS!Y34</f>
        <v>108</v>
      </c>
      <c r="I13" s="72">
        <f>[10]NS!AA34</f>
        <v>166</v>
      </c>
      <c r="J13" s="73">
        <f>[10]NS!W35</f>
        <v>252</v>
      </c>
      <c r="K13" s="73">
        <f>[10]NS!Y35</f>
        <v>165</v>
      </c>
      <c r="L13" s="73">
        <f>[10]NS!AA35</f>
        <v>252</v>
      </c>
      <c r="M13" s="73">
        <f>[10]NS!W36</f>
        <v>43</v>
      </c>
      <c r="N13" s="73">
        <f>[10]NS!Y36</f>
        <v>25</v>
      </c>
      <c r="O13" s="73">
        <f>[10]NS!AA36</f>
        <v>43</v>
      </c>
      <c r="P13" s="73">
        <f>[10]NS!W37</f>
        <v>4</v>
      </c>
      <c r="Q13" s="73">
        <f>[10]NS!Y37</f>
        <v>1</v>
      </c>
      <c r="R13" s="73">
        <f>[10]NS!AA37</f>
        <v>4</v>
      </c>
      <c r="S13" s="73">
        <f>[10]NS!W38</f>
        <v>0</v>
      </c>
      <c r="T13" s="73">
        <f>[10]NS!Y38</f>
        <v>0</v>
      </c>
      <c r="U13" s="73">
        <f>[10]NS!AA38</f>
        <v>0</v>
      </c>
      <c r="V13" s="73">
        <f>[10]NS!W39</f>
        <v>164</v>
      </c>
      <c r="W13" s="73">
        <f>[10]NS!Y39</f>
        <v>101</v>
      </c>
      <c r="X13" s="73">
        <f>[10]NS!AA39</f>
        <v>164</v>
      </c>
    </row>
    <row r="14" spans="2:27" ht="15" x14ac:dyDescent="0.25">
      <c r="B14" s="61">
        <v>8</v>
      </c>
      <c r="C14" s="60" t="s">
        <v>31</v>
      </c>
      <c r="D14" s="71">
        <f t="shared" si="3"/>
        <v>7</v>
      </c>
      <c r="E14" s="71">
        <f t="shared" si="2"/>
        <v>3</v>
      </c>
      <c r="F14" s="71">
        <f t="shared" si="2"/>
        <v>7</v>
      </c>
      <c r="G14" s="72">
        <f>[10]Sł!W34</f>
        <v>2</v>
      </c>
      <c r="H14" s="72">
        <f>[10]Sł!Y34</f>
        <v>1</v>
      </c>
      <c r="I14" s="72">
        <f>[10]Sł!AA34</f>
        <v>2</v>
      </c>
      <c r="J14" s="73">
        <f>[10]Sł!W35</f>
        <v>2</v>
      </c>
      <c r="K14" s="73">
        <f>[10]Sł!Y35</f>
        <v>1</v>
      </c>
      <c r="L14" s="73">
        <f>[10]Sł!AA35</f>
        <v>2</v>
      </c>
      <c r="M14" s="73">
        <f>[10]Sł!W36</f>
        <v>3</v>
      </c>
      <c r="N14" s="73">
        <f>[10]Sł!Y36</f>
        <v>1</v>
      </c>
      <c r="O14" s="73">
        <f>[10]Sł!AA36</f>
        <v>3</v>
      </c>
      <c r="P14" s="73">
        <f>[10]Sł!W37</f>
        <v>0</v>
      </c>
      <c r="Q14" s="73">
        <f>[10]Sł!Y37</f>
        <v>0</v>
      </c>
      <c r="R14" s="73">
        <f>[10]Sł!AA37</f>
        <v>0</v>
      </c>
      <c r="S14" s="73">
        <f>[10]Sł!W38</f>
        <v>0</v>
      </c>
      <c r="T14" s="73">
        <f>[10]Sł!Y38</f>
        <v>0</v>
      </c>
      <c r="U14" s="73">
        <f>[10]Sł!AA38</f>
        <v>0</v>
      </c>
      <c r="V14" s="73">
        <f>[10]Sł!W39</f>
        <v>0</v>
      </c>
      <c r="W14" s="73">
        <f>[10]Sł!Y39</f>
        <v>0</v>
      </c>
      <c r="X14" s="73">
        <f>[10]Sł!AA39</f>
        <v>0</v>
      </c>
    </row>
    <row r="15" spans="2:27" ht="30" x14ac:dyDescent="0.25">
      <c r="B15" s="69">
        <v>9</v>
      </c>
      <c r="C15" s="60" t="s">
        <v>32</v>
      </c>
      <c r="D15" s="71">
        <f t="shared" si="3"/>
        <v>74</v>
      </c>
      <c r="E15" s="71">
        <f t="shared" si="2"/>
        <v>55</v>
      </c>
      <c r="F15" s="71">
        <f t="shared" si="2"/>
        <v>74</v>
      </c>
      <c r="G15" s="72">
        <f>[10]St!W34</f>
        <v>18</v>
      </c>
      <c r="H15" s="72">
        <f>[10]St!Y34</f>
        <v>13</v>
      </c>
      <c r="I15" s="72">
        <f>[10]St!AA34</f>
        <v>18</v>
      </c>
      <c r="J15" s="73">
        <f>[10]St!W35</f>
        <v>24</v>
      </c>
      <c r="K15" s="73">
        <f>[10]St!Y35</f>
        <v>17</v>
      </c>
      <c r="L15" s="73">
        <f>[10]St!AA35</f>
        <v>24</v>
      </c>
      <c r="M15" s="73">
        <f>[10]St!W36</f>
        <v>6</v>
      </c>
      <c r="N15" s="73">
        <f>[10]St!Y36</f>
        <v>3</v>
      </c>
      <c r="O15" s="73">
        <f>[10]St!AA36</f>
        <v>6</v>
      </c>
      <c r="P15" s="73">
        <f>[10]St!W37</f>
        <v>4</v>
      </c>
      <c r="Q15" s="73">
        <f>[10]St!Y37</f>
        <v>3</v>
      </c>
      <c r="R15" s="73">
        <f>[10]St!AA37</f>
        <v>4</v>
      </c>
      <c r="S15" s="73">
        <f>[10]St!W38</f>
        <v>0</v>
      </c>
      <c r="T15" s="73">
        <f>[10]St!Y38</f>
        <v>0</v>
      </c>
      <c r="U15" s="73">
        <f>[10]St!AA38</f>
        <v>0</v>
      </c>
      <c r="V15" s="73">
        <f>[10]St!W39</f>
        <v>22</v>
      </c>
      <c r="W15" s="73">
        <f>[10]St!Y39</f>
        <v>19</v>
      </c>
      <c r="X15" s="73">
        <f>[10]St!AA39</f>
        <v>22</v>
      </c>
    </row>
    <row r="16" spans="2:27" ht="15" x14ac:dyDescent="0.25">
      <c r="B16" s="69">
        <v>10</v>
      </c>
      <c r="C16" s="60" t="s">
        <v>33</v>
      </c>
      <c r="D16" s="71">
        <f t="shared" si="3"/>
        <v>0</v>
      </c>
      <c r="E16" s="71">
        <f t="shared" si="2"/>
        <v>0</v>
      </c>
      <c r="F16" s="71">
        <f t="shared" si="2"/>
        <v>0</v>
      </c>
      <c r="G16" s="72">
        <f>[10]Su!W34</f>
        <v>0</v>
      </c>
      <c r="H16" s="72">
        <f>[10]Su!Y34</f>
        <v>0</v>
      </c>
      <c r="I16" s="72">
        <f>[10]Su!AA34</f>
        <v>0</v>
      </c>
      <c r="J16" s="73">
        <f>[10]Su!W35</f>
        <v>0</v>
      </c>
      <c r="K16" s="73">
        <f>[10]Su!Y35</f>
        <v>0</v>
      </c>
      <c r="L16" s="73">
        <f>[10]Su!AA35</f>
        <v>0</v>
      </c>
      <c r="M16" s="73">
        <f>[10]Su!W36</f>
        <v>0</v>
      </c>
      <c r="N16" s="73">
        <f>[10]Su!Y36</f>
        <v>0</v>
      </c>
      <c r="O16" s="73">
        <f>[10]Su!AA36</f>
        <v>0</v>
      </c>
      <c r="P16" s="73">
        <f>[10]Su!W37</f>
        <v>0</v>
      </c>
      <c r="Q16" s="73">
        <f>[10]Su!Y37</f>
        <v>0</v>
      </c>
      <c r="R16" s="73">
        <f>[10]Su!AA37</f>
        <v>0</v>
      </c>
      <c r="S16" s="73">
        <f>[10]Su!W38</f>
        <v>0</v>
      </c>
      <c r="T16" s="73">
        <f>[10]Su!Y38</f>
        <v>0</v>
      </c>
      <c r="U16" s="73">
        <f>[10]Su!AA38</f>
        <v>0</v>
      </c>
      <c r="V16" s="73">
        <f>[10]Su!W39</f>
        <v>0</v>
      </c>
      <c r="W16" s="73">
        <f>[10]Su!Y39</f>
        <v>0</v>
      </c>
      <c r="X16" s="73">
        <f>[10]Su!AA39</f>
        <v>0</v>
      </c>
    </row>
    <row r="17" spans="2:24" ht="15" x14ac:dyDescent="0.25">
      <c r="B17" s="59">
        <v>11</v>
      </c>
      <c r="C17" s="60" t="s">
        <v>34</v>
      </c>
      <c r="D17" s="71">
        <f t="shared" si="3"/>
        <v>0</v>
      </c>
      <c r="E17" s="71">
        <f t="shared" si="2"/>
        <v>0</v>
      </c>
      <c r="F17" s="71">
        <f t="shared" si="2"/>
        <v>0</v>
      </c>
      <c r="G17" s="72">
        <f>[10]Św!W34</f>
        <v>0</v>
      </c>
      <c r="H17" s="72">
        <f>[10]Św!Y34</f>
        <v>0</v>
      </c>
      <c r="I17" s="72">
        <f>[10]Św!AA34</f>
        <v>0</v>
      </c>
      <c r="J17" s="73">
        <f>[10]Św!W35</f>
        <v>0</v>
      </c>
      <c r="K17" s="73">
        <f>[10]Św!Y35</f>
        <v>0</v>
      </c>
      <c r="L17" s="73">
        <f>[10]Św!AA35</f>
        <v>0</v>
      </c>
      <c r="M17" s="73">
        <f>[10]Św!W36</f>
        <v>0</v>
      </c>
      <c r="N17" s="73">
        <f>[10]Św!Y36</f>
        <v>0</v>
      </c>
      <c r="O17" s="73">
        <f>[10]Św!AA36</f>
        <v>0</v>
      </c>
      <c r="P17" s="73">
        <f>[10]Su!W37</f>
        <v>0</v>
      </c>
      <c r="Q17" s="73">
        <f>[10]Su!Y37</f>
        <v>0</v>
      </c>
      <c r="R17" s="73">
        <f>[10]Su!AA37</f>
        <v>0</v>
      </c>
      <c r="S17" s="73">
        <f>[10]Św!W38</f>
        <v>0</v>
      </c>
      <c r="T17" s="73">
        <f>[10]Św!Y38</f>
        <v>0</v>
      </c>
      <c r="U17" s="73">
        <f>[10]Św!AA38</f>
        <v>0</v>
      </c>
      <c r="V17" s="73">
        <f>[10]Św!W39</f>
        <v>0</v>
      </c>
      <c r="W17" s="73">
        <f>[10]Św!Y39</f>
        <v>0</v>
      </c>
      <c r="X17" s="73">
        <f>[10]Św!AA39</f>
        <v>0</v>
      </c>
    </row>
    <row r="18" spans="2:24" ht="15" x14ac:dyDescent="0.25">
      <c r="B18" s="61">
        <v>12</v>
      </c>
      <c r="C18" s="60" t="s">
        <v>35</v>
      </c>
      <c r="D18" s="71">
        <f t="shared" si="3"/>
        <v>0</v>
      </c>
      <c r="E18" s="71">
        <f t="shared" si="2"/>
        <v>0</v>
      </c>
      <c r="F18" s="71">
        <f t="shared" si="2"/>
        <v>0</v>
      </c>
      <c r="G18" s="72">
        <f>[10]Ws!W34</f>
        <v>0</v>
      </c>
      <c r="H18" s="72">
        <f>[10]Ws!Y34</f>
        <v>0</v>
      </c>
      <c r="I18" s="72">
        <f>[10]Ws!AA34</f>
        <v>0</v>
      </c>
      <c r="J18" s="73">
        <f>[10]Ws!W35</f>
        <v>0</v>
      </c>
      <c r="K18" s="73">
        <f>[10]Ws!Y35</f>
        <v>0</v>
      </c>
      <c r="L18" s="73">
        <f>[10]Ws!AA35</f>
        <v>0</v>
      </c>
      <c r="M18" s="73">
        <f>[10]Ws!W36</f>
        <v>0</v>
      </c>
      <c r="N18" s="73">
        <f>[10]Ws!Y36</f>
        <v>0</v>
      </c>
      <c r="O18" s="73">
        <f>[10]Ws!AA36</f>
        <v>0</v>
      </c>
      <c r="P18" s="73">
        <f>[10]Ws!W37</f>
        <v>0</v>
      </c>
      <c r="Q18" s="73">
        <f>[10]Ws!Y37</f>
        <v>0</v>
      </c>
      <c r="R18" s="73">
        <f>[10]Ws!AA37</f>
        <v>0</v>
      </c>
      <c r="S18" s="73">
        <f>[10]Św!W38</f>
        <v>0</v>
      </c>
      <c r="T18" s="73">
        <f>[10]Św!Y38</f>
        <v>0</v>
      </c>
      <c r="U18" s="73">
        <f>[10]Św!AA38</f>
        <v>0</v>
      </c>
      <c r="V18" s="73">
        <f>[10]Ws!W39</f>
        <v>0</v>
      </c>
      <c r="W18" s="73">
        <f>[10]Ws!Y39</f>
        <v>0</v>
      </c>
      <c r="X18" s="73">
        <f>[10]Ws!AA39</f>
        <v>0</v>
      </c>
    </row>
    <row r="19" spans="2:24" ht="15" x14ac:dyDescent="0.25">
      <c r="B19" s="69">
        <v>13</v>
      </c>
      <c r="C19" s="60" t="s">
        <v>36</v>
      </c>
      <c r="D19" s="71">
        <f t="shared" si="3"/>
        <v>1</v>
      </c>
      <c r="E19" s="71">
        <f t="shared" si="2"/>
        <v>1</v>
      </c>
      <c r="F19" s="71">
        <f t="shared" si="2"/>
        <v>1</v>
      </c>
      <c r="G19" s="72">
        <f>[10]ZGg!W34</f>
        <v>0</v>
      </c>
      <c r="H19" s="72">
        <f>[10]ZGg!Y34</f>
        <v>0</v>
      </c>
      <c r="I19" s="72">
        <f>[10]ZGg!AA34</f>
        <v>0</v>
      </c>
      <c r="J19" s="73">
        <f>[10]ZGg!W35</f>
        <v>1</v>
      </c>
      <c r="K19" s="73">
        <f>[10]ZGg!Y35</f>
        <v>1</v>
      </c>
      <c r="L19" s="73">
        <f>[10]ZGg!AA35</f>
        <v>1</v>
      </c>
      <c r="M19" s="73">
        <f>[10]ZGg!W36</f>
        <v>0</v>
      </c>
      <c r="N19" s="73">
        <f>[10]ZGg!Y36</f>
        <v>0</v>
      </c>
      <c r="O19" s="73">
        <f>[10]ZGg!AA36</f>
        <v>0</v>
      </c>
      <c r="P19" s="73">
        <f>[10]ZGg!W37</f>
        <v>0</v>
      </c>
      <c r="Q19" s="73">
        <f>[10]ZGg!Y37</f>
        <v>0</v>
      </c>
      <c r="R19" s="73">
        <f>[10]ZGg!AA37</f>
        <v>0</v>
      </c>
      <c r="S19" s="73">
        <f>[10]ZGg!W38</f>
        <v>0</v>
      </c>
      <c r="T19" s="73">
        <f>[10]ZGg!Y38</f>
        <v>0</v>
      </c>
      <c r="U19" s="73">
        <f>[10]ZGg!AA38</f>
        <v>0</v>
      </c>
      <c r="V19" s="73">
        <f>[10]ZGg!W39</f>
        <v>0</v>
      </c>
      <c r="W19" s="73">
        <f>[10]ZGg!Y39</f>
        <v>0</v>
      </c>
      <c r="X19" s="73">
        <f>[10]ZGg!AA39</f>
        <v>0</v>
      </c>
    </row>
    <row r="20" spans="2:24" ht="15" x14ac:dyDescent="0.25">
      <c r="B20" s="69">
        <v>14</v>
      </c>
      <c r="C20" s="60" t="s">
        <v>37</v>
      </c>
      <c r="D20" s="71">
        <f t="shared" si="3"/>
        <v>0</v>
      </c>
      <c r="E20" s="71">
        <f t="shared" si="2"/>
        <v>0</v>
      </c>
      <c r="F20" s="71">
        <f t="shared" si="2"/>
        <v>0</v>
      </c>
      <c r="G20" s="72">
        <f>[10]ZGz!W34</f>
        <v>0</v>
      </c>
      <c r="H20" s="72">
        <f>[10]ZGz!Y34</f>
        <v>0</v>
      </c>
      <c r="I20" s="72">
        <f>[10]ZGz!AA34</f>
        <v>0</v>
      </c>
      <c r="J20" s="73">
        <f>[10]ZGz!W35</f>
        <v>0</v>
      </c>
      <c r="K20" s="73">
        <f>[10]ZGz!Y35</f>
        <v>0</v>
      </c>
      <c r="L20" s="73">
        <f>[10]ZGz!AA35</f>
        <v>0</v>
      </c>
      <c r="M20" s="73">
        <f>[10]ZGz!W36</f>
        <v>0</v>
      </c>
      <c r="N20" s="73">
        <f>[10]ZGz!Y36</f>
        <v>0</v>
      </c>
      <c r="O20" s="73">
        <f>[10]ZGz!AA36</f>
        <v>0</v>
      </c>
      <c r="P20" s="73">
        <f>[10]ZGz!W37</f>
        <v>0</v>
      </c>
      <c r="Q20" s="73">
        <f>[10]ZGz!Y37</f>
        <v>0</v>
      </c>
      <c r="R20" s="73">
        <f>[10]ZGz!AA37</f>
        <v>0</v>
      </c>
      <c r="S20" s="73">
        <f>[10]ZGz!W38</f>
        <v>0</v>
      </c>
      <c r="T20" s="73">
        <f>[10]ZGz!Y38</f>
        <v>0</v>
      </c>
      <c r="U20" s="73">
        <f>[10]ZGz!AA38</f>
        <v>0</v>
      </c>
      <c r="V20" s="73">
        <f>[10]ZGg!W39</f>
        <v>0</v>
      </c>
      <c r="W20" s="73">
        <f>[10]ZGg!Y39</f>
        <v>0</v>
      </c>
      <c r="X20" s="73">
        <f>[10]ZGg!AA39</f>
        <v>0</v>
      </c>
    </row>
    <row r="21" spans="2:24" ht="15" x14ac:dyDescent="0.25">
      <c r="B21" s="59">
        <v>15</v>
      </c>
      <c r="C21" s="60" t="s">
        <v>38</v>
      </c>
      <c r="D21" s="71">
        <f t="shared" si="3"/>
        <v>34</v>
      </c>
      <c r="E21" s="71">
        <f t="shared" si="2"/>
        <v>27</v>
      </c>
      <c r="F21" s="71">
        <f t="shared" si="2"/>
        <v>37</v>
      </c>
      <c r="G21" s="72">
        <f>[10]Żg!W34</f>
        <v>11</v>
      </c>
      <c r="H21" s="72">
        <f>[10]Żg!Y34</f>
        <v>9</v>
      </c>
      <c r="I21" s="72">
        <f>[10]Żg!AA34</f>
        <v>11</v>
      </c>
      <c r="J21" s="73">
        <f>[10]Żg!W35</f>
        <v>10</v>
      </c>
      <c r="K21" s="73">
        <f>[10]Żg!Y35</f>
        <v>8</v>
      </c>
      <c r="L21" s="73">
        <f>[10]Żg!AA35</f>
        <v>12</v>
      </c>
      <c r="M21" s="73">
        <f>[10]Żg!W36</f>
        <v>1</v>
      </c>
      <c r="N21" s="73">
        <f>[10]Żg!Y36</f>
        <v>1</v>
      </c>
      <c r="O21" s="73">
        <f>[10]Żg!AA36</f>
        <v>1</v>
      </c>
      <c r="P21" s="73">
        <f>[10]Żg!W37</f>
        <v>0</v>
      </c>
      <c r="Q21" s="73">
        <f>[10]Żg!Y37</f>
        <v>0</v>
      </c>
      <c r="R21" s="73">
        <f>[10]Żg!AA37</f>
        <v>0</v>
      </c>
      <c r="S21" s="73">
        <f>[10]Żg!W38</f>
        <v>2</v>
      </c>
      <c r="T21" s="73">
        <f>[10]Żg!Y38</f>
        <v>1</v>
      </c>
      <c r="U21" s="73">
        <f>[10]Żg!AA38</f>
        <v>2</v>
      </c>
      <c r="V21" s="73">
        <f>[10]Żg!W39</f>
        <v>10</v>
      </c>
      <c r="W21" s="73">
        <f>[10]Żg!Y39</f>
        <v>8</v>
      </c>
      <c r="X21" s="73">
        <f>[10]Żg!AA39</f>
        <v>11</v>
      </c>
    </row>
    <row r="22" spans="2:24" ht="15" x14ac:dyDescent="0.25">
      <c r="B22" s="61">
        <v>16</v>
      </c>
      <c r="C22" s="60" t="s">
        <v>39</v>
      </c>
      <c r="D22" s="71">
        <f t="shared" si="3"/>
        <v>0</v>
      </c>
      <c r="E22" s="71">
        <f t="shared" si="2"/>
        <v>0</v>
      </c>
      <c r="F22" s="71">
        <f t="shared" si="2"/>
        <v>0</v>
      </c>
      <c r="G22" s="72">
        <f>[10]Żr!W34</f>
        <v>0</v>
      </c>
      <c r="H22" s="72">
        <f>[10]Żr!Y34</f>
        <v>0</v>
      </c>
      <c r="I22" s="72">
        <f>[10]Żr!AA34</f>
        <v>0</v>
      </c>
      <c r="J22" s="73">
        <f>[10]Żr!W35</f>
        <v>0</v>
      </c>
      <c r="K22" s="73">
        <f>[10]Żr!Y35</f>
        <v>0</v>
      </c>
      <c r="L22" s="73">
        <f>[10]Żr!AA35</f>
        <v>0</v>
      </c>
      <c r="M22" s="73">
        <f>[10]Żr!W36</f>
        <v>0</v>
      </c>
      <c r="N22" s="73">
        <f>[10]Żr!Y36</f>
        <v>0</v>
      </c>
      <c r="O22" s="73">
        <f>[10]Żr!AA36</f>
        <v>0</v>
      </c>
      <c r="P22" s="73">
        <f>[10]Żr!W37</f>
        <v>0</v>
      </c>
      <c r="Q22" s="73">
        <f>[10]Żr!Y37</f>
        <v>0</v>
      </c>
      <c r="R22" s="73">
        <f>[10]Żr!AA37</f>
        <v>0</v>
      </c>
      <c r="S22" s="73">
        <f>[10]Żr!W39</f>
        <v>0</v>
      </c>
      <c r="T22" s="73">
        <f>[10]Żr!Y39</f>
        <v>0</v>
      </c>
      <c r="U22" s="73">
        <f>[10]Żr!AA39</f>
        <v>0</v>
      </c>
      <c r="V22" s="73">
        <f>[10]Żr!W39</f>
        <v>0</v>
      </c>
      <c r="W22" s="73">
        <f>[10]Żr!Y39</f>
        <v>0</v>
      </c>
      <c r="X22" s="73">
        <f>[10]Żr!AA39</f>
        <v>0</v>
      </c>
    </row>
    <row r="23" spans="2:24" ht="15" x14ac:dyDescent="0.2">
      <c r="C23" s="40"/>
      <c r="D23" s="74"/>
      <c r="E23" s="74"/>
      <c r="F23" s="74"/>
      <c r="G23" s="42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X23" s="34"/>
    </row>
  </sheetData>
  <mergeCells count="12">
    <mergeCell ref="V4:X4"/>
    <mergeCell ref="B6:C6"/>
    <mergeCell ref="V1:X1"/>
    <mergeCell ref="B2:X2"/>
    <mergeCell ref="B4:B5"/>
    <mergeCell ref="C4:C5"/>
    <mergeCell ref="D4:F4"/>
    <mergeCell ref="G4:I4"/>
    <mergeCell ref="J4:L4"/>
    <mergeCell ref="M4:O4"/>
    <mergeCell ref="P4:R4"/>
    <mergeCell ref="S4:U4"/>
  </mergeCells>
  <pageMargins left="0.7" right="0.7" top="0.75" bottom="0.75" header="0.3" footer="0.3"/>
  <pageSetup paperSize="9"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zoomScaleNormal="100" workbookViewId="0">
      <selection activeCell="C3" sqref="C3"/>
    </sheetView>
  </sheetViews>
  <sheetFormatPr defaultRowHeight="12.75" x14ac:dyDescent="0.2"/>
  <cols>
    <col min="1" max="1" width="4.7109375" style="21" customWidth="1"/>
    <col min="2" max="2" width="4.42578125" style="21" customWidth="1"/>
    <col min="3" max="3" width="15.42578125" style="21" customWidth="1"/>
    <col min="4" max="4" width="27.5703125" style="21" customWidth="1"/>
    <col min="5" max="10" width="12.7109375" style="21" customWidth="1"/>
    <col min="11" max="256" width="9.140625" style="21"/>
    <col min="257" max="257" width="4.7109375" style="21" customWidth="1"/>
    <col min="258" max="258" width="4.42578125" style="21" customWidth="1"/>
    <col min="259" max="259" width="15.42578125" style="21" customWidth="1"/>
    <col min="260" max="260" width="27.5703125" style="21" customWidth="1"/>
    <col min="261" max="266" width="12.7109375" style="21" customWidth="1"/>
    <col min="267" max="512" width="9.140625" style="21"/>
    <col min="513" max="513" width="4.7109375" style="21" customWidth="1"/>
    <col min="514" max="514" width="4.42578125" style="21" customWidth="1"/>
    <col min="515" max="515" width="15.42578125" style="21" customWidth="1"/>
    <col min="516" max="516" width="27.5703125" style="21" customWidth="1"/>
    <col min="517" max="522" width="12.7109375" style="21" customWidth="1"/>
    <col min="523" max="768" width="9.140625" style="21"/>
    <col min="769" max="769" width="4.7109375" style="21" customWidth="1"/>
    <col min="770" max="770" width="4.42578125" style="21" customWidth="1"/>
    <col min="771" max="771" width="15.42578125" style="21" customWidth="1"/>
    <col min="772" max="772" width="27.5703125" style="21" customWidth="1"/>
    <col min="773" max="778" width="12.7109375" style="21" customWidth="1"/>
    <col min="779" max="1024" width="9.140625" style="21"/>
    <col min="1025" max="1025" width="4.7109375" style="21" customWidth="1"/>
    <col min="1026" max="1026" width="4.42578125" style="21" customWidth="1"/>
    <col min="1027" max="1027" width="15.42578125" style="21" customWidth="1"/>
    <col min="1028" max="1028" width="27.5703125" style="21" customWidth="1"/>
    <col min="1029" max="1034" width="12.7109375" style="21" customWidth="1"/>
    <col min="1035" max="1280" width="9.140625" style="21"/>
    <col min="1281" max="1281" width="4.7109375" style="21" customWidth="1"/>
    <col min="1282" max="1282" width="4.42578125" style="21" customWidth="1"/>
    <col min="1283" max="1283" width="15.42578125" style="21" customWidth="1"/>
    <col min="1284" max="1284" width="27.5703125" style="21" customWidth="1"/>
    <col min="1285" max="1290" width="12.7109375" style="21" customWidth="1"/>
    <col min="1291" max="1536" width="9.140625" style="21"/>
    <col min="1537" max="1537" width="4.7109375" style="21" customWidth="1"/>
    <col min="1538" max="1538" width="4.42578125" style="21" customWidth="1"/>
    <col min="1539" max="1539" width="15.42578125" style="21" customWidth="1"/>
    <col min="1540" max="1540" width="27.5703125" style="21" customWidth="1"/>
    <col min="1541" max="1546" width="12.7109375" style="21" customWidth="1"/>
    <col min="1547" max="1792" width="9.140625" style="21"/>
    <col min="1793" max="1793" width="4.7109375" style="21" customWidth="1"/>
    <col min="1794" max="1794" width="4.42578125" style="21" customWidth="1"/>
    <col min="1795" max="1795" width="15.42578125" style="21" customWidth="1"/>
    <col min="1796" max="1796" width="27.5703125" style="21" customWidth="1"/>
    <col min="1797" max="1802" width="12.7109375" style="21" customWidth="1"/>
    <col min="1803" max="2048" width="9.140625" style="21"/>
    <col min="2049" max="2049" width="4.7109375" style="21" customWidth="1"/>
    <col min="2050" max="2050" width="4.42578125" style="21" customWidth="1"/>
    <col min="2051" max="2051" width="15.42578125" style="21" customWidth="1"/>
    <col min="2052" max="2052" width="27.5703125" style="21" customWidth="1"/>
    <col min="2053" max="2058" width="12.7109375" style="21" customWidth="1"/>
    <col min="2059" max="2304" width="9.140625" style="21"/>
    <col min="2305" max="2305" width="4.7109375" style="21" customWidth="1"/>
    <col min="2306" max="2306" width="4.42578125" style="21" customWidth="1"/>
    <col min="2307" max="2307" width="15.42578125" style="21" customWidth="1"/>
    <col min="2308" max="2308" width="27.5703125" style="21" customWidth="1"/>
    <col min="2309" max="2314" width="12.7109375" style="21" customWidth="1"/>
    <col min="2315" max="2560" width="9.140625" style="21"/>
    <col min="2561" max="2561" width="4.7109375" style="21" customWidth="1"/>
    <col min="2562" max="2562" width="4.42578125" style="21" customWidth="1"/>
    <col min="2563" max="2563" width="15.42578125" style="21" customWidth="1"/>
    <col min="2564" max="2564" width="27.5703125" style="21" customWidth="1"/>
    <col min="2565" max="2570" width="12.7109375" style="21" customWidth="1"/>
    <col min="2571" max="2816" width="9.140625" style="21"/>
    <col min="2817" max="2817" width="4.7109375" style="21" customWidth="1"/>
    <col min="2818" max="2818" width="4.42578125" style="21" customWidth="1"/>
    <col min="2819" max="2819" width="15.42578125" style="21" customWidth="1"/>
    <col min="2820" max="2820" width="27.5703125" style="21" customWidth="1"/>
    <col min="2821" max="2826" width="12.7109375" style="21" customWidth="1"/>
    <col min="2827" max="3072" width="9.140625" style="21"/>
    <col min="3073" max="3073" width="4.7109375" style="21" customWidth="1"/>
    <col min="3074" max="3074" width="4.42578125" style="21" customWidth="1"/>
    <col min="3075" max="3075" width="15.42578125" style="21" customWidth="1"/>
    <col min="3076" max="3076" width="27.5703125" style="21" customWidth="1"/>
    <col min="3077" max="3082" width="12.7109375" style="21" customWidth="1"/>
    <col min="3083" max="3328" width="9.140625" style="21"/>
    <col min="3329" max="3329" width="4.7109375" style="21" customWidth="1"/>
    <col min="3330" max="3330" width="4.42578125" style="21" customWidth="1"/>
    <col min="3331" max="3331" width="15.42578125" style="21" customWidth="1"/>
    <col min="3332" max="3332" width="27.5703125" style="21" customWidth="1"/>
    <col min="3333" max="3338" width="12.7109375" style="21" customWidth="1"/>
    <col min="3339" max="3584" width="9.140625" style="21"/>
    <col min="3585" max="3585" width="4.7109375" style="21" customWidth="1"/>
    <col min="3586" max="3586" width="4.42578125" style="21" customWidth="1"/>
    <col min="3587" max="3587" width="15.42578125" style="21" customWidth="1"/>
    <col min="3588" max="3588" width="27.5703125" style="21" customWidth="1"/>
    <col min="3589" max="3594" width="12.7109375" style="21" customWidth="1"/>
    <col min="3595" max="3840" width="9.140625" style="21"/>
    <col min="3841" max="3841" width="4.7109375" style="21" customWidth="1"/>
    <col min="3842" max="3842" width="4.42578125" style="21" customWidth="1"/>
    <col min="3843" max="3843" width="15.42578125" style="21" customWidth="1"/>
    <col min="3844" max="3844" width="27.5703125" style="21" customWidth="1"/>
    <col min="3845" max="3850" width="12.7109375" style="21" customWidth="1"/>
    <col min="3851" max="4096" width="9.140625" style="21"/>
    <col min="4097" max="4097" width="4.7109375" style="21" customWidth="1"/>
    <col min="4098" max="4098" width="4.42578125" style="21" customWidth="1"/>
    <col min="4099" max="4099" width="15.42578125" style="21" customWidth="1"/>
    <col min="4100" max="4100" width="27.5703125" style="21" customWidth="1"/>
    <col min="4101" max="4106" width="12.7109375" style="21" customWidth="1"/>
    <col min="4107" max="4352" width="9.140625" style="21"/>
    <col min="4353" max="4353" width="4.7109375" style="21" customWidth="1"/>
    <col min="4354" max="4354" width="4.42578125" style="21" customWidth="1"/>
    <col min="4355" max="4355" width="15.42578125" style="21" customWidth="1"/>
    <col min="4356" max="4356" width="27.5703125" style="21" customWidth="1"/>
    <col min="4357" max="4362" width="12.7109375" style="21" customWidth="1"/>
    <col min="4363" max="4608" width="9.140625" style="21"/>
    <col min="4609" max="4609" width="4.7109375" style="21" customWidth="1"/>
    <col min="4610" max="4610" width="4.42578125" style="21" customWidth="1"/>
    <col min="4611" max="4611" width="15.42578125" style="21" customWidth="1"/>
    <col min="4612" max="4612" width="27.5703125" style="21" customWidth="1"/>
    <col min="4613" max="4618" width="12.7109375" style="21" customWidth="1"/>
    <col min="4619" max="4864" width="9.140625" style="21"/>
    <col min="4865" max="4865" width="4.7109375" style="21" customWidth="1"/>
    <col min="4866" max="4866" width="4.42578125" style="21" customWidth="1"/>
    <col min="4867" max="4867" width="15.42578125" style="21" customWidth="1"/>
    <col min="4868" max="4868" width="27.5703125" style="21" customWidth="1"/>
    <col min="4869" max="4874" width="12.7109375" style="21" customWidth="1"/>
    <col min="4875" max="5120" width="9.140625" style="21"/>
    <col min="5121" max="5121" width="4.7109375" style="21" customWidth="1"/>
    <col min="5122" max="5122" width="4.42578125" style="21" customWidth="1"/>
    <col min="5123" max="5123" width="15.42578125" style="21" customWidth="1"/>
    <col min="5124" max="5124" width="27.5703125" style="21" customWidth="1"/>
    <col min="5125" max="5130" width="12.7109375" style="21" customWidth="1"/>
    <col min="5131" max="5376" width="9.140625" style="21"/>
    <col min="5377" max="5377" width="4.7109375" style="21" customWidth="1"/>
    <col min="5378" max="5378" width="4.42578125" style="21" customWidth="1"/>
    <col min="5379" max="5379" width="15.42578125" style="21" customWidth="1"/>
    <col min="5380" max="5380" width="27.5703125" style="21" customWidth="1"/>
    <col min="5381" max="5386" width="12.7109375" style="21" customWidth="1"/>
    <col min="5387" max="5632" width="9.140625" style="21"/>
    <col min="5633" max="5633" width="4.7109375" style="21" customWidth="1"/>
    <col min="5634" max="5634" width="4.42578125" style="21" customWidth="1"/>
    <col min="5635" max="5635" width="15.42578125" style="21" customWidth="1"/>
    <col min="5636" max="5636" width="27.5703125" style="21" customWidth="1"/>
    <col min="5637" max="5642" width="12.7109375" style="21" customWidth="1"/>
    <col min="5643" max="5888" width="9.140625" style="21"/>
    <col min="5889" max="5889" width="4.7109375" style="21" customWidth="1"/>
    <col min="5890" max="5890" width="4.42578125" style="21" customWidth="1"/>
    <col min="5891" max="5891" width="15.42578125" style="21" customWidth="1"/>
    <col min="5892" max="5892" width="27.5703125" style="21" customWidth="1"/>
    <col min="5893" max="5898" width="12.7109375" style="21" customWidth="1"/>
    <col min="5899" max="6144" width="9.140625" style="21"/>
    <col min="6145" max="6145" width="4.7109375" style="21" customWidth="1"/>
    <col min="6146" max="6146" width="4.42578125" style="21" customWidth="1"/>
    <col min="6147" max="6147" width="15.42578125" style="21" customWidth="1"/>
    <col min="6148" max="6148" width="27.5703125" style="21" customWidth="1"/>
    <col min="6149" max="6154" width="12.7109375" style="21" customWidth="1"/>
    <col min="6155" max="6400" width="9.140625" style="21"/>
    <col min="6401" max="6401" width="4.7109375" style="21" customWidth="1"/>
    <col min="6402" max="6402" width="4.42578125" style="21" customWidth="1"/>
    <col min="6403" max="6403" width="15.42578125" style="21" customWidth="1"/>
    <col min="6404" max="6404" width="27.5703125" style="21" customWidth="1"/>
    <col min="6405" max="6410" width="12.7109375" style="21" customWidth="1"/>
    <col min="6411" max="6656" width="9.140625" style="21"/>
    <col min="6657" max="6657" width="4.7109375" style="21" customWidth="1"/>
    <col min="6658" max="6658" width="4.42578125" style="21" customWidth="1"/>
    <col min="6659" max="6659" width="15.42578125" style="21" customWidth="1"/>
    <col min="6660" max="6660" width="27.5703125" style="21" customWidth="1"/>
    <col min="6661" max="6666" width="12.7109375" style="21" customWidth="1"/>
    <col min="6667" max="6912" width="9.140625" style="21"/>
    <col min="6913" max="6913" width="4.7109375" style="21" customWidth="1"/>
    <col min="6914" max="6914" width="4.42578125" style="21" customWidth="1"/>
    <col min="6915" max="6915" width="15.42578125" style="21" customWidth="1"/>
    <col min="6916" max="6916" width="27.5703125" style="21" customWidth="1"/>
    <col min="6917" max="6922" width="12.7109375" style="21" customWidth="1"/>
    <col min="6923" max="7168" width="9.140625" style="21"/>
    <col min="7169" max="7169" width="4.7109375" style="21" customWidth="1"/>
    <col min="7170" max="7170" width="4.42578125" style="21" customWidth="1"/>
    <col min="7171" max="7171" width="15.42578125" style="21" customWidth="1"/>
    <col min="7172" max="7172" width="27.5703125" style="21" customWidth="1"/>
    <col min="7173" max="7178" width="12.7109375" style="21" customWidth="1"/>
    <col min="7179" max="7424" width="9.140625" style="21"/>
    <col min="7425" max="7425" width="4.7109375" style="21" customWidth="1"/>
    <col min="7426" max="7426" width="4.42578125" style="21" customWidth="1"/>
    <col min="7427" max="7427" width="15.42578125" style="21" customWidth="1"/>
    <col min="7428" max="7428" width="27.5703125" style="21" customWidth="1"/>
    <col min="7429" max="7434" width="12.7109375" style="21" customWidth="1"/>
    <col min="7435" max="7680" width="9.140625" style="21"/>
    <col min="7681" max="7681" width="4.7109375" style="21" customWidth="1"/>
    <col min="7682" max="7682" width="4.42578125" style="21" customWidth="1"/>
    <col min="7683" max="7683" width="15.42578125" style="21" customWidth="1"/>
    <col min="7684" max="7684" width="27.5703125" style="21" customWidth="1"/>
    <col min="7685" max="7690" width="12.7109375" style="21" customWidth="1"/>
    <col min="7691" max="7936" width="9.140625" style="21"/>
    <col min="7937" max="7937" width="4.7109375" style="21" customWidth="1"/>
    <col min="7938" max="7938" width="4.42578125" style="21" customWidth="1"/>
    <col min="7939" max="7939" width="15.42578125" style="21" customWidth="1"/>
    <col min="7940" max="7940" width="27.5703125" style="21" customWidth="1"/>
    <col min="7941" max="7946" width="12.7109375" style="21" customWidth="1"/>
    <col min="7947" max="8192" width="9.140625" style="21"/>
    <col min="8193" max="8193" width="4.7109375" style="21" customWidth="1"/>
    <col min="8194" max="8194" width="4.42578125" style="21" customWidth="1"/>
    <col min="8195" max="8195" width="15.42578125" style="21" customWidth="1"/>
    <col min="8196" max="8196" width="27.5703125" style="21" customWidth="1"/>
    <col min="8197" max="8202" width="12.7109375" style="21" customWidth="1"/>
    <col min="8203" max="8448" width="9.140625" style="21"/>
    <col min="8449" max="8449" width="4.7109375" style="21" customWidth="1"/>
    <col min="8450" max="8450" width="4.42578125" style="21" customWidth="1"/>
    <col min="8451" max="8451" width="15.42578125" style="21" customWidth="1"/>
    <col min="8452" max="8452" width="27.5703125" style="21" customWidth="1"/>
    <col min="8453" max="8458" width="12.7109375" style="21" customWidth="1"/>
    <col min="8459" max="8704" width="9.140625" style="21"/>
    <col min="8705" max="8705" width="4.7109375" style="21" customWidth="1"/>
    <col min="8706" max="8706" width="4.42578125" style="21" customWidth="1"/>
    <col min="8707" max="8707" width="15.42578125" style="21" customWidth="1"/>
    <col min="8708" max="8708" width="27.5703125" style="21" customWidth="1"/>
    <col min="8709" max="8714" width="12.7109375" style="21" customWidth="1"/>
    <col min="8715" max="8960" width="9.140625" style="21"/>
    <col min="8961" max="8961" width="4.7109375" style="21" customWidth="1"/>
    <col min="8962" max="8962" width="4.42578125" style="21" customWidth="1"/>
    <col min="8963" max="8963" width="15.42578125" style="21" customWidth="1"/>
    <col min="8964" max="8964" width="27.5703125" style="21" customWidth="1"/>
    <col min="8965" max="8970" width="12.7109375" style="21" customWidth="1"/>
    <col min="8971" max="9216" width="9.140625" style="21"/>
    <col min="9217" max="9217" width="4.7109375" style="21" customWidth="1"/>
    <col min="9218" max="9218" width="4.42578125" style="21" customWidth="1"/>
    <col min="9219" max="9219" width="15.42578125" style="21" customWidth="1"/>
    <col min="9220" max="9220" width="27.5703125" style="21" customWidth="1"/>
    <col min="9221" max="9226" width="12.7109375" style="21" customWidth="1"/>
    <col min="9227" max="9472" width="9.140625" style="21"/>
    <col min="9473" max="9473" width="4.7109375" style="21" customWidth="1"/>
    <col min="9474" max="9474" width="4.42578125" style="21" customWidth="1"/>
    <col min="9475" max="9475" width="15.42578125" style="21" customWidth="1"/>
    <col min="9476" max="9476" width="27.5703125" style="21" customWidth="1"/>
    <col min="9477" max="9482" width="12.7109375" style="21" customWidth="1"/>
    <col min="9483" max="9728" width="9.140625" style="21"/>
    <col min="9729" max="9729" width="4.7109375" style="21" customWidth="1"/>
    <col min="9730" max="9730" width="4.42578125" style="21" customWidth="1"/>
    <col min="9731" max="9731" width="15.42578125" style="21" customWidth="1"/>
    <col min="9732" max="9732" width="27.5703125" style="21" customWidth="1"/>
    <col min="9733" max="9738" width="12.7109375" style="21" customWidth="1"/>
    <col min="9739" max="9984" width="9.140625" style="21"/>
    <col min="9985" max="9985" width="4.7109375" style="21" customWidth="1"/>
    <col min="9986" max="9986" width="4.42578125" style="21" customWidth="1"/>
    <col min="9987" max="9987" width="15.42578125" style="21" customWidth="1"/>
    <col min="9988" max="9988" width="27.5703125" style="21" customWidth="1"/>
    <col min="9989" max="9994" width="12.7109375" style="21" customWidth="1"/>
    <col min="9995" max="10240" width="9.140625" style="21"/>
    <col min="10241" max="10241" width="4.7109375" style="21" customWidth="1"/>
    <col min="10242" max="10242" width="4.42578125" style="21" customWidth="1"/>
    <col min="10243" max="10243" width="15.42578125" style="21" customWidth="1"/>
    <col min="10244" max="10244" width="27.5703125" style="21" customWidth="1"/>
    <col min="10245" max="10250" width="12.7109375" style="21" customWidth="1"/>
    <col min="10251" max="10496" width="9.140625" style="21"/>
    <col min="10497" max="10497" width="4.7109375" style="21" customWidth="1"/>
    <col min="10498" max="10498" width="4.42578125" style="21" customWidth="1"/>
    <col min="10499" max="10499" width="15.42578125" style="21" customWidth="1"/>
    <col min="10500" max="10500" width="27.5703125" style="21" customWidth="1"/>
    <col min="10501" max="10506" width="12.7109375" style="21" customWidth="1"/>
    <col min="10507" max="10752" width="9.140625" style="21"/>
    <col min="10753" max="10753" width="4.7109375" style="21" customWidth="1"/>
    <col min="10754" max="10754" width="4.42578125" style="21" customWidth="1"/>
    <col min="10755" max="10755" width="15.42578125" style="21" customWidth="1"/>
    <col min="10756" max="10756" width="27.5703125" style="21" customWidth="1"/>
    <col min="10757" max="10762" width="12.7109375" style="21" customWidth="1"/>
    <col min="10763" max="11008" width="9.140625" style="21"/>
    <col min="11009" max="11009" width="4.7109375" style="21" customWidth="1"/>
    <col min="11010" max="11010" width="4.42578125" style="21" customWidth="1"/>
    <col min="11011" max="11011" width="15.42578125" style="21" customWidth="1"/>
    <col min="11012" max="11012" width="27.5703125" style="21" customWidth="1"/>
    <col min="11013" max="11018" width="12.7109375" style="21" customWidth="1"/>
    <col min="11019" max="11264" width="9.140625" style="21"/>
    <col min="11265" max="11265" width="4.7109375" style="21" customWidth="1"/>
    <col min="11266" max="11266" width="4.42578125" style="21" customWidth="1"/>
    <col min="11267" max="11267" width="15.42578125" style="21" customWidth="1"/>
    <col min="11268" max="11268" width="27.5703125" style="21" customWidth="1"/>
    <col min="11269" max="11274" width="12.7109375" style="21" customWidth="1"/>
    <col min="11275" max="11520" width="9.140625" style="21"/>
    <col min="11521" max="11521" width="4.7109375" style="21" customWidth="1"/>
    <col min="11522" max="11522" width="4.42578125" style="21" customWidth="1"/>
    <col min="11523" max="11523" width="15.42578125" style="21" customWidth="1"/>
    <col min="11524" max="11524" width="27.5703125" style="21" customWidth="1"/>
    <col min="11525" max="11530" width="12.7109375" style="21" customWidth="1"/>
    <col min="11531" max="11776" width="9.140625" style="21"/>
    <col min="11777" max="11777" width="4.7109375" style="21" customWidth="1"/>
    <col min="11778" max="11778" width="4.42578125" style="21" customWidth="1"/>
    <col min="11779" max="11779" width="15.42578125" style="21" customWidth="1"/>
    <col min="11780" max="11780" width="27.5703125" style="21" customWidth="1"/>
    <col min="11781" max="11786" width="12.7109375" style="21" customWidth="1"/>
    <col min="11787" max="12032" width="9.140625" style="21"/>
    <col min="12033" max="12033" width="4.7109375" style="21" customWidth="1"/>
    <col min="12034" max="12034" width="4.42578125" style="21" customWidth="1"/>
    <col min="12035" max="12035" width="15.42578125" style="21" customWidth="1"/>
    <col min="12036" max="12036" width="27.5703125" style="21" customWidth="1"/>
    <col min="12037" max="12042" width="12.7109375" style="21" customWidth="1"/>
    <col min="12043" max="12288" width="9.140625" style="21"/>
    <col min="12289" max="12289" width="4.7109375" style="21" customWidth="1"/>
    <col min="12290" max="12290" width="4.42578125" style="21" customWidth="1"/>
    <col min="12291" max="12291" width="15.42578125" style="21" customWidth="1"/>
    <col min="12292" max="12292" width="27.5703125" style="21" customWidth="1"/>
    <col min="12293" max="12298" width="12.7109375" style="21" customWidth="1"/>
    <col min="12299" max="12544" width="9.140625" style="21"/>
    <col min="12545" max="12545" width="4.7109375" style="21" customWidth="1"/>
    <col min="12546" max="12546" width="4.42578125" style="21" customWidth="1"/>
    <col min="12547" max="12547" width="15.42578125" style="21" customWidth="1"/>
    <col min="12548" max="12548" width="27.5703125" style="21" customWidth="1"/>
    <col min="12549" max="12554" width="12.7109375" style="21" customWidth="1"/>
    <col min="12555" max="12800" width="9.140625" style="21"/>
    <col min="12801" max="12801" width="4.7109375" style="21" customWidth="1"/>
    <col min="12802" max="12802" width="4.42578125" style="21" customWidth="1"/>
    <col min="12803" max="12803" width="15.42578125" style="21" customWidth="1"/>
    <col min="12804" max="12804" width="27.5703125" style="21" customWidth="1"/>
    <col min="12805" max="12810" width="12.7109375" style="21" customWidth="1"/>
    <col min="12811" max="13056" width="9.140625" style="21"/>
    <col min="13057" max="13057" width="4.7109375" style="21" customWidth="1"/>
    <col min="13058" max="13058" width="4.42578125" style="21" customWidth="1"/>
    <col min="13059" max="13059" width="15.42578125" style="21" customWidth="1"/>
    <col min="13060" max="13060" width="27.5703125" style="21" customWidth="1"/>
    <col min="13061" max="13066" width="12.7109375" style="21" customWidth="1"/>
    <col min="13067" max="13312" width="9.140625" style="21"/>
    <col min="13313" max="13313" width="4.7109375" style="21" customWidth="1"/>
    <col min="13314" max="13314" width="4.42578125" style="21" customWidth="1"/>
    <col min="13315" max="13315" width="15.42578125" style="21" customWidth="1"/>
    <col min="13316" max="13316" width="27.5703125" style="21" customWidth="1"/>
    <col min="13317" max="13322" width="12.7109375" style="21" customWidth="1"/>
    <col min="13323" max="13568" width="9.140625" style="21"/>
    <col min="13569" max="13569" width="4.7109375" style="21" customWidth="1"/>
    <col min="13570" max="13570" width="4.42578125" style="21" customWidth="1"/>
    <col min="13571" max="13571" width="15.42578125" style="21" customWidth="1"/>
    <col min="13572" max="13572" width="27.5703125" style="21" customWidth="1"/>
    <col min="13573" max="13578" width="12.7109375" style="21" customWidth="1"/>
    <col min="13579" max="13824" width="9.140625" style="21"/>
    <col min="13825" max="13825" width="4.7109375" style="21" customWidth="1"/>
    <col min="13826" max="13826" width="4.42578125" style="21" customWidth="1"/>
    <col min="13827" max="13827" width="15.42578125" style="21" customWidth="1"/>
    <col min="13828" max="13828" width="27.5703125" style="21" customWidth="1"/>
    <col min="13829" max="13834" width="12.7109375" style="21" customWidth="1"/>
    <col min="13835" max="14080" width="9.140625" style="21"/>
    <col min="14081" max="14081" width="4.7109375" style="21" customWidth="1"/>
    <col min="14082" max="14082" width="4.42578125" style="21" customWidth="1"/>
    <col min="14083" max="14083" width="15.42578125" style="21" customWidth="1"/>
    <col min="14084" max="14084" width="27.5703125" style="21" customWidth="1"/>
    <col min="14085" max="14090" width="12.7109375" style="21" customWidth="1"/>
    <col min="14091" max="14336" width="9.140625" style="21"/>
    <col min="14337" max="14337" width="4.7109375" style="21" customWidth="1"/>
    <col min="14338" max="14338" width="4.42578125" style="21" customWidth="1"/>
    <col min="14339" max="14339" width="15.42578125" style="21" customWidth="1"/>
    <col min="14340" max="14340" width="27.5703125" style="21" customWidth="1"/>
    <col min="14341" max="14346" width="12.7109375" style="21" customWidth="1"/>
    <col min="14347" max="14592" width="9.140625" style="21"/>
    <col min="14593" max="14593" width="4.7109375" style="21" customWidth="1"/>
    <col min="14594" max="14594" width="4.42578125" style="21" customWidth="1"/>
    <col min="14595" max="14595" width="15.42578125" style="21" customWidth="1"/>
    <col min="14596" max="14596" width="27.5703125" style="21" customWidth="1"/>
    <col min="14597" max="14602" width="12.7109375" style="21" customWidth="1"/>
    <col min="14603" max="14848" width="9.140625" style="21"/>
    <col min="14849" max="14849" width="4.7109375" style="21" customWidth="1"/>
    <col min="14850" max="14850" width="4.42578125" style="21" customWidth="1"/>
    <col min="14851" max="14851" width="15.42578125" style="21" customWidth="1"/>
    <col min="14852" max="14852" width="27.5703125" style="21" customWidth="1"/>
    <col min="14853" max="14858" width="12.7109375" style="21" customWidth="1"/>
    <col min="14859" max="15104" width="9.140625" style="21"/>
    <col min="15105" max="15105" width="4.7109375" style="21" customWidth="1"/>
    <col min="15106" max="15106" width="4.42578125" style="21" customWidth="1"/>
    <col min="15107" max="15107" width="15.42578125" style="21" customWidth="1"/>
    <col min="15108" max="15108" width="27.5703125" style="21" customWidth="1"/>
    <col min="15109" max="15114" width="12.7109375" style="21" customWidth="1"/>
    <col min="15115" max="15360" width="9.140625" style="21"/>
    <col min="15361" max="15361" width="4.7109375" style="21" customWidth="1"/>
    <col min="15362" max="15362" width="4.42578125" style="21" customWidth="1"/>
    <col min="15363" max="15363" width="15.42578125" style="21" customWidth="1"/>
    <col min="15364" max="15364" width="27.5703125" style="21" customWidth="1"/>
    <col min="15365" max="15370" width="12.7109375" style="21" customWidth="1"/>
    <col min="15371" max="15616" width="9.140625" style="21"/>
    <col min="15617" max="15617" width="4.7109375" style="21" customWidth="1"/>
    <col min="15618" max="15618" width="4.42578125" style="21" customWidth="1"/>
    <col min="15619" max="15619" width="15.42578125" style="21" customWidth="1"/>
    <col min="15620" max="15620" width="27.5703125" style="21" customWidth="1"/>
    <col min="15621" max="15626" width="12.7109375" style="21" customWidth="1"/>
    <col min="15627" max="15872" width="9.140625" style="21"/>
    <col min="15873" max="15873" width="4.7109375" style="21" customWidth="1"/>
    <col min="15874" max="15874" width="4.42578125" style="21" customWidth="1"/>
    <col min="15875" max="15875" width="15.42578125" style="21" customWidth="1"/>
    <col min="15876" max="15876" width="27.5703125" style="21" customWidth="1"/>
    <col min="15877" max="15882" width="12.7109375" style="21" customWidth="1"/>
    <col min="15883" max="16128" width="9.140625" style="21"/>
    <col min="16129" max="16129" width="4.7109375" style="21" customWidth="1"/>
    <col min="16130" max="16130" width="4.42578125" style="21" customWidth="1"/>
    <col min="16131" max="16131" width="15.42578125" style="21" customWidth="1"/>
    <col min="16132" max="16132" width="27.5703125" style="21" customWidth="1"/>
    <col min="16133" max="16138" width="12.7109375" style="21" customWidth="1"/>
    <col min="16139" max="16384" width="9.140625" style="21"/>
  </cols>
  <sheetData>
    <row r="1" spans="2:10" ht="15" x14ac:dyDescent="0.2">
      <c r="B1" s="20"/>
      <c r="C1" s="20"/>
      <c r="D1" s="20"/>
      <c r="E1" s="20"/>
      <c r="F1" s="20"/>
      <c r="G1" s="20"/>
      <c r="H1" s="75"/>
      <c r="I1" s="75"/>
      <c r="J1" s="76" t="s">
        <v>91</v>
      </c>
    </row>
    <row r="2" spans="2:10" ht="15" x14ac:dyDescent="0.2">
      <c r="B2" s="195" t="s">
        <v>92</v>
      </c>
      <c r="C2" s="196"/>
      <c r="D2" s="196"/>
      <c r="E2" s="196"/>
      <c r="F2" s="196"/>
      <c r="G2" s="196"/>
      <c r="H2" s="196"/>
      <c r="I2" s="196"/>
      <c r="J2" s="197"/>
    </row>
    <row r="3" spans="2:10" x14ac:dyDescent="0.2">
      <c r="B3" s="77"/>
      <c r="C3" s="77"/>
      <c r="D3" s="77"/>
      <c r="E3" s="77"/>
      <c r="F3" s="77"/>
      <c r="G3" s="77"/>
      <c r="H3" s="77"/>
      <c r="I3" s="77"/>
      <c r="J3" s="77"/>
    </row>
    <row r="4" spans="2:10" ht="14.25" customHeight="1" x14ac:dyDescent="0.2">
      <c r="B4" s="172" t="s">
        <v>93</v>
      </c>
      <c r="C4" s="172" t="s">
        <v>94</v>
      </c>
      <c r="D4" s="190"/>
      <c r="E4" s="172" t="s">
        <v>95</v>
      </c>
      <c r="F4" s="172"/>
      <c r="G4" s="172"/>
      <c r="H4" s="172"/>
      <c r="I4" s="172"/>
      <c r="J4" s="172"/>
    </row>
    <row r="5" spans="2:10" ht="75" x14ac:dyDescent="0.2">
      <c r="B5" s="190"/>
      <c r="C5" s="190"/>
      <c r="D5" s="190"/>
      <c r="E5" s="63" t="s">
        <v>96</v>
      </c>
      <c r="F5" s="63" t="s">
        <v>97</v>
      </c>
      <c r="G5" s="63" t="s">
        <v>98</v>
      </c>
      <c r="H5" s="63" t="s">
        <v>99</v>
      </c>
      <c r="I5" s="63" t="s">
        <v>100</v>
      </c>
      <c r="J5" s="63" t="s">
        <v>101</v>
      </c>
    </row>
    <row r="6" spans="2:10" ht="16.5" customHeight="1" x14ac:dyDescent="0.2">
      <c r="B6" s="172" t="s">
        <v>21</v>
      </c>
      <c r="C6" s="189"/>
      <c r="D6" s="78" t="s">
        <v>102</v>
      </c>
      <c r="E6" s="55">
        <f t="shared" ref="E6:F9" si="0">E10+E14+E18+E22+E26+E30+E34+E38+E42+E46+E50+E54+E58+E62</f>
        <v>530</v>
      </c>
      <c r="F6" s="55">
        <f t="shared" si="0"/>
        <v>524</v>
      </c>
      <c r="G6" s="55">
        <f>G10+G14+G18+G22+G26+G34+G38+G42+G46+G50+G54+G58+G62</f>
        <v>12</v>
      </c>
      <c r="H6" s="55">
        <f>H10+H14+H18+H22+H26+H34+H38+H42+H46+H50+H54+H58+H62+H30</f>
        <v>299</v>
      </c>
      <c r="I6" s="55">
        <f>I10+I14+I18+I22+I26+I30+I34+I38+I42+I46+I50+I54+I58+I62</f>
        <v>157</v>
      </c>
      <c r="J6" s="55">
        <f t="shared" ref="J6:J9" si="1">J10+J14+J18+J22+J26+K30+J34+J38+J42+J46+J50+J54+J58+J62</f>
        <v>74</v>
      </c>
    </row>
    <row r="7" spans="2:10" ht="16.5" customHeight="1" x14ac:dyDescent="0.2">
      <c r="B7" s="172"/>
      <c r="C7" s="189"/>
      <c r="D7" s="78" t="s">
        <v>103</v>
      </c>
      <c r="E7" s="55">
        <f t="shared" si="0"/>
        <v>191</v>
      </c>
      <c r="F7" s="55">
        <f t="shared" si="0"/>
        <v>187</v>
      </c>
      <c r="G7" s="55">
        <f>G11+G15+G19+G23+G27+G35+G39+G43+G47+G51+G55+G59+G63+G31</f>
        <v>3</v>
      </c>
      <c r="H7" s="55">
        <f>H11+H15+H19+H23+H27+H35+H39+H43+H47+H51+H55+H59+H63+H31</f>
        <v>73</v>
      </c>
      <c r="I7" s="55">
        <f>I11+I15+I19+I23+I27+I31+I35+I39+I43+I47+I51+I55+I59+I63</f>
        <v>88</v>
      </c>
      <c r="J7" s="55">
        <f t="shared" si="1"/>
        <v>30</v>
      </c>
    </row>
    <row r="8" spans="2:10" ht="16.5" customHeight="1" x14ac:dyDescent="0.2">
      <c r="B8" s="172"/>
      <c r="C8" s="189"/>
      <c r="D8" s="78" t="s">
        <v>104</v>
      </c>
      <c r="E8" s="55">
        <f t="shared" si="0"/>
        <v>491</v>
      </c>
      <c r="F8" s="55">
        <f t="shared" si="0"/>
        <v>484</v>
      </c>
      <c r="G8" s="55">
        <f>G12+G16+G20+G24+G28+G36+G40+G44+G48+G52+G56+G60+G64+G32</f>
        <v>11</v>
      </c>
      <c r="H8" s="55">
        <f>H12+H16+H20+H24+H28+H36+H40+H44+H48+H52+H56+H60+H64+H32</f>
        <v>284</v>
      </c>
      <c r="I8" s="55">
        <f>I12+I16+I20+I24+I28+I32+I36+I40+I44+I48+I52+I56+I60+I64</f>
        <v>137</v>
      </c>
      <c r="J8" s="55">
        <f t="shared" si="1"/>
        <v>70</v>
      </c>
    </row>
    <row r="9" spans="2:10" ht="16.5" customHeight="1" x14ac:dyDescent="0.2">
      <c r="B9" s="189"/>
      <c r="C9" s="189"/>
      <c r="D9" s="78" t="s">
        <v>105</v>
      </c>
      <c r="E9" s="55">
        <f t="shared" si="0"/>
        <v>286</v>
      </c>
      <c r="F9" s="55">
        <f t="shared" si="0"/>
        <v>286</v>
      </c>
      <c r="G9" s="55">
        <f>G13+G17+G21+G25+G29+H33+G37+G41+G45+G49+G53+G57+G61+G65</f>
        <v>3</v>
      </c>
      <c r="H9" s="55">
        <f>H13+H17+H21+H25+H29+H37+H41+H45+H49+H53+H57+H61+H65+H33</f>
        <v>165</v>
      </c>
      <c r="I9" s="55">
        <f>I13+I17+I21+I25+I29+I33+I37+I41+I45+I49+I53+I57+I61+I65</f>
        <v>69</v>
      </c>
      <c r="J9" s="55">
        <f t="shared" si="1"/>
        <v>52</v>
      </c>
    </row>
    <row r="10" spans="2:10" ht="16.5" customHeight="1" x14ac:dyDescent="0.2">
      <c r="B10" s="194">
        <v>1</v>
      </c>
      <c r="C10" s="192" t="s">
        <v>26</v>
      </c>
      <c r="D10" s="79" t="s">
        <v>102</v>
      </c>
      <c r="E10" s="55">
        <f>[11]GWg!U59</f>
        <v>65</v>
      </c>
      <c r="F10" s="80">
        <f>[11]GWg!U60</f>
        <v>65</v>
      </c>
      <c r="G10" s="58">
        <f>[11]GWg!U61</f>
        <v>0</v>
      </c>
      <c r="H10" s="80">
        <f>[11]GWg!U66</f>
        <v>27</v>
      </c>
      <c r="I10" s="80">
        <f>[11]GWg!U67</f>
        <v>38</v>
      </c>
      <c r="J10" s="80">
        <f>[11]GWg!U68</f>
        <v>0</v>
      </c>
    </row>
    <row r="11" spans="2:10" ht="16.5" customHeight="1" x14ac:dyDescent="0.2">
      <c r="B11" s="194"/>
      <c r="C11" s="192"/>
      <c r="D11" s="79" t="s">
        <v>103</v>
      </c>
      <c r="E11" s="55">
        <f>[11]GWg!X59</f>
        <v>24</v>
      </c>
      <c r="F11" s="80">
        <f>[11]GWg!X60</f>
        <v>24</v>
      </c>
      <c r="G11" s="58">
        <f>[11]GWg!X61</f>
        <v>0</v>
      </c>
      <c r="H11" s="80">
        <f>[11]GWg!X66</f>
        <v>4</v>
      </c>
      <c r="I11" s="80">
        <f>[11]GWg!X67</f>
        <v>20</v>
      </c>
      <c r="J11" s="80">
        <f>[11]GWg!X68</f>
        <v>0</v>
      </c>
    </row>
    <row r="12" spans="2:10" ht="16.5" customHeight="1" x14ac:dyDescent="0.2">
      <c r="B12" s="194"/>
      <c r="C12" s="192"/>
      <c r="D12" s="79" t="s">
        <v>104</v>
      </c>
      <c r="E12" s="55">
        <f>[11]GWg!AA59</f>
        <v>56</v>
      </c>
      <c r="F12" s="80">
        <f>[11]GWg!AA60</f>
        <v>56</v>
      </c>
      <c r="G12" s="58">
        <f>[11]GWg!AA61</f>
        <v>2</v>
      </c>
      <c r="H12" s="80">
        <f>[11]GWg!AA66</f>
        <v>30</v>
      </c>
      <c r="I12" s="80">
        <f>[11]GWg!AA67</f>
        <v>26</v>
      </c>
      <c r="J12" s="80">
        <f>[11]GWg!AA68</f>
        <v>0</v>
      </c>
    </row>
    <row r="13" spans="2:10" ht="16.5" customHeight="1" x14ac:dyDescent="0.2">
      <c r="B13" s="193"/>
      <c r="C13" s="192"/>
      <c r="D13" s="79" t="s">
        <v>105</v>
      </c>
      <c r="E13" s="55">
        <f>[11]GWg!AC59</f>
        <v>42</v>
      </c>
      <c r="F13" s="80">
        <f>[11]GWg!AC60</f>
        <v>42</v>
      </c>
      <c r="G13" s="58">
        <f>[11]GWg!AC61</f>
        <v>1</v>
      </c>
      <c r="H13" s="80">
        <f>[11]GWg!AC66</f>
        <v>23</v>
      </c>
      <c r="I13" s="80">
        <f>[11]GWg!AC67</f>
        <v>19</v>
      </c>
      <c r="J13" s="80">
        <f>[11]GWg!AC68</f>
        <v>0</v>
      </c>
    </row>
    <row r="14" spans="2:10" ht="16.5" customHeight="1" x14ac:dyDescent="0.2">
      <c r="B14" s="191">
        <v>2</v>
      </c>
      <c r="C14" s="192" t="s">
        <v>27</v>
      </c>
      <c r="D14" s="79" t="s">
        <v>102</v>
      </c>
      <c r="E14" s="55">
        <f>[11]GWz!U59</f>
        <v>34</v>
      </c>
      <c r="F14" s="80">
        <f>[11]GWz!U60</f>
        <v>34</v>
      </c>
      <c r="G14" s="80">
        <f>[11]GWz!U61</f>
        <v>3</v>
      </c>
      <c r="H14" s="80">
        <f>[11]GWz!U66</f>
        <v>16</v>
      </c>
      <c r="I14" s="80">
        <f>[11]GWz!U67</f>
        <v>18</v>
      </c>
      <c r="J14" s="80">
        <f>[11]GWz!U68</f>
        <v>0</v>
      </c>
    </row>
    <row r="15" spans="2:10" ht="16.5" customHeight="1" x14ac:dyDescent="0.2">
      <c r="B15" s="191"/>
      <c r="C15" s="192"/>
      <c r="D15" s="79" t="s">
        <v>103</v>
      </c>
      <c r="E15" s="55">
        <f>[11]GWz!X59</f>
        <v>7</v>
      </c>
      <c r="F15" s="80">
        <f>[11]GWz!X60</f>
        <v>7</v>
      </c>
      <c r="G15" s="80">
        <f>[11]GWz!X61</f>
        <v>1</v>
      </c>
      <c r="H15" s="80">
        <f>[11]GWz!X66</f>
        <v>0</v>
      </c>
      <c r="I15" s="80">
        <f>[11]GWz!X67</f>
        <v>7</v>
      </c>
      <c r="J15" s="80">
        <f>[11]GWz!X68</f>
        <v>0</v>
      </c>
    </row>
    <row r="16" spans="2:10" ht="16.5" customHeight="1" x14ac:dyDescent="0.2">
      <c r="B16" s="191"/>
      <c r="C16" s="192"/>
      <c r="D16" s="79" t="s">
        <v>104</v>
      </c>
      <c r="E16" s="55">
        <f>[11]GWz!AA59</f>
        <v>28</v>
      </c>
      <c r="F16" s="80">
        <f>[11]GWz!AA60</f>
        <v>28</v>
      </c>
      <c r="G16" s="80">
        <f>[11]GWz!AA61</f>
        <v>1</v>
      </c>
      <c r="H16" s="80">
        <f>[11]GWz!AA66</f>
        <v>17</v>
      </c>
      <c r="I16" s="80">
        <f>[11]GWz!AA67</f>
        <v>11</v>
      </c>
      <c r="J16" s="80">
        <f>[11]GWz!AA68</f>
        <v>0</v>
      </c>
    </row>
    <row r="17" spans="2:10" ht="16.5" customHeight="1" x14ac:dyDescent="0.2">
      <c r="B17" s="191"/>
      <c r="C17" s="192"/>
      <c r="D17" s="79" t="s">
        <v>105</v>
      </c>
      <c r="E17" s="55">
        <f>[11]GWz!AC59</f>
        <v>26</v>
      </c>
      <c r="F17" s="80">
        <f>[11]GWz!AC60</f>
        <v>26</v>
      </c>
      <c r="G17" s="80">
        <f>[11]GWz!AC61</f>
        <v>1</v>
      </c>
      <c r="H17" s="80">
        <f>[11]GWz!AC66</f>
        <v>16</v>
      </c>
      <c r="I17" s="80">
        <f>[11]GWz!AC67</f>
        <v>10</v>
      </c>
      <c r="J17" s="80">
        <f>[11]GWz!AC68</f>
        <v>0</v>
      </c>
    </row>
    <row r="18" spans="2:10" ht="16.5" customHeight="1" x14ac:dyDescent="0.2">
      <c r="B18" s="193">
        <v>3</v>
      </c>
      <c r="C18" s="192" t="s">
        <v>28</v>
      </c>
      <c r="D18" s="79" t="s">
        <v>102</v>
      </c>
      <c r="E18" s="80">
        <f>[11]KO!U59</f>
        <v>34</v>
      </c>
      <c r="F18" s="80">
        <f>[11]KO!U60</f>
        <v>33</v>
      </c>
      <c r="G18" s="80">
        <f>[11]KO!U61</f>
        <v>0</v>
      </c>
      <c r="H18" s="80">
        <f>[11]KO!U66</f>
        <v>23</v>
      </c>
      <c r="I18" s="80">
        <f>[11]KO!U67</f>
        <v>0</v>
      </c>
      <c r="J18" s="80">
        <f>[11]KO!U68</f>
        <v>11</v>
      </c>
    </row>
    <row r="19" spans="2:10" ht="16.5" customHeight="1" x14ac:dyDescent="0.2">
      <c r="B19" s="193"/>
      <c r="C19" s="192"/>
      <c r="D19" s="79" t="s">
        <v>103</v>
      </c>
      <c r="E19" s="80">
        <f>[11]KO!X59</f>
        <v>11</v>
      </c>
      <c r="F19" s="80">
        <f>[11]KO!X60</f>
        <v>10</v>
      </c>
      <c r="G19" s="80">
        <f>[11]KO!X61</f>
        <v>0</v>
      </c>
      <c r="H19" s="80">
        <f>[11]MI!X66</f>
        <v>6</v>
      </c>
      <c r="I19" s="80">
        <f>[11]KO!X67</f>
        <v>0</v>
      </c>
      <c r="J19" s="80">
        <f>[11]KO!X68</f>
        <v>5</v>
      </c>
    </row>
    <row r="20" spans="2:10" ht="16.5" customHeight="1" x14ac:dyDescent="0.2">
      <c r="B20" s="193"/>
      <c r="C20" s="192"/>
      <c r="D20" s="79" t="s">
        <v>104</v>
      </c>
      <c r="E20" s="80">
        <f>[11]KO!AA59</f>
        <v>32</v>
      </c>
      <c r="F20" s="80">
        <f>[11]KO!AA60</f>
        <v>31</v>
      </c>
      <c r="G20" s="80">
        <f>[11]KO!AA67</f>
        <v>0</v>
      </c>
      <c r="H20" s="80">
        <f>[11]KO!AA66</f>
        <v>21</v>
      </c>
      <c r="I20" s="80">
        <f>[11]KO!AA67</f>
        <v>0</v>
      </c>
      <c r="J20" s="80">
        <f>[11]KO!AA68</f>
        <v>11</v>
      </c>
    </row>
    <row r="21" spans="2:10" ht="16.5" customHeight="1" x14ac:dyDescent="0.2">
      <c r="B21" s="193"/>
      <c r="C21" s="192"/>
      <c r="D21" s="79" t="s">
        <v>105</v>
      </c>
      <c r="E21" s="80">
        <f>[11]KO!AC59</f>
        <v>24</v>
      </c>
      <c r="F21" s="80">
        <f>[11]KO!AC60</f>
        <v>24</v>
      </c>
      <c r="G21" s="80">
        <f>[11]KO!AC67</f>
        <v>0</v>
      </c>
      <c r="H21" s="80">
        <f>[11]KO!AC66</f>
        <v>15</v>
      </c>
      <c r="I21" s="80">
        <f>[11]KO!AC67</f>
        <v>0</v>
      </c>
      <c r="J21" s="80">
        <f>[11]KO!AC68</f>
        <v>9</v>
      </c>
    </row>
    <row r="22" spans="2:10" ht="16.5" customHeight="1" x14ac:dyDescent="0.2">
      <c r="B22" s="193">
        <v>4</v>
      </c>
      <c r="C22" s="192" t="s">
        <v>29</v>
      </c>
      <c r="D22" s="79" t="s">
        <v>102</v>
      </c>
      <c r="E22" s="80">
        <f>[11]MI!U59</f>
        <v>24</v>
      </c>
      <c r="F22" s="80">
        <f>[11]MI!U60</f>
        <v>20</v>
      </c>
      <c r="G22" s="80">
        <f>[11]MI!U61</f>
        <v>0</v>
      </c>
      <c r="H22" s="80">
        <f>[11]MI!U66</f>
        <v>18</v>
      </c>
      <c r="I22" s="80">
        <f>[11]MI!U67</f>
        <v>6</v>
      </c>
      <c r="J22" s="80">
        <f>[11]MI!U68</f>
        <v>0</v>
      </c>
    </row>
    <row r="23" spans="2:10" ht="16.5" customHeight="1" x14ac:dyDescent="0.2">
      <c r="B23" s="193"/>
      <c r="C23" s="192"/>
      <c r="D23" s="79" t="s">
        <v>103</v>
      </c>
      <c r="E23" s="80">
        <f>[11]MI!X59</f>
        <v>9</v>
      </c>
      <c r="F23" s="80">
        <f>[11]MI!X60</f>
        <v>6</v>
      </c>
      <c r="G23" s="80">
        <f>[11]MI!X61</f>
        <v>0</v>
      </c>
      <c r="H23" s="80">
        <f>[11]MI!X66</f>
        <v>6</v>
      </c>
      <c r="I23" s="80">
        <f>[11]MI!X67</f>
        <v>3</v>
      </c>
      <c r="J23" s="80">
        <f>[11]MI!X68</f>
        <v>0</v>
      </c>
    </row>
    <row r="24" spans="2:10" ht="16.5" customHeight="1" x14ac:dyDescent="0.2">
      <c r="B24" s="193"/>
      <c r="C24" s="192"/>
      <c r="D24" s="79" t="s">
        <v>104</v>
      </c>
      <c r="E24" s="80">
        <f>[11]MI!AA59</f>
        <v>26</v>
      </c>
      <c r="F24" s="80">
        <f>[11]MI!AA60</f>
        <v>20</v>
      </c>
      <c r="G24" s="80">
        <f>[11]MI!AA61</f>
        <v>0</v>
      </c>
      <c r="H24" s="80">
        <f>[11]MI!AA66</f>
        <v>20</v>
      </c>
      <c r="I24" s="80">
        <f>[11]MI!AA67</f>
        <v>6</v>
      </c>
      <c r="J24" s="80">
        <f>[11]MI!AA68</f>
        <v>0</v>
      </c>
    </row>
    <row r="25" spans="2:10" ht="16.5" customHeight="1" x14ac:dyDescent="0.2">
      <c r="B25" s="193"/>
      <c r="C25" s="192"/>
      <c r="D25" s="79" t="s">
        <v>105</v>
      </c>
      <c r="E25" s="80">
        <f>[11]MI!AC59</f>
        <v>12</v>
      </c>
      <c r="F25" s="80">
        <f>[11]MI!AC60</f>
        <v>12</v>
      </c>
      <c r="G25" s="80">
        <f>[11]MI!AC61</f>
        <v>0</v>
      </c>
      <c r="H25" s="80">
        <f>[11]MI!AC66</f>
        <v>9</v>
      </c>
      <c r="I25" s="80">
        <f>[11]MI!AC67</f>
        <v>3</v>
      </c>
      <c r="J25" s="80">
        <f>[11]MI!AC68</f>
        <v>0</v>
      </c>
    </row>
    <row r="26" spans="2:10" ht="16.5" customHeight="1" x14ac:dyDescent="0.2">
      <c r="B26" s="194">
        <v>5</v>
      </c>
      <c r="C26" s="192" t="s">
        <v>30</v>
      </c>
      <c r="D26" s="79" t="s">
        <v>102</v>
      </c>
      <c r="E26" s="80">
        <f>[11]NS!U59</f>
        <v>39</v>
      </c>
      <c r="F26" s="80">
        <f>[11]NS!U60</f>
        <v>39</v>
      </c>
      <c r="G26" s="80">
        <f>[11]NS!U61</f>
        <v>0</v>
      </c>
      <c r="H26" s="80">
        <f>[11]NS!U66</f>
        <v>29</v>
      </c>
      <c r="I26" s="80">
        <f>[11]NS!U67</f>
        <v>0</v>
      </c>
      <c r="J26" s="80">
        <f>[11]NS!U68</f>
        <v>10</v>
      </c>
    </row>
    <row r="27" spans="2:10" ht="16.5" customHeight="1" x14ac:dyDescent="0.2">
      <c r="B27" s="194"/>
      <c r="C27" s="192"/>
      <c r="D27" s="79" t="s">
        <v>103</v>
      </c>
      <c r="E27" s="80">
        <f>[11]NS!X59</f>
        <v>12</v>
      </c>
      <c r="F27" s="80">
        <f>[11]NS!X60</f>
        <v>12</v>
      </c>
      <c r="G27" s="80">
        <f>[11]NS!X61</f>
        <v>0</v>
      </c>
      <c r="H27" s="80">
        <f>[11]NS!X66</f>
        <v>8</v>
      </c>
      <c r="I27" s="80">
        <f>[11]NS!X67</f>
        <v>0</v>
      </c>
      <c r="J27" s="80">
        <f>[11]NS!X68</f>
        <v>4</v>
      </c>
    </row>
    <row r="28" spans="2:10" ht="16.5" customHeight="1" x14ac:dyDescent="0.2">
      <c r="B28" s="194"/>
      <c r="C28" s="192"/>
      <c r="D28" s="79" t="s">
        <v>104</v>
      </c>
      <c r="E28" s="80">
        <f>[11]NS!AA59</f>
        <v>37</v>
      </c>
      <c r="F28" s="80">
        <f>[11]NS!AA60</f>
        <v>37</v>
      </c>
      <c r="G28" s="80">
        <f>[11]NS!X61</f>
        <v>0</v>
      </c>
      <c r="H28" s="80">
        <f>[11]NS!AA66</f>
        <v>27</v>
      </c>
      <c r="I28" s="80">
        <f>[11]NS!AA67</f>
        <v>0</v>
      </c>
      <c r="J28" s="80">
        <f>[11]NS!AA68</f>
        <v>10</v>
      </c>
    </row>
    <row r="29" spans="2:10" ht="16.5" customHeight="1" x14ac:dyDescent="0.2">
      <c r="B29" s="193"/>
      <c r="C29" s="192"/>
      <c r="D29" s="79" t="s">
        <v>105</v>
      </c>
      <c r="E29" s="80">
        <f>[11]NS!AC59</f>
        <v>28</v>
      </c>
      <c r="F29" s="80">
        <f>[11]NS!AC60</f>
        <v>28</v>
      </c>
      <c r="G29" s="80">
        <f>[11]NS!AC61</f>
        <v>0</v>
      </c>
      <c r="H29" s="80">
        <f>[11]NS!AC66</f>
        <v>20</v>
      </c>
      <c r="I29" s="80">
        <f>[11]NS!AC67</f>
        <v>0</v>
      </c>
      <c r="J29" s="80">
        <f>[11]NS!AC68</f>
        <v>8</v>
      </c>
    </row>
    <row r="30" spans="2:10" ht="16.5" customHeight="1" x14ac:dyDescent="0.2">
      <c r="B30" s="191">
        <v>6</v>
      </c>
      <c r="C30" s="192" t="s">
        <v>31</v>
      </c>
      <c r="D30" s="79" t="s">
        <v>102</v>
      </c>
      <c r="E30" s="80">
        <f>[11]Sł!U59</f>
        <v>3</v>
      </c>
      <c r="F30" s="80">
        <f>[11]Sł!U60</f>
        <v>3</v>
      </c>
      <c r="G30" s="21">
        <f>[11]Sł!U61</f>
        <v>0</v>
      </c>
      <c r="H30" s="80">
        <f>[11]Sł!U66</f>
        <v>2</v>
      </c>
      <c r="I30" s="80">
        <f>[11]Sł!U67</f>
        <v>1</v>
      </c>
      <c r="J30" s="80">
        <f>[11]Sł!U68</f>
        <v>0</v>
      </c>
    </row>
    <row r="31" spans="2:10" ht="16.5" customHeight="1" x14ac:dyDescent="0.2">
      <c r="B31" s="191"/>
      <c r="C31" s="192"/>
      <c r="D31" s="79" t="s">
        <v>103</v>
      </c>
      <c r="E31" s="80">
        <f>[11]Sł!X59</f>
        <v>1</v>
      </c>
      <c r="F31" s="80">
        <f>[11]Sł!X60</f>
        <v>1</v>
      </c>
      <c r="G31" s="21">
        <f>[11]Sł!X61</f>
        <v>0</v>
      </c>
      <c r="H31" s="80">
        <f>[11]Sł!X66</f>
        <v>0</v>
      </c>
      <c r="I31" s="80">
        <f>[11]Sł!X67</f>
        <v>1</v>
      </c>
      <c r="J31" s="80">
        <f>[11]Sł!X68</f>
        <v>0</v>
      </c>
    </row>
    <row r="32" spans="2:10" ht="16.5" customHeight="1" x14ac:dyDescent="0.2">
      <c r="B32" s="191"/>
      <c r="C32" s="192"/>
      <c r="D32" s="79" t="s">
        <v>104</v>
      </c>
      <c r="E32" s="80">
        <f>[11]Sł!AA59</f>
        <v>3</v>
      </c>
      <c r="F32" s="80">
        <f>[11]Sł!AA60</f>
        <v>3</v>
      </c>
      <c r="G32" s="21">
        <f>[11]Sł!AA61</f>
        <v>0</v>
      </c>
      <c r="H32" s="80">
        <f>[11]Sł!AA66</f>
        <v>2</v>
      </c>
      <c r="I32" s="80">
        <f>[11]Sł!AA67</f>
        <v>1</v>
      </c>
      <c r="J32" s="80">
        <f>[11]Sł!AA68</f>
        <v>0</v>
      </c>
    </row>
    <row r="33" spans="2:10" ht="16.5" customHeight="1" x14ac:dyDescent="0.2">
      <c r="B33" s="191"/>
      <c r="C33" s="192"/>
      <c r="D33" s="79" t="s">
        <v>105</v>
      </c>
      <c r="E33" s="80">
        <f>[11]Sł!AC59</f>
        <v>1</v>
      </c>
      <c r="F33" s="80">
        <f>[11]Sł!AC60</f>
        <v>1</v>
      </c>
      <c r="G33" s="21">
        <f>[11]Sł!AC61</f>
        <v>0</v>
      </c>
      <c r="H33" s="80">
        <f>[11]Sł!AC66</f>
        <v>0</v>
      </c>
      <c r="I33" s="80">
        <f>[11]Sł!AC67</f>
        <v>1</v>
      </c>
      <c r="J33" s="80">
        <f>[11]Sł!AC68</f>
        <v>0</v>
      </c>
    </row>
    <row r="34" spans="2:10" ht="16.5" customHeight="1" x14ac:dyDescent="0.2">
      <c r="B34" s="193">
        <v>7</v>
      </c>
      <c r="C34" s="192" t="s">
        <v>32</v>
      </c>
      <c r="D34" s="79" t="s">
        <v>102</v>
      </c>
      <c r="E34" s="80">
        <f>[11]St!U59</f>
        <v>37</v>
      </c>
      <c r="F34" s="80">
        <f>[11]St!U60</f>
        <v>37</v>
      </c>
      <c r="G34" s="80">
        <f>[11]St!U61</f>
        <v>1</v>
      </c>
      <c r="H34" s="80">
        <f>[11]St!U66</f>
        <v>7</v>
      </c>
      <c r="I34" s="80">
        <f>[11]St!U67</f>
        <v>20</v>
      </c>
      <c r="J34" s="80">
        <f>[11]St!U68</f>
        <v>10</v>
      </c>
    </row>
    <row r="35" spans="2:10" ht="16.5" customHeight="1" x14ac:dyDescent="0.2">
      <c r="B35" s="193"/>
      <c r="C35" s="192"/>
      <c r="D35" s="79" t="s">
        <v>103</v>
      </c>
      <c r="E35" s="80">
        <f>[11]St!X59</f>
        <v>12</v>
      </c>
      <c r="F35" s="80">
        <f>[11]St!X60</f>
        <v>12</v>
      </c>
      <c r="G35" s="80">
        <f>[11]St!X61</f>
        <v>0</v>
      </c>
      <c r="H35" s="80">
        <f>[11]St!X66</f>
        <v>1</v>
      </c>
      <c r="I35" s="80">
        <f>[11]St!X67</f>
        <v>10</v>
      </c>
      <c r="J35" s="80">
        <f>[11]St!X68</f>
        <v>1</v>
      </c>
    </row>
    <row r="36" spans="2:10" ht="16.5" customHeight="1" x14ac:dyDescent="0.2">
      <c r="B36" s="193"/>
      <c r="C36" s="192"/>
      <c r="D36" s="79" t="s">
        <v>104</v>
      </c>
      <c r="E36" s="80">
        <f>[11]St!AA59</f>
        <v>29</v>
      </c>
      <c r="F36" s="80">
        <f>[11]St!AA60</f>
        <v>29</v>
      </c>
      <c r="G36" s="80">
        <f>[11]St!AA61</f>
        <v>0</v>
      </c>
      <c r="H36" s="80">
        <f>[11]St!AA66</f>
        <v>3</v>
      </c>
      <c r="I36" s="80">
        <f>[11]St!AA67</f>
        <v>20</v>
      </c>
      <c r="J36" s="80">
        <f>[11]St!AA68</f>
        <v>6</v>
      </c>
    </row>
    <row r="37" spans="2:10" ht="16.5" customHeight="1" x14ac:dyDescent="0.2">
      <c r="B37" s="193"/>
      <c r="C37" s="192"/>
      <c r="D37" s="79" t="s">
        <v>105</v>
      </c>
      <c r="E37" s="80">
        <f>[11]St!AC59</f>
        <v>27</v>
      </c>
      <c r="F37" s="80">
        <f>[11]St!AC60</f>
        <v>27</v>
      </c>
      <c r="G37" s="80">
        <f>[11]St!AC61</f>
        <v>0</v>
      </c>
      <c r="H37" s="80">
        <f>[11]St!AC66</f>
        <v>3</v>
      </c>
      <c r="I37" s="80">
        <f>[11]St!AC67</f>
        <v>19</v>
      </c>
      <c r="J37" s="80">
        <f>[11]St!AC68</f>
        <v>5</v>
      </c>
    </row>
    <row r="38" spans="2:10" ht="16.5" customHeight="1" x14ac:dyDescent="0.2">
      <c r="B38" s="193">
        <v>8</v>
      </c>
      <c r="C38" s="192" t="s">
        <v>33</v>
      </c>
      <c r="D38" s="79" t="s">
        <v>102</v>
      </c>
      <c r="E38" s="80">
        <f>[11]Su!U59</f>
        <v>20</v>
      </c>
      <c r="F38" s="80">
        <f>[11]Su!U60</f>
        <v>20</v>
      </c>
      <c r="G38" s="80">
        <f>[11]Su!U61</f>
        <v>1</v>
      </c>
      <c r="H38" s="80">
        <f>[11]Su!U66</f>
        <v>12</v>
      </c>
      <c r="I38" s="80">
        <f>[11]Su!U67</f>
        <v>0</v>
      </c>
      <c r="J38" s="80">
        <f>[11]Su!U68</f>
        <v>8</v>
      </c>
    </row>
    <row r="39" spans="2:10" ht="16.5" customHeight="1" x14ac:dyDescent="0.2">
      <c r="B39" s="193"/>
      <c r="C39" s="192"/>
      <c r="D39" s="79" t="s">
        <v>103</v>
      </c>
      <c r="E39" s="80">
        <f>[11]Su!X59</f>
        <v>4</v>
      </c>
      <c r="F39" s="80">
        <f>[11]Su!X60</f>
        <v>4</v>
      </c>
      <c r="G39" s="80">
        <f>[11]Su!X61</f>
        <v>1</v>
      </c>
      <c r="H39" s="80">
        <f>[11]Su!X66</f>
        <v>3</v>
      </c>
      <c r="I39" s="80">
        <f>[11]Su!X67</f>
        <v>0</v>
      </c>
      <c r="J39" s="80">
        <f>[11]Su!X68</f>
        <v>1</v>
      </c>
    </row>
    <row r="40" spans="2:10" ht="16.5" customHeight="1" x14ac:dyDescent="0.2">
      <c r="B40" s="193"/>
      <c r="C40" s="192"/>
      <c r="D40" s="79" t="s">
        <v>104</v>
      </c>
      <c r="E40" s="80">
        <f>[11]Su!AA59</f>
        <v>20</v>
      </c>
      <c r="F40" s="80">
        <f>[11]Su!AA60</f>
        <v>20</v>
      </c>
      <c r="G40" s="80">
        <f>[11]Su!AA61</f>
        <v>1</v>
      </c>
      <c r="H40" s="80">
        <f>[11]Su!AA66</f>
        <v>12</v>
      </c>
      <c r="I40" s="80">
        <f>[11]Su!AA67</f>
        <v>0</v>
      </c>
      <c r="J40" s="80">
        <f>[11]Su!AA68</f>
        <v>8</v>
      </c>
    </row>
    <row r="41" spans="2:10" ht="16.5" customHeight="1" x14ac:dyDescent="0.2">
      <c r="B41" s="193"/>
      <c r="C41" s="192"/>
      <c r="D41" s="79" t="s">
        <v>105</v>
      </c>
      <c r="E41" s="80">
        <f>[11]Su!AC59</f>
        <v>11</v>
      </c>
      <c r="F41" s="80">
        <f>[11]Su!AC60</f>
        <v>11</v>
      </c>
      <c r="G41" s="80">
        <f>[11]Su!AC61</f>
        <v>0</v>
      </c>
      <c r="H41" s="80">
        <f>[11]Su!AC66</f>
        <v>6</v>
      </c>
      <c r="I41" s="80">
        <f>[11]Su!AC67</f>
        <v>0</v>
      </c>
      <c r="J41" s="80">
        <f>[11]Su!AC68</f>
        <v>5</v>
      </c>
    </row>
    <row r="42" spans="2:10" ht="16.5" customHeight="1" x14ac:dyDescent="0.2">
      <c r="B42" s="194">
        <v>9</v>
      </c>
      <c r="C42" s="192" t="s">
        <v>34</v>
      </c>
      <c r="D42" s="79" t="s">
        <v>102</v>
      </c>
      <c r="E42" s="80">
        <f>[11]Św!U59</f>
        <v>31</v>
      </c>
      <c r="F42" s="80">
        <f>[11]Św!U60</f>
        <v>30</v>
      </c>
      <c r="G42" s="80">
        <f>[11]Św!U61</f>
        <v>0</v>
      </c>
      <c r="H42" s="80">
        <f>[11]Św!U66</f>
        <v>31</v>
      </c>
      <c r="I42" s="80">
        <f>[11]Św!U67</f>
        <v>0</v>
      </c>
      <c r="J42" s="80">
        <f>[11]Św!U68</f>
        <v>0</v>
      </c>
    </row>
    <row r="43" spans="2:10" ht="16.5" customHeight="1" x14ac:dyDescent="0.2">
      <c r="B43" s="194"/>
      <c r="C43" s="192"/>
      <c r="D43" s="79" t="s">
        <v>103</v>
      </c>
      <c r="E43" s="80">
        <f>[11]Św!X59</f>
        <v>2</v>
      </c>
      <c r="F43" s="80">
        <f>[11]Św!X60</f>
        <v>2</v>
      </c>
      <c r="G43" s="80">
        <f>[11]Św!X61</f>
        <v>0</v>
      </c>
      <c r="H43" s="80">
        <f>[11]Św!X66</f>
        <v>2</v>
      </c>
      <c r="I43" s="80">
        <f>[11]Św!X67</f>
        <v>0</v>
      </c>
      <c r="J43" s="80">
        <f>[11]Św!X68</f>
        <v>0</v>
      </c>
    </row>
    <row r="44" spans="2:10" ht="16.5" customHeight="1" x14ac:dyDescent="0.2">
      <c r="B44" s="194"/>
      <c r="C44" s="192"/>
      <c r="D44" s="79" t="s">
        <v>104</v>
      </c>
      <c r="E44" s="80">
        <f>[11]Św!AA59</f>
        <v>30</v>
      </c>
      <c r="F44" s="80">
        <f>[11]Św!AA60</f>
        <v>30</v>
      </c>
      <c r="G44" s="80">
        <f>[11]Św!AA61</f>
        <v>0</v>
      </c>
      <c r="H44" s="80">
        <f>[11]Św!AA66</f>
        <v>30</v>
      </c>
      <c r="I44" s="80">
        <f>[11]Św!AA67</f>
        <v>0</v>
      </c>
      <c r="J44" s="80">
        <f>[11]Św!AA68</f>
        <v>0</v>
      </c>
    </row>
    <row r="45" spans="2:10" ht="16.5" customHeight="1" x14ac:dyDescent="0.2">
      <c r="B45" s="193"/>
      <c r="C45" s="192"/>
      <c r="D45" s="79" t="s">
        <v>105</v>
      </c>
      <c r="E45" s="80">
        <f>[11]Św!AC59</f>
        <v>19</v>
      </c>
      <c r="F45" s="80">
        <f>[11]Św!AC60</f>
        <v>19</v>
      </c>
      <c r="G45" s="80">
        <f>[11]Św!AC61</f>
        <v>0</v>
      </c>
      <c r="H45" s="80">
        <f>[11]Św!AC66</f>
        <v>19</v>
      </c>
      <c r="I45" s="80">
        <f>[11]Św!AC67</f>
        <v>0</v>
      </c>
      <c r="J45" s="80">
        <f>[11]Św!AC68</f>
        <v>0</v>
      </c>
    </row>
    <row r="46" spans="2:10" ht="16.5" customHeight="1" x14ac:dyDescent="0.2">
      <c r="B46" s="191">
        <v>10</v>
      </c>
      <c r="C46" s="192" t="s">
        <v>35</v>
      </c>
      <c r="D46" s="79" t="s">
        <v>102</v>
      </c>
      <c r="E46" s="80">
        <f>[11]Ws!U59</f>
        <v>126</v>
      </c>
      <c r="F46" s="80">
        <f>[11]Ws!U60</f>
        <v>126</v>
      </c>
      <c r="G46" s="80">
        <f>[11]Ws!U61</f>
        <v>5</v>
      </c>
      <c r="H46" s="80">
        <f>[11]Ws!U66</f>
        <v>71</v>
      </c>
      <c r="I46" s="80">
        <f>[11]Ws!U67</f>
        <v>55</v>
      </c>
      <c r="J46" s="80">
        <f>[11]Ws!U68</f>
        <v>0</v>
      </c>
    </row>
    <row r="47" spans="2:10" ht="16.5" customHeight="1" x14ac:dyDescent="0.2">
      <c r="B47" s="191"/>
      <c r="C47" s="192"/>
      <c r="D47" s="79" t="s">
        <v>103</v>
      </c>
      <c r="E47" s="80">
        <f>[11]Ws!X59</f>
        <v>52</v>
      </c>
      <c r="F47" s="80">
        <f>[11]Ws!X60</f>
        <v>52</v>
      </c>
      <c r="G47" s="80">
        <f>[11]Ws!X61</f>
        <v>0</v>
      </c>
      <c r="H47" s="80">
        <f>[11]Ws!X66</f>
        <v>18</v>
      </c>
      <c r="I47" s="80">
        <f>[11]Ws!X67</f>
        <v>34</v>
      </c>
      <c r="J47" s="80">
        <f>[11]Ws!X68</f>
        <v>0</v>
      </c>
    </row>
    <row r="48" spans="2:10" ht="16.5" customHeight="1" x14ac:dyDescent="0.2">
      <c r="B48" s="191"/>
      <c r="C48" s="192"/>
      <c r="D48" s="79" t="s">
        <v>104</v>
      </c>
      <c r="E48" s="80">
        <f>[11]Ws!AA59</f>
        <v>126</v>
      </c>
      <c r="F48" s="80">
        <f>[11]Ws!AA60</f>
        <v>126</v>
      </c>
      <c r="G48" s="80">
        <f>[11]Ws!AA61</f>
        <v>5</v>
      </c>
      <c r="H48" s="80">
        <f>[11]Ws!AA66</f>
        <v>71</v>
      </c>
      <c r="I48" s="80">
        <f>[11]Ws!AA67</f>
        <v>55</v>
      </c>
      <c r="J48" s="80">
        <f>[11]Ws!AA68</f>
        <v>0</v>
      </c>
    </row>
    <row r="49" spans="2:10" ht="16.5" customHeight="1" x14ac:dyDescent="0.2">
      <c r="B49" s="191"/>
      <c r="C49" s="192"/>
      <c r="D49" s="79" t="s">
        <v>105</v>
      </c>
      <c r="E49" s="80">
        <f>[11]Ws!AC59</f>
        <v>33</v>
      </c>
      <c r="F49" s="80">
        <f>[11]Ws!AC60</f>
        <v>33</v>
      </c>
      <c r="G49" s="80">
        <f>[11]Ws!AC61</f>
        <v>1</v>
      </c>
      <c r="H49" s="80">
        <f>[11]Ws!AC66</f>
        <v>20</v>
      </c>
      <c r="I49" s="80">
        <f>[11]Ws!AC67</f>
        <v>13</v>
      </c>
      <c r="J49" s="80">
        <f>[11]Ws!AC68</f>
        <v>0</v>
      </c>
    </row>
    <row r="50" spans="2:10" ht="16.5" customHeight="1" x14ac:dyDescent="0.2">
      <c r="B50" s="193">
        <v>11</v>
      </c>
      <c r="C50" s="192" t="s">
        <v>36</v>
      </c>
      <c r="D50" s="79" t="s">
        <v>102</v>
      </c>
      <c r="E50" s="80">
        <f>[11]ZGg!U59</f>
        <v>49</v>
      </c>
      <c r="F50" s="80">
        <f>[11]ZGg!U60</f>
        <v>49</v>
      </c>
      <c r="G50" s="80">
        <f>[11]ZGg!U61</f>
        <v>1</v>
      </c>
      <c r="H50" s="80">
        <f>[11]ZGg!U66</f>
        <v>28</v>
      </c>
      <c r="I50" s="80">
        <f>[11]ZGz!U67</f>
        <v>0</v>
      </c>
      <c r="J50" s="80">
        <f>[11]ZGg!U68</f>
        <v>21</v>
      </c>
    </row>
    <row r="51" spans="2:10" ht="16.5" customHeight="1" x14ac:dyDescent="0.2">
      <c r="B51" s="193"/>
      <c r="C51" s="192"/>
      <c r="D51" s="79" t="s">
        <v>103</v>
      </c>
      <c r="E51" s="80">
        <f>[11]ZGg!X59</f>
        <v>24</v>
      </c>
      <c r="F51" s="80">
        <f>[11]ZGg!X60</f>
        <v>24</v>
      </c>
      <c r="G51" s="80">
        <f>[11]ZGg!X61</f>
        <v>0</v>
      </c>
      <c r="H51" s="80">
        <f>[11]ZGg!X66</f>
        <v>13</v>
      </c>
      <c r="I51" s="80">
        <f>[11]ZGz!X67</f>
        <v>0</v>
      </c>
      <c r="J51" s="80">
        <f>[11]ZGg!X68</f>
        <v>11</v>
      </c>
    </row>
    <row r="52" spans="2:10" ht="16.5" customHeight="1" x14ac:dyDescent="0.2">
      <c r="B52" s="193"/>
      <c r="C52" s="192"/>
      <c r="D52" s="79" t="s">
        <v>104</v>
      </c>
      <c r="E52" s="80">
        <f>[11]ZGg!AA59</f>
        <v>45</v>
      </c>
      <c r="F52" s="80">
        <f>[11]ZGg!AA60</f>
        <v>45</v>
      </c>
      <c r="G52" s="80">
        <f>[11]ZGg!AA61</f>
        <v>1</v>
      </c>
      <c r="H52" s="80">
        <f>[11]ZGg!AA66</f>
        <v>24</v>
      </c>
      <c r="I52" s="80">
        <f>[11]ZGz!AA67</f>
        <v>0</v>
      </c>
      <c r="J52" s="80">
        <f>[11]ZGg!AA68</f>
        <v>21</v>
      </c>
    </row>
    <row r="53" spans="2:10" ht="16.5" customHeight="1" x14ac:dyDescent="0.2">
      <c r="B53" s="193"/>
      <c r="C53" s="192"/>
      <c r="D53" s="79" t="s">
        <v>105</v>
      </c>
      <c r="E53" s="80">
        <f>[11]ZGg!AC59</f>
        <v>31</v>
      </c>
      <c r="F53" s="80">
        <f>[11]ZGg!AC60</f>
        <v>31</v>
      </c>
      <c r="G53" s="80">
        <f>[11]ZGg!AC61</f>
        <v>0</v>
      </c>
      <c r="H53" s="80">
        <f>[11]ZGg!AC66</f>
        <v>18</v>
      </c>
      <c r="I53" s="80">
        <f>[11]ZGz!AC67</f>
        <v>0</v>
      </c>
      <c r="J53" s="80">
        <f>[11]ZGg!AC68</f>
        <v>13</v>
      </c>
    </row>
    <row r="54" spans="2:10" ht="16.5" customHeight="1" x14ac:dyDescent="0.2">
      <c r="B54" s="193">
        <v>12</v>
      </c>
      <c r="C54" s="192" t="s">
        <v>37</v>
      </c>
      <c r="D54" s="79" t="s">
        <v>102</v>
      </c>
      <c r="E54" s="80">
        <f>[11]ZGz!U59</f>
        <v>15</v>
      </c>
      <c r="F54" s="80">
        <f>[11]ZGz!U60</f>
        <v>15</v>
      </c>
      <c r="G54" s="80">
        <f>[11]ZGz!U61</f>
        <v>0</v>
      </c>
      <c r="H54" s="80">
        <f>[11]ZGz!U66</f>
        <v>2</v>
      </c>
      <c r="I54" s="80">
        <f>[11]ZGz!U67</f>
        <v>0</v>
      </c>
      <c r="J54" s="80">
        <f>[11]ZGz!U68</f>
        <v>13</v>
      </c>
    </row>
    <row r="55" spans="2:10" ht="16.5" customHeight="1" x14ac:dyDescent="0.2">
      <c r="B55" s="193"/>
      <c r="C55" s="192"/>
      <c r="D55" s="79" t="s">
        <v>103</v>
      </c>
      <c r="E55" s="80">
        <f>[11]ZGz!X59</f>
        <v>9</v>
      </c>
      <c r="F55" s="80">
        <f>[11]ZGz!X60</f>
        <v>9</v>
      </c>
      <c r="G55" s="80">
        <f>[11]ZGz!X61</f>
        <v>0</v>
      </c>
      <c r="H55" s="80">
        <f>[11]ZGz!X66</f>
        <v>1</v>
      </c>
      <c r="I55" s="80">
        <f>[11]ZGz!X67</f>
        <v>0</v>
      </c>
      <c r="J55" s="80">
        <f>[11]ZGz!X68</f>
        <v>8</v>
      </c>
    </row>
    <row r="56" spans="2:10" ht="16.5" customHeight="1" x14ac:dyDescent="0.2">
      <c r="B56" s="193"/>
      <c r="C56" s="192"/>
      <c r="D56" s="79" t="s">
        <v>104</v>
      </c>
      <c r="E56" s="80">
        <f>[11]ZGz!AA59</f>
        <v>15</v>
      </c>
      <c r="F56" s="80">
        <f>[11]ZGz!AA60</f>
        <v>15</v>
      </c>
      <c r="G56" s="80">
        <f>[11]ZGz!AA61</f>
        <v>0</v>
      </c>
      <c r="H56" s="80">
        <f>[11]ZGz!AA66</f>
        <v>2</v>
      </c>
      <c r="I56" s="80">
        <f>[11]ZGz!AA67</f>
        <v>0</v>
      </c>
      <c r="J56" s="80">
        <f>[11]ZGz!AA68</f>
        <v>13</v>
      </c>
    </row>
    <row r="57" spans="2:10" ht="16.5" customHeight="1" x14ac:dyDescent="0.2">
      <c r="B57" s="193"/>
      <c r="C57" s="192"/>
      <c r="D57" s="79" t="s">
        <v>105</v>
      </c>
      <c r="E57" s="80">
        <f>[11]ZGz!AC59</f>
        <v>12</v>
      </c>
      <c r="F57" s="80">
        <f>[11]ZGz!AC60</f>
        <v>12</v>
      </c>
      <c r="G57" s="80">
        <f>[11]ZGz!AC61</f>
        <v>0</v>
      </c>
      <c r="H57" s="80">
        <f>[11]ZGz!AC66</f>
        <v>1</v>
      </c>
      <c r="I57" s="80">
        <f>[11]ZGz!AC67</f>
        <v>0</v>
      </c>
      <c r="J57" s="80">
        <f>[11]ZGz!AC68</f>
        <v>11</v>
      </c>
    </row>
    <row r="58" spans="2:10" ht="16.5" customHeight="1" x14ac:dyDescent="0.2">
      <c r="B58" s="194">
        <v>13</v>
      </c>
      <c r="C58" s="192" t="s">
        <v>38</v>
      </c>
      <c r="D58" s="79" t="s">
        <v>102</v>
      </c>
      <c r="E58" s="80">
        <f>[11]Żg!U59</f>
        <v>21</v>
      </c>
      <c r="F58" s="80">
        <f>[11]Żg!U60</f>
        <v>21</v>
      </c>
      <c r="G58" s="80">
        <f>[11]Żg!U61</f>
        <v>0</v>
      </c>
      <c r="H58" s="80">
        <f>[11]Żg!U66</f>
        <v>2</v>
      </c>
      <c r="I58" s="80">
        <f>[11]Żg!U67</f>
        <v>18</v>
      </c>
      <c r="J58" s="80">
        <f>[11]Żg!U68</f>
        <v>1</v>
      </c>
    </row>
    <row r="59" spans="2:10" ht="16.5" customHeight="1" x14ac:dyDescent="0.2">
      <c r="B59" s="194"/>
      <c r="C59" s="192"/>
      <c r="D59" s="79" t="s">
        <v>103</v>
      </c>
      <c r="E59" s="80">
        <f>[11]Żg!X59</f>
        <v>13</v>
      </c>
      <c r="F59" s="80">
        <f>[11]Żg!X60</f>
        <v>13</v>
      </c>
      <c r="G59" s="80">
        <f>[11]Żg!X61</f>
        <v>0</v>
      </c>
      <c r="H59" s="80">
        <f>[11]Żg!X66</f>
        <v>0</v>
      </c>
      <c r="I59" s="80">
        <f>[11]Żg!X67</f>
        <v>13</v>
      </c>
      <c r="J59" s="80">
        <f>[11]Żg!X68</f>
        <v>0</v>
      </c>
    </row>
    <row r="60" spans="2:10" ht="16.5" customHeight="1" x14ac:dyDescent="0.2">
      <c r="B60" s="194"/>
      <c r="C60" s="192"/>
      <c r="D60" s="79" t="s">
        <v>104</v>
      </c>
      <c r="E60" s="80">
        <f>[11]Żg!AA59</f>
        <v>21</v>
      </c>
      <c r="F60" s="80">
        <f>[11]Żg!AA60</f>
        <v>21</v>
      </c>
      <c r="G60" s="80">
        <f>[11]Żg!AA61</f>
        <v>0</v>
      </c>
      <c r="H60" s="80">
        <f>[11]Żg!AA66</f>
        <v>2</v>
      </c>
      <c r="I60" s="80">
        <f>[11]Żg!AA67</f>
        <v>18</v>
      </c>
      <c r="J60" s="80">
        <f>[11]Żg!AA68</f>
        <v>1</v>
      </c>
    </row>
    <row r="61" spans="2:10" ht="16.5" customHeight="1" x14ac:dyDescent="0.2">
      <c r="B61" s="193"/>
      <c r="C61" s="192"/>
      <c r="D61" s="79" t="s">
        <v>105</v>
      </c>
      <c r="E61" s="80">
        <f>[11]Żg!AC59</f>
        <v>7</v>
      </c>
      <c r="F61" s="80">
        <f>[11]Żg!AC60</f>
        <v>7</v>
      </c>
      <c r="G61" s="80">
        <f>[11]Żg!AC61</f>
        <v>0</v>
      </c>
      <c r="H61" s="80">
        <f>[11]Żg!AC66</f>
        <v>2</v>
      </c>
      <c r="I61" s="80">
        <f>[11]Żg!AC67</f>
        <v>4</v>
      </c>
      <c r="J61" s="80">
        <f>[11]Żg!AC68</f>
        <v>1</v>
      </c>
    </row>
    <row r="62" spans="2:10" ht="16.5" customHeight="1" x14ac:dyDescent="0.2">
      <c r="B62" s="191">
        <v>14</v>
      </c>
      <c r="C62" s="192" t="s">
        <v>39</v>
      </c>
      <c r="D62" s="79" t="s">
        <v>102</v>
      </c>
      <c r="E62" s="80">
        <f>[11]Żr!U59</f>
        <v>32</v>
      </c>
      <c r="F62" s="80">
        <f>[11]Żr!U60</f>
        <v>32</v>
      </c>
      <c r="G62" s="80">
        <f>[11]Żr!U61</f>
        <v>1</v>
      </c>
      <c r="H62" s="80">
        <f>[11]Żr!U66</f>
        <v>31</v>
      </c>
      <c r="I62" s="80">
        <f>[11]Żr!U67</f>
        <v>1</v>
      </c>
      <c r="J62" s="80">
        <f>[11]Żr!U68</f>
        <v>0</v>
      </c>
    </row>
    <row r="63" spans="2:10" ht="16.5" customHeight="1" x14ac:dyDescent="0.2">
      <c r="B63" s="191"/>
      <c r="C63" s="192"/>
      <c r="D63" s="79" t="s">
        <v>103</v>
      </c>
      <c r="E63" s="80">
        <f>[11]Żr!X59</f>
        <v>11</v>
      </c>
      <c r="F63" s="80">
        <f>[11]Żr!X60</f>
        <v>11</v>
      </c>
      <c r="G63" s="80">
        <f>[11]Żr!X61</f>
        <v>1</v>
      </c>
      <c r="H63" s="80">
        <f>[11]Żr!X66</f>
        <v>11</v>
      </c>
      <c r="I63" s="80">
        <f>[11]Żr!X67</f>
        <v>0</v>
      </c>
      <c r="J63" s="80">
        <f>[11]Żr!X68</f>
        <v>0</v>
      </c>
    </row>
    <row r="64" spans="2:10" ht="16.5" customHeight="1" x14ac:dyDescent="0.2">
      <c r="B64" s="191"/>
      <c r="C64" s="192"/>
      <c r="D64" s="79" t="s">
        <v>104</v>
      </c>
      <c r="E64" s="80">
        <f>[11]Żr!AA59</f>
        <v>23</v>
      </c>
      <c r="F64" s="80">
        <f>[11]Żr!AA60</f>
        <v>23</v>
      </c>
      <c r="G64" s="80">
        <f>[11]Żr!AA61</f>
        <v>1</v>
      </c>
      <c r="H64" s="80">
        <f>[11]Żr!AA66</f>
        <v>23</v>
      </c>
      <c r="I64" s="80">
        <f>[11]Żr!AA67</f>
        <v>0</v>
      </c>
      <c r="J64" s="80">
        <f>[11]Żr!AA68</f>
        <v>0</v>
      </c>
    </row>
    <row r="65" spans="2:10" ht="16.5" customHeight="1" x14ac:dyDescent="0.2">
      <c r="B65" s="191"/>
      <c r="C65" s="192"/>
      <c r="D65" s="79" t="s">
        <v>105</v>
      </c>
      <c r="E65" s="80">
        <f>[11]Żr!AC59</f>
        <v>13</v>
      </c>
      <c r="F65" s="80">
        <f>[11]Żr!AC60</f>
        <v>13</v>
      </c>
      <c r="G65" s="80">
        <f>[11]Żr!AC61</f>
        <v>0</v>
      </c>
      <c r="H65" s="80">
        <f>[11]Żr!AC66</f>
        <v>13</v>
      </c>
      <c r="I65" s="80">
        <f>[11]Żr!AC67</f>
        <v>0</v>
      </c>
      <c r="J65" s="80">
        <f>[11]Żr!AC68</f>
        <v>0</v>
      </c>
    </row>
    <row r="67" spans="2:10" x14ac:dyDescent="0.2">
      <c r="E67" s="34"/>
      <c r="F67" s="34"/>
      <c r="G67" s="34"/>
      <c r="H67" s="34"/>
      <c r="I67" s="34"/>
      <c r="J67" s="34"/>
    </row>
    <row r="68" spans="2:10" x14ac:dyDescent="0.2">
      <c r="E68" s="34"/>
      <c r="F68" s="34"/>
      <c r="G68" s="34"/>
      <c r="H68" s="34"/>
      <c r="I68" s="34"/>
      <c r="J68" s="34"/>
    </row>
    <row r="69" spans="2:10" x14ac:dyDescent="0.2">
      <c r="E69" s="34"/>
      <c r="F69" s="34"/>
      <c r="G69" s="34"/>
      <c r="H69" s="34"/>
      <c r="I69" s="34"/>
      <c r="J69" s="34"/>
    </row>
    <row r="70" spans="2:10" x14ac:dyDescent="0.2">
      <c r="E70" s="34"/>
      <c r="F70" s="34"/>
      <c r="G70" s="34"/>
      <c r="H70" s="34"/>
      <c r="I70" s="34"/>
      <c r="J70" s="34"/>
    </row>
  </sheetData>
  <mergeCells count="33">
    <mergeCell ref="B10:B13"/>
    <mergeCell ref="C10:C13"/>
    <mergeCell ref="B2:J2"/>
    <mergeCell ref="B4:B5"/>
    <mergeCell ref="C4:D5"/>
    <mergeCell ref="E4:J4"/>
    <mergeCell ref="B6:C9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62:B65"/>
    <mergeCell ref="C62:C65"/>
    <mergeCell ref="B50:B53"/>
    <mergeCell ref="C50:C53"/>
    <mergeCell ref="B54:B57"/>
    <mergeCell ref="C54:C57"/>
    <mergeCell ref="B58:B61"/>
    <mergeCell ref="C58:C61"/>
  </mergeCells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4"/>
  <sheetViews>
    <sheetView zoomScaleNormal="100" workbookViewId="0">
      <selection activeCell="D8" sqref="D8"/>
    </sheetView>
  </sheetViews>
  <sheetFormatPr defaultRowHeight="12.75" x14ac:dyDescent="0.2"/>
  <cols>
    <col min="1" max="1" width="3.140625" style="21" customWidth="1"/>
    <col min="2" max="2" width="5.42578125" style="21" customWidth="1"/>
    <col min="3" max="3" width="24.85546875" style="21" customWidth="1"/>
    <col min="4" max="8" width="9.7109375" style="21" customWidth="1"/>
    <col min="9" max="13" width="11.7109375" style="21" customWidth="1"/>
    <col min="14" max="15" width="9.140625" style="52"/>
    <col min="16" max="256" width="9.140625" style="21"/>
    <col min="257" max="257" width="3.140625" style="21" customWidth="1"/>
    <col min="258" max="258" width="5.42578125" style="21" customWidth="1"/>
    <col min="259" max="259" width="24.85546875" style="21" customWidth="1"/>
    <col min="260" max="264" width="9.7109375" style="21" customWidth="1"/>
    <col min="265" max="269" width="11.7109375" style="21" customWidth="1"/>
    <col min="270" max="512" width="9.140625" style="21"/>
    <col min="513" max="513" width="3.140625" style="21" customWidth="1"/>
    <col min="514" max="514" width="5.42578125" style="21" customWidth="1"/>
    <col min="515" max="515" width="24.85546875" style="21" customWidth="1"/>
    <col min="516" max="520" width="9.7109375" style="21" customWidth="1"/>
    <col min="521" max="525" width="11.7109375" style="21" customWidth="1"/>
    <col min="526" max="768" width="9.140625" style="21"/>
    <col min="769" max="769" width="3.140625" style="21" customWidth="1"/>
    <col min="770" max="770" width="5.42578125" style="21" customWidth="1"/>
    <col min="771" max="771" width="24.85546875" style="21" customWidth="1"/>
    <col min="772" max="776" width="9.7109375" style="21" customWidth="1"/>
    <col min="777" max="781" width="11.7109375" style="21" customWidth="1"/>
    <col min="782" max="1024" width="9.140625" style="21"/>
    <col min="1025" max="1025" width="3.140625" style="21" customWidth="1"/>
    <col min="1026" max="1026" width="5.42578125" style="21" customWidth="1"/>
    <col min="1027" max="1027" width="24.85546875" style="21" customWidth="1"/>
    <col min="1028" max="1032" width="9.7109375" style="21" customWidth="1"/>
    <col min="1033" max="1037" width="11.7109375" style="21" customWidth="1"/>
    <col min="1038" max="1280" width="9.140625" style="21"/>
    <col min="1281" max="1281" width="3.140625" style="21" customWidth="1"/>
    <col min="1282" max="1282" width="5.42578125" style="21" customWidth="1"/>
    <col min="1283" max="1283" width="24.85546875" style="21" customWidth="1"/>
    <col min="1284" max="1288" width="9.7109375" style="21" customWidth="1"/>
    <col min="1289" max="1293" width="11.7109375" style="21" customWidth="1"/>
    <col min="1294" max="1536" width="9.140625" style="21"/>
    <col min="1537" max="1537" width="3.140625" style="21" customWidth="1"/>
    <col min="1538" max="1538" width="5.42578125" style="21" customWidth="1"/>
    <col min="1539" max="1539" width="24.85546875" style="21" customWidth="1"/>
    <col min="1540" max="1544" width="9.7109375" style="21" customWidth="1"/>
    <col min="1545" max="1549" width="11.7109375" style="21" customWidth="1"/>
    <col min="1550" max="1792" width="9.140625" style="21"/>
    <col min="1793" max="1793" width="3.140625" style="21" customWidth="1"/>
    <col min="1794" max="1794" width="5.42578125" style="21" customWidth="1"/>
    <col min="1795" max="1795" width="24.85546875" style="21" customWidth="1"/>
    <col min="1796" max="1800" width="9.7109375" style="21" customWidth="1"/>
    <col min="1801" max="1805" width="11.7109375" style="21" customWidth="1"/>
    <col min="1806" max="2048" width="9.140625" style="21"/>
    <col min="2049" max="2049" width="3.140625" style="21" customWidth="1"/>
    <col min="2050" max="2050" width="5.42578125" style="21" customWidth="1"/>
    <col min="2051" max="2051" width="24.85546875" style="21" customWidth="1"/>
    <col min="2052" max="2056" width="9.7109375" style="21" customWidth="1"/>
    <col min="2057" max="2061" width="11.7109375" style="21" customWidth="1"/>
    <col min="2062" max="2304" width="9.140625" style="21"/>
    <col min="2305" max="2305" width="3.140625" style="21" customWidth="1"/>
    <col min="2306" max="2306" width="5.42578125" style="21" customWidth="1"/>
    <col min="2307" max="2307" width="24.85546875" style="21" customWidth="1"/>
    <col min="2308" max="2312" width="9.7109375" style="21" customWidth="1"/>
    <col min="2313" max="2317" width="11.7109375" style="21" customWidth="1"/>
    <col min="2318" max="2560" width="9.140625" style="21"/>
    <col min="2561" max="2561" width="3.140625" style="21" customWidth="1"/>
    <col min="2562" max="2562" width="5.42578125" style="21" customWidth="1"/>
    <col min="2563" max="2563" width="24.85546875" style="21" customWidth="1"/>
    <col min="2564" max="2568" width="9.7109375" style="21" customWidth="1"/>
    <col min="2569" max="2573" width="11.7109375" style="21" customWidth="1"/>
    <col min="2574" max="2816" width="9.140625" style="21"/>
    <col min="2817" max="2817" width="3.140625" style="21" customWidth="1"/>
    <col min="2818" max="2818" width="5.42578125" style="21" customWidth="1"/>
    <col min="2819" max="2819" width="24.85546875" style="21" customWidth="1"/>
    <col min="2820" max="2824" width="9.7109375" style="21" customWidth="1"/>
    <col min="2825" max="2829" width="11.7109375" style="21" customWidth="1"/>
    <col min="2830" max="3072" width="9.140625" style="21"/>
    <col min="3073" max="3073" width="3.140625" style="21" customWidth="1"/>
    <col min="3074" max="3074" width="5.42578125" style="21" customWidth="1"/>
    <col min="3075" max="3075" width="24.85546875" style="21" customWidth="1"/>
    <col min="3076" max="3080" width="9.7109375" style="21" customWidth="1"/>
    <col min="3081" max="3085" width="11.7109375" style="21" customWidth="1"/>
    <col min="3086" max="3328" width="9.140625" style="21"/>
    <col min="3329" max="3329" width="3.140625" style="21" customWidth="1"/>
    <col min="3330" max="3330" width="5.42578125" style="21" customWidth="1"/>
    <col min="3331" max="3331" width="24.85546875" style="21" customWidth="1"/>
    <col min="3332" max="3336" width="9.7109375" style="21" customWidth="1"/>
    <col min="3337" max="3341" width="11.7109375" style="21" customWidth="1"/>
    <col min="3342" max="3584" width="9.140625" style="21"/>
    <col min="3585" max="3585" width="3.140625" style="21" customWidth="1"/>
    <col min="3586" max="3586" width="5.42578125" style="21" customWidth="1"/>
    <col min="3587" max="3587" width="24.85546875" style="21" customWidth="1"/>
    <col min="3588" max="3592" width="9.7109375" style="21" customWidth="1"/>
    <col min="3593" max="3597" width="11.7109375" style="21" customWidth="1"/>
    <col min="3598" max="3840" width="9.140625" style="21"/>
    <col min="3841" max="3841" width="3.140625" style="21" customWidth="1"/>
    <col min="3842" max="3842" width="5.42578125" style="21" customWidth="1"/>
    <col min="3843" max="3843" width="24.85546875" style="21" customWidth="1"/>
    <col min="3844" max="3848" width="9.7109375" style="21" customWidth="1"/>
    <col min="3849" max="3853" width="11.7109375" style="21" customWidth="1"/>
    <col min="3854" max="4096" width="9.140625" style="21"/>
    <col min="4097" max="4097" width="3.140625" style="21" customWidth="1"/>
    <col min="4098" max="4098" width="5.42578125" style="21" customWidth="1"/>
    <col min="4099" max="4099" width="24.85546875" style="21" customWidth="1"/>
    <col min="4100" max="4104" width="9.7109375" style="21" customWidth="1"/>
    <col min="4105" max="4109" width="11.7109375" style="21" customWidth="1"/>
    <col min="4110" max="4352" width="9.140625" style="21"/>
    <col min="4353" max="4353" width="3.140625" style="21" customWidth="1"/>
    <col min="4354" max="4354" width="5.42578125" style="21" customWidth="1"/>
    <col min="4355" max="4355" width="24.85546875" style="21" customWidth="1"/>
    <col min="4356" max="4360" width="9.7109375" style="21" customWidth="1"/>
    <col min="4361" max="4365" width="11.7109375" style="21" customWidth="1"/>
    <col min="4366" max="4608" width="9.140625" style="21"/>
    <col min="4609" max="4609" width="3.140625" style="21" customWidth="1"/>
    <col min="4610" max="4610" width="5.42578125" style="21" customWidth="1"/>
    <col min="4611" max="4611" width="24.85546875" style="21" customWidth="1"/>
    <col min="4612" max="4616" width="9.7109375" style="21" customWidth="1"/>
    <col min="4617" max="4621" width="11.7109375" style="21" customWidth="1"/>
    <col min="4622" max="4864" width="9.140625" style="21"/>
    <col min="4865" max="4865" width="3.140625" style="21" customWidth="1"/>
    <col min="4866" max="4866" width="5.42578125" style="21" customWidth="1"/>
    <col min="4867" max="4867" width="24.85546875" style="21" customWidth="1"/>
    <col min="4868" max="4872" width="9.7109375" style="21" customWidth="1"/>
    <col min="4873" max="4877" width="11.7109375" style="21" customWidth="1"/>
    <col min="4878" max="5120" width="9.140625" style="21"/>
    <col min="5121" max="5121" width="3.140625" style="21" customWidth="1"/>
    <col min="5122" max="5122" width="5.42578125" style="21" customWidth="1"/>
    <col min="5123" max="5123" width="24.85546875" style="21" customWidth="1"/>
    <col min="5124" max="5128" width="9.7109375" style="21" customWidth="1"/>
    <col min="5129" max="5133" width="11.7109375" style="21" customWidth="1"/>
    <col min="5134" max="5376" width="9.140625" style="21"/>
    <col min="5377" max="5377" width="3.140625" style="21" customWidth="1"/>
    <col min="5378" max="5378" width="5.42578125" style="21" customWidth="1"/>
    <col min="5379" max="5379" width="24.85546875" style="21" customWidth="1"/>
    <col min="5380" max="5384" width="9.7109375" style="21" customWidth="1"/>
    <col min="5385" max="5389" width="11.7109375" style="21" customWidth="1"/>
    <col min="5390" max="5632" width="9.140625" style="21"/>
    <col min="5633" max="5633" width="3.140625" style="21" customWidth="1"/>
    <col min="5634" max="5634" width="5.42578125" style="21" customWidth="1"/>
    <col min="5635" max="5635" width="24.85546875" style="21" customWidth="1"/>
    <col min="5636" max="5640" width="9.7109375" style="21" customWidth="1"/>
    <col min="5641" max="5645" width="11.7109375" style="21" customWidth="1"/>
    <col min="5646" max="5888" width="9.140625" style="21"/>
    <col min="5889" max="5889" width="3.140625" style="21" customWidth="1"/>
    <col min="5890" max="5890" width="5.42578125" style="21" customWidth="1"/>
    <col min="5891" max="5891" width="24.85546875" style="21" customWidth="1"/>
    <col min="5892" max="5896" width="9.7109375" style="21" customWidth="1"/>
    <col min="5897" max="5901" width="11.7109375" style="21" customWidth="1"/>
    <col min="5902" max="6144" width="9.140625" style="21"/>
    <col min="6145" max="6145" width="3.140625" style="21" customWidth="1"/>
    <col min="6146" max="6146" width="5.42578125" style="21" customWidth="1"/>
    <col min="6147" max="6147" width="24.85546875" style="21" customWidth="1"/>
    <col min="6148" max="6152" width="9.7109375" style="21" customWidth="1"/>
    <col min="6153" max="6157" width="11.7109375" style="21" customWidth="1"/>
    <col min="6158" max="6400" width="9.140625" style="21"/>
    <col min="6401" max="6401" width="3.140625" style="21" customWidth="1"/>
    <col min="6402" max="6402" width="5.42578125" style="21" customWidth="1"/>
    <col min="6403" max="6403" width="24.85546875" style="21" customWidth="1"/>
    <col min="6404" max="6408" width="9.7109375" style="21" customWidth="1"/>
    <col min="6409" max="6413" width="11.7109375" style="21" customWidth="1"/>
    <col min="6414" max="6656" width="9.140625" style="21"/>
    <col min="6657" max="6657" width="3.140625" style="21" customWidth="1"/>
    <col min="6658" max="6658" width="5.42578125" style="21" customWidth="1"/>
    <col min="6659" max="6659" width="24.85546875" style="21" customWidth="1"/>
    <col min="6660" max="6664" width="9.7109375" style="21" customWidth="1"/>
    <col min="6665" max="6669" width="11.7109375" style="21" customWidth="1"/>
    <col min="6670" max="6912" width="9.140625" style="21"/>
    <col min="6913" max="6913" width="3.140625" style="21" customWidth="1"/>
    <col min="6914" max="6914" width="5.42578125" style="21" customWidth="1"/>
    <col min="6915" max="6915" width="24.85546875" style="21" customWidth="1"/>
    <col min="6916" max="6920" width="9.7109375" style="21" customWidth="1"/>
    <col min="6921" max="6925" width="11.7109375" style="21" customWidth="1"/>
    <col min="6926" max="7168" width="9.140625" style="21"/>
    <col min="7169" max="7169" width="3.140625" style="21" customWidth="1"/>
    <col min="7170" max="7170" width="5.42578125" style="21" customWidth="1"/>
    <col min="7171" max="7171" width="24.85546875" style="21" customWidth="1"/>
    <col min="7172" max="7176" width="9.7109375" style="21" customWidth="1"/>
    <col min="7177" max="7181" width="11.7109375" style="21" customWidth="1"/>
    <col min="7182" max="7424" width="9.140625" style="21"/>
    <col min="7425" max="7425" width="3.140625" style="21" customWidth="1"/>
    <col min="7426" max="7426" width="5.42578125" style="21" customWidth="1"/>
    <col min="7427" max="7427" width="24.85546875" style="21" customWidth="1"/>
    <col min="7428" max="7432" width="9.7109375" style="21" customWidth="1"/>
    <col min="7433" max="7437" width="11.7109375" style="21" customWidth="1"/>
    <col min="7438" max="7680" width="9.140625" style="21"/>
    <col min="7681" max="7681" width="3.140625" style="21" customWidth="1"/>
    <col min="7682" max="7682" width="5.42578125" style="21" customWidth="1"/>
    <col min="7683" max="7683" width="24.85546875" style="21" customWidth="1"/>
    <col min="7684" max="7688" width="9.7109375" style="21" customWidth="1"/>
    <col min="7689" max="7693" width="11.7109375" style="21" customWidth="1"/>
    <col min="7694" max="7936" width="9.140625" style="21"/>
    <col min="7937" max="7937" width="3.140625" style="21" customWidth="1"/>
    <col min="7938" max="7938" width="5.42578125" style="21" customWidth="1"/>
    <col min="7939" max="7939" width="24.85546875" style="21" customWidth="1"/>
    <col min="7940" max="7944" width="9.7109375" style="21" customWidth="1"/>
    <col min="7945" max="7949" width="11.7109375" style="21" customWidth="1"/>
    <col min="7950" max="8192" width="9.140625" style="21"/>
    <col min="8193" max="8193" width="3.140625" style="21" customWidth="1"/>
    <col min="8194" max="8194" width="5.42578125" style="21" customWidth="1"/>
    <col min="8195" max="8195" width="24.85546875" style="21" customWidth="1"/>
    <col min="8196" max="8200" width="9.7109375" style="21" customWidth="1"/>
    <col min="8201" max="8205" width="11.7109375" style="21" customWidth="1"/>
    <col min="8206" max="8448" width="9.140625" style="21"/>
    <col min="8449" max="8449" width="3.140625" style="21" customWidth="1"/>
    <col min="8450" max="8450" width="5.42578125" style="21" customWidth="1"/>
    <col min="8451" max="8451" width="24.85546875" style="21" customWidth="1"/>
    <col min="8452" max="8456" width="9.7109375" style="21" customWidth="1"/>
    <col min="8457" max="8461" width="11.7109375" style="21" customWidth="1"/>
    <col min="8462" max="8704" width="9.140625" style="21"/>
    <col min="8705" max="8705" width="3.140625" style="21" customWidth="1"/>
    <col min="8706" max="8706" width="5.42578125" style="21" customWidth="1"/>
    <col min="8707" max="8707" width="24.85546875" style="21" customWidth="1"/>
    <col min="8708" max="8712" width="9.7109375" style="21" customWidth="1"/>
    <col min="8713" max="8717" width="11.7109375" style="21" customWidth="1"/>
    <col min="8718" max="8960" width="9.140625" style="21"/>
    <col min="8961" max="8961" width="3.140625" style="21" customWidth="1"/>
    <col min="8962" max="8962" width="5.42578125" style="21" customWidth="1"/>
    <col min="8963" max="8963" width="24.85546875" style="21" customWidth="1"/>
    <col min="8964" max="8968" width="9.7109375" style="21" customWidth="1"/>
    <col min="8969" max="8973" width="11.7109375" style="21" customWidth="1"/>
    <col min="8974" max="9216" width="9.140625" style="21"/>
    <col min="9217" max="9217" width="3.140625" style="21" customWidth="1"/>
    <col min="9218" max="9218" width="5.42578125" style="21" customWidth="1"/>
    <col min="9219" max="9219" width="24.85546875" style="21" customWidth="1"/>
    <col min="9220" max="9224" width="9.7109375" style="21" customWidth="1"/>
    <col min="9225" max="9229" width="11.7109375" style="21" customWidth="1"/>
    <col min="9230" max="9472" width="9.140625" style="21"/>
    <col min="9473" max="9473" width="3.140625" style="21" customWidth="1"/>
    <col min="9474" max="9474" width="5.42578125" style="21" customWidth="1"/>
    <col min="9475" max="9475" width="24.85546875" style="21" customWidth="1"/>
    <col min="9476" max="9480" width="9.7109375" style="21" customWidth="1"/>
    <col min="9481" max="9485" width="11.7109375" style="21" customWidth="1"/>
    <col min="9486" max="9728" width="9.140625" style="21"/>
    <col min="9729" max="9729" width="3.140625" style="21" customWidth="1"/>
    <col min="9730" max="9730" width="5.42578125" style="21" customWidth="1"/>
    <col min="9731" max="9731" width="24.85546875" style="21" customWidth="1"/>
    <col min="9732" max="9736" width="9.7109375" style="21" customWidth="1"/>
    <col min="9737" max="9741" width="11.7109375" style="21" customWidth="1"/>
    <col min="9742" max="9984" width="9.140625" style="21"/>
    <col min="9985" max="9985" width="3.140625" style="21" customWidth="1"/>
    <col min="9986" max="9986" width="5.42578125" style="21" customWidth="1"/>
    <col min="9987" max="9987" width="24.85546875" style="21" customWidth="1"/>
    <col min="9988" max="9992" width="9.7109375" style="21" customWidth="1"/>
    <col min="9993" max="9997" width="11.7109375" style="21" customWidth="1"/>
    <col min="9998" max="10240" width="9.140625" style="21"/>
    <col min="10241" max="10241" width="3.140625" style="21" customWidth="1"/>
    <col min="10242" max="10242" width="5.42578125" style="21" customWidth="1"/>
    <col min="10243" max="10243" width="24.85546875" style="21" customWidth="1"/>
    <col min="10244" max="10248" width="9.7109375" style="21" customWidth="1"/>
    <col min="10249" max="10253" width="11.7109375" style="21" customWidth="1"/>
    <col min="10254" max="10496" width="9.140625" style="21"/>
    <col min="10497" max="10497" width="3.140625" style="21" customWidth="1"/>
    <col min="10498" max="10498" width="5.42578125" style="21" customWidth="1"/>
    <col min="10499" max="10499" width="24.85546875" style="21" customWidth="1"/>
    <col min="10500" max="10504" width="9.7109375" style="21" customWidth="1"/>
    <col min="10505" max="10509" width="11.7109375" style="21" customWidth="1"/>
    <col min="10510" max="10752" width="9.140625" style="21"/>
    <col min="10753" max="10753" width="3.140625" style="21" customWidth="1"/>
    <col min="10754" max="10754" width="5.42578125" style="21" customWidth="1"/>
    <col min="10755" max="10755" width="24.85546875" style="21" customWidth="1"/>
    <col min="10756" max="10760" width="9.7109375" style="21" customWidth="1"/>
    <col min="10761" max="10765" width="11.7109375" style="21" customWidth="1"/>
    <col min="10766" max="11008" width="9.140625" style="21"/>
    <col min="11009" max="11009" width="3.140625" style="21" customWidth="1"/>
    <col min="11010" max="11010" width="5.42578125" style="21" customWidth="1"/>
    <col min="11011" max="11011" width="24.85546875" style="21" customWidth="1"/>
    <col min="11012" max="11016" width="9.7109375" style="21" customWidth="1"/>
    <col min="11017" max="11021" width="11.7109375" style="21" customWidth="1"/>
    <col min="11022" max="11264" width="9.140625" style="21"/>
    <col min="11265" max="11265" width="3.140625" style="21" customWidth="1"/>
    <col min="11266" max="11266" width="5.42578125" style="21" customWidth="1"/>
    <col min="11267" max="11267" width="24.85546875" style="21" customWidth="1"/>
    <col min="11268" max="11272" width="9.7109375" style="21" customWidth="1"/>
    <col min="11273" max="11277" width="11.7109375" style="21" customWidth="1"/>
    <col min="11278" max="11520" width="9.140625" style="21"/>
    <col min="11521" max="11521" width="3.140625" style="21" customWidth="1"/>
    <col min="11522" max="11522" width="5.42578125" style="21" customWidth="1"/>
    <col min="11523" max="11523" width="24.85546875" style="21" customWidth="1"/>
    <col min="11524" max="11528" width="9.7109375" style="21" customWidth="1"/>
    <col min="11529" max="11533" width="11.7109375" style="21" customWidth="1"/>
    <col min="11534" max="11776" width="9.140625" style="21"/>
    <col min="11777" max="11777" width="3.140625" style="21" customWidth="1"/>
    <col min="11778" max="11778" width="5.42578125" style="21" customWidth="1"/>
    <col min="11779" max="11779" width="24.85546875" style="21" customWidth="1"/>
    <col min="11780" max="11784" width="9.7109375" style="21" customWidth="1"/>
    <col min="11785" max="11789" width="11.7109375" style="21" customWidth="1"/>
    <col min="11790" max="12032" width="9.140625" style="21"/>
    <col min="12033" max="12033" width="3.140625" style="21" customWidth="1"/>
    <col min="12034" max="12034" width="5.42578125" style="21" customWidth="1"/>
    <col min="12035" max="12035" width="24.85546875" style="21" customWidth="1"/>
    <col min="12036" max="12040" width="9.7109375" style="21" customWidth="1"/>
    <col min="12041" max="12045" width="11.7109375" style="21" customWidth="1"/>
    <col min="12046" max="12288" width="9.140625" style="21"/>
    <col min="12289" max="12289" width="3.140625" style="21" customWidth="1"/>
    <col min="12290" max="12290" width="5.42578125" style="21" customWidth="1"/>
    <col min="12291" max="12291" width="24.85546875" style="21" customWidth="1"/>
    <col min="12292" max="12296" width="9.7109375" style="21" customWidth="1"/>
    <col min="12297" max="12301" width="11.7109375" style="21" customWidth="1"/>
    <col min="12302" max="12544" width="9.140625" style="21"/>
    <col min="12545" max="12545" width="3.140625" style="21" customWidth="1"/>
    <col min="12546" max="12546" width="5.42578125" style="21" customWidth="1"/>
    <col min="12547" max="12547" width="24.85546875" style="21" customWidth="1"/>
    <col min="12548" max="12552" width="9.7109375" style="21" customWidth="1"/>
    <col min="12553" max="12557" width="11.7109375" style="21" customWidth="1"/>
    <col min="12558" max="12800" width="9.140625" style="21"/>
    <col min="12801" max="12801" width="3.140625" style="21" customWidth="1"/>
    <col min="12802" max="12802" width="5.42578125" style="21" customWidth="1"/>
    <col min="12803" max="12803" width="24.85546875" style="21" customWidth="1"/>
    <col min="12804" max="12808" width="9.7109375" style="21" customWidth="1"/>
    <col min="12809" max="12813" width="11.7109375" style="21" customWidth="1"/>
    <col min="12814" max="13056" width="9.140625" style="21"/>
    <col min="13057" max="13057" width="3.140625" style="21" customWidth="1"/>
    <col min="13058" max="13058" width="5.42578125" style="21" customWidth="1"/>
    <col min="13059" max="13059" width="24.85546875" style="21" customWidth="1"/>
    <col min="13060" max="13064" width="9.7109375" style="21" customWidth="1"/>
    <col min="13065" max="13069" width="11.7109375" style="21" customWidth="1"/>
    <col min="13070" max="13312" width="9.140625" style="21"/>
    <col min="13313" max="13313" width="3.140625" style="21" customWidth="1"/>
    <col min="13314" max="13314" width="5.42578125" style="21" customWidth="1"/>
    <col min="13315" max="13315" width="24.85546875" style="21" customWidth="1"/>
    <col min="13316" max="13320" width="9.7109375" style="21" customWidth="1"/>
    <col min="13321" max="13325" width="11.7109375" style="21" customWidth="1"/>
    <col min="13326" max="13568" width="9.140625" style="21"/>
    <col min="13569" max="13569" width="3.140625" style="21" customWidth="1"/>
    <col min="13570" max="13570" width="5.42578125" style="21" customWidth="1"/>
    <col min="13571" max="13571" width="24.85546875" style="21" customWidth="1"/>
    <col min="13572" max="13576" width="9.7109375" style="21" customWidth="1"/>
    <col min="13577" max="13581" width="11.7109375" style="21" customWidth="1"/>
    <col min="13582" max="13824" width="9.140625" style="21"/>
    <col min="13825" max="13825" width="3.140625" style="21" customWidth="1"/>
    <col min="13826" max="13826" width="5.42578125" style="21" customWidth="1"/>
    <col min="13827" max="13827" width="24.85546875" style="21" customWidth="1"/>
    <col min="13828" max="13832" width="9.7109375" style="21" customWidth="1"/>
    <col min="13833" max="13837" width="11.7109375" style="21" customWidth="1"/>
    <col min="13838" max="14080" width="9.140625" style="21"/>
    <col min="14081" max="14081" width="3.140625" style="21" customWidth="1"/>
    <col min="14082" max="14082" width="5.42578125" style="21" customWidth="1"/>
    <col min="14083" max="14083" width="24.85546875" style="21" customWidth="1"/>
    <col min="14084" max="14088" width="9.7109375" style="21" customWidth="1"/>
    <col min="14089" max="14093" width="11.7109375" style="21" customWidth="1"/>
    <col min="14094" max="14336" width="9.140625" style="21"/>
    <col min="14337" max="14337" width="3.140625" style="21" customWidth="1"/>
    <col min="14338" max="14338" width="5.42578125" style="21" customWidth="1"/>
    <col min="14339" max="14339" width="24.85546875" style="21" customWidth="1"/>
    <col min="14340" max="14344" width="9.7109375" style="21" customWidth="1"/>
    <col min="14345" max="14349" width="11.7109375" style="21" customWidth="1"/>
    <col min="14350" max="14592" width="9.140625" style="21"/>
    <col min="14593" max="14593" width="3.140625" style="21" customWidth="1"/>
    <col min="14594" max="14594" width="5.42578125" style="21" customWidth="1"/>
    <col min="14595" max="14595" width="24.85546875" style="21" customWidth="1"/>
    <col min="14596" max="14600" width="9.7109375" style="21" customWidth="1"/>
    <col min="14601" max="14605" width="11.7109375" style="21" customWidth="1"/>
    <col min="14606" max="14848" width="9.140625" style="21"/>
    <col min="14849" max="14849" width="3.140625" style="21" customWidth="1"/>
    <col min="14850" max="14850" width="5.42578125" style="21" customWidth="1"/>
    <col min="14851" max="14851" width="24.85546875" style="21" customWidth="1"/>
    <col min="14852" max="14856" width="9.7109375" style="21" customWidth="1"/>
    <col min="14857" max="14861" width="11.7109375" style="21" customWidth="1"/>
    <col min="14862" max="15104" width="9.140625" style="21"/>
    <col min="15105" max="15105" width="3.140625" style="21" customWidth="1"/>
    <col min="15106" max="15106" width="5.42578125" style="21" customWidth="1"/>
    <col min="15107" max="15107" width="24.85546875" style="21" customWidth="1"/>
    <col min="15108" max="15112" width="9.7109375" style="21" customWidth="1"/>
    <col min="15113" max="15117" width="11.7109375" style="21" customWidth="1"/>
    <col min="15118" max="15360" width="9.140625" style="21"/>
    <col min="15361" max="15361" width="3.140625" style="21" customWidth="1"/>
    <col min="15362" max="15362" width="5.42578125" style="21" customWidth="1"/>
    <col min="15363" max="15363" width="24.85546875" style="21" customWidth="1"/>
    <col min="15364" max="15368" width="9.7109375" style="21" customWidth="1"/>
    <col min="15369" max="15373" width="11.7109375" style="21" customWidth="1"/>
    <col min="15374" max="15616" width="9.140625" style="21"/>
    <col min="15617" max="15617" width="3.140625" style="21" customWidth="1"/>
    <col min="15618" max="15618" width="5.42578125" style="21" customWidth="1"/>
    <col min="15619" max="15619" width="24.85546875" style="21" customWidth="1"/>
    <col min="15620" max="15624" width="9.7109375" style="21" customWidth="1"/>
    <col min="15625" max="15629" width="11.7109375" style="21" customWidth="1"/>
    <col min="15630" max="15872" width="9.140625" style="21"/>
    <col min="15873" max="15873" width="3.140625" style="21" customWidth="1"/>
    <col min="15874" max="15874" width="5.42578125" style="21" customWidth="1"/>
    <col min="15875" max="15875" width="24.85546875" style="21" customWidth="1"/>
    <col min="15876" max="15880" width="9.7109375" style="21" customWidth="1"/>
    <col min="15881" max="15885" width="11.7109375" style="21" customWidth="1"/>
    <col min="15886" max="16128" width="9.140625" style="21"/>
    <col min="16129" max="16129" width="3.140625" style="21" customWidth="1"/>
    <col min="16130" max="16130" width="5.42578125" style="21" customWidth="1"/>
    <col min="16131" max="16131" width="24.85546875" style="21" customWidth="1"/>
    <col min="16132" max="16136" width="9.7109375" style="21" customWidth="1"/>
    <col min="16137" max="16141" width="11.7109375" style="21" customWidth="1"/>
    <col min="16142" max="16384" width="9.140625" style="21"/>
  </cols>
  <sheetData>
    <row r="2" spans="2:16" x14ac:dyDescent="0.2">
      <c r="B2" s="19"/>
      <c r="C2" s="19"/>
      <c r="D2" s="19"/>
      <c r="E2" s="19"/>
      <c r="F2" s="19"/>
      <c r="G2" s="19"/>
      <c r="H2" s="19"/>
      <c r="I2" s="19"/>
      <c r="J2" s="19"/>
      <c r="K2" s="19"/>
      <c r="L2" s="166" t="s">
        <v>106</v>
      </c>
      <c r="M2" s="166"/>
    </row>
    <row r="3" spans="2:16" x14ac:dyDescent="0.2">
      <c r="B3" s="167" t="s">
        <v>107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2:16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6" x14ac:dyDescent="0.2">
      <c r="B5" s="147" t="s">
        <v>93</v>
      </c>
      <c r="C5" s="147" t="s">
        <v>3</v>
      </c>
      <c r="D5" s="148" t="s">
        <v>96</v>
      </c>
      <c r="E5" s="147" t="s">
        <v>108</v>
      </c>
      <c r="F5" s="147"/>
      <c r="G5" s="147"/>
      <c r="H5" s="147"/>
      <c r="I5" s="147"/>
      <c r="J5" s="147"/>
      <c r="K5" s="147"/>
      <c r="L5" s="147"/>
      <c r="M5" s="147"/>
    </row>
    <row r="6" spans="2:16" x14ac:dyDescent="0.2">
      <c r="B6" s="148"/>
      <c r="C6" s="148"/>
      <c r="D6" s="148"/>
      <c r="E6" s="147" t="s">
        <v>109</v>
      </c>
      <c r="F6" s="147"/>
      <c r="G6" s="147"/>
      <c r="H6" s="147"/>
      <c r="I6" s="198" t="s">
        <v>110</v>
      </c>
      <c r="J6" s="198"/>
      <c r="K6" s="198"/>
      <c r="L6" s="198"/>
      <c r="M6" s="198"/>
    </row>
    <row r="7" spans="2:16" ht="51" x14ac:dyDescent="0.2">
      <c r="B7" s="148"/>
      <c r="C7" s="148"/>
      <c r="D7" s="148"/>
      <c r="E7" s="7" t="s">
        <v>111</v>
      </c>
      <c r="F7" s="81" t="s">
        <v>112</v>
      </c>
      <c r="G7" s="7" t="s">
        <v>113</v>
      </c>
      <c r="H7" s="7" t="s">
        <v>114</v>
      </c>
      <c r="I7" s="7" t="s">
        <v>115</v>
      </c>
      <c r="J7" s="81" t="s">
        <v>116</v>
      </c>
      <c r="K7" s="7" t="s">
        <v>117</v>
      </c>
      <c r="L7" s="7" t="s">
        <v>118</v>
      </c>
      <c r="M7" s="7" t="s">
        <v>119</v>
      </c>
      <c r="N7" s="82"/>
    </row>
    <row r="8" spans="2:16" x14ac:dyDescent="0.2">
      <c r="B8" s="147" t="s">
        <v>21</v>
      </c>
      <c r="C8" s="149"/>
      <c r="D8" s="36">
        <f>SUM(D9:D22)</f>
        <v>491</v>
      </c>
      <c r="E8" s="36">
        <f>SUM(E9:E22)</f>
        <v>127</v>
      </c>
      <c r="F8" s="36">
        <f t="shared" ref="F8:M8" si="0">SUM(F9:F22)</f>
        <v>191</v>
      </c>
      <c r="G8" s="36">
        <f t="shared" si="0"/>
        <v>99</v>
      </c>
      <c r="H8" s="36">
        <f t="shared" si="0"/>
        <v>74</v>
      </c>
      <c r="I8" s="36">
        <f t="shared" si="0"/>
        <v>68</v>
      </c>
      <c r="J8" s="36">
        <f t="shared" si="0"/>
        <v>158</v>
      </c>
      <c r="K8" s="36">
        <f t="shared" si="0"/>
        <v>88</v>
      </c>
      <c r="L8" s="36">
        <f t="shared" si="0"/>
        <v>96</v>
      </c>
      <c r="M8" s="36">
        <f t="shared" si="0"/>
        <v>81</v>
      </c>
      <c r="N8" s="83"/>
      <c r="O8" s="51"/>
      <c r="P8" s="34"/>
    </row>
    <row r="9" spans="2:16" x14ac:dyDescent="0.2">
      <c r="B9" s="46">
        <v>1</v>
      </c>
      <c r="C9" s="28" t="s">
        <v>26</v>
      </c>
      <c r="D9" s="36">
        <f t="shared" ref="D9:D17" si="1">E9+F9+G9+H9</f>
        <v>56</v>
      </c>
      <c r="E9" s="45">
        <f>[12]GWg!U76</f>
        <v>7</v>
      </c>
      <c r="F9" s="45">
        <f>[12]GWg!U77</f>
        <v>16</v>
      </c>
      <c r="G9" s="45">
        <f>[12]GWg!U78</f>
        <v>20</v>
      </c>
      <c r="H9" s="45">
        <f>[12]GWg!U79</f>
        <v>13</v>
      </c>
      <c r="I9" s="45">
        <f>[12]GWg!U80</f>
        <v>5</v>
      </c>
      <c r="J9" s="45">
        <f>[12]GWg!U81</f>
        <v>18</v>
      </c>
      <c r="K9" s="45">
        <f>[12]GWg!U82</f>
        <v>8</v>
      </c>
      <c r="L9" s="45">
        <f>[12]GWg!U83</f>
        <v>6</v>
      </c>
      <c r="M9" s="45">
        <f>[12]GWg!U84</f>
        <v>19</v>
      </c>
      <c r="N9" s="84"/>
      <c r="P9" s="34"/>
    </row>
    <row r="10" spans="2:16" x14ac:dyDescent="0.2">
      <c r="B10" s="35">
        <v>2</v>
      </c>
      <c r="C10" s="28" t="s">
        <v>27</v>
      </c>
      <c r="D10" s="36">
        <f t="shared" si="1"/>
        <v>28</v>
      </c>
      <c r="E10" s="45">
        <f>[12]GWz!U76</f>
        <v>6</v>
      </c>
      <c r="F10" s="45">
        <f>[12]GWz!U77</f>
        <v>9</v>
      </c>
      <c r="G10" s="45">
        <f>[12]GWz!U78</f>
        <v>8</v>
      </c>
      <c r="H10" s="45">
        <f>[12]GWz!U79</f>
        <v>5</v>
      </c>
      <c r="I10" s="45">
        <f>[12]GWz!U80</f>
        <v>2</v>
      </c>
      <c r="J10" s="45">
        <f>[12]GWz!U81</f>
        <v>7</v>
      </c>
      <c r="K10" s="45">
        <f>[12]GWz!U82</f>
        <v>5</v>
      </c>
      <c r="L10" s="45">
        <f>[12]GWz!U83</f>
        <v>7</v>
      </c>
      <c r="M10" s="45">
        <f>[12]GWz!U84</f>
        <v>7</v>
      </c>
      <c r="P10" s="34"/>
    </row>
    <row r="11" spans="2:16" x14ac:dyDescent="0.2">
      <c r="B11" s="85">
        <v>3</v>
      </c>
      <c r="C11" s="28" t="s">
        <v>28</v>
      </c>
      <c r="D11" s="36">
        <f t="shared" si="1"/>
        <v>32</v>
      </c>
      <c r="E11" s="45">
        <f>[12]KO!U76</f>
        <v>5</v>
      </c>
      <c r="F11" s="45">
        <f>[12]KO!U77</f>
        <v>15</v>
      </c>
      <c r="G11" s="45">
        <f>[12]KO!U78</f>
        <v>5</v>
      </c>
      <c r="H11" s="45">
        <f>[12]KO!U79</f>
        <v>7</v>
      </c>
      <c r="I11" s="45">
        <f>[12]KO!U80</f>
        <v>3</v>
      </c>
      <c r="J11" s="45">
        <f>[12]KO!U81</f>
        <v>9</v>
      </c>
      <c r="K11" s="45">
        <f>[12]KO!U82</f>
        <v>6</v>
      </c>
      <c r="L11" s="45">
        <f>[12]KO!U83</f>
        <v>8</v>
      </c>
      <c r="M11" s="45">
        <f>[12]KO!U84</f>
        <v>6</v>
      </c>
      <c r="P11" s="34"/>
    </row>
    <row r="12" spans="2:16" x14ac:dyDescent="0.2">
      <c r="B12" s="85">
        <v>4</v>
      </c>
      <c r="C12" s="28" t="s">
        <v>29</v>
      </c>
      <c r="D12" s="36">
        <f t="shared" si="1"/>
        <v>26</v>
      </c>
      <c r="E12" s="45">
        <f>[12]MI!U76</f>
        <v>4</v>
      </c>
      <c r="F12" s="45">
        <f>[12]MI!U77</f>
        <v>6</v>
      </c>
      <c r="G12" s="45">
        <f>[12]MI!U78</f>
        <v>8</v>
      </c>
      <c r="H12" s="45">
        <f>[12]MI!U79</f>
        <v>8</v>
      </c>
      <c r="I12" s="45">
        <f>[12]MI!U80</f>
        <v>4</v>
      </c>
      <c r="J12" s="45">
        <f>[12]MI!U81</f>
        <v>9</v>
      </c>
      <c r="K12" s="45">
        <f>[12]MI!U82</f>
        <v>3</v>
      </c>
      <c r="L12" s="45">
        <f>[12]MI!U83</f>
        <v>9</v>
      </c>
      <c r="M12" s="45">
        <f>[12]MI!U84</f>
        <v>1</v>
      </c>
      <c r="P12" s="34"/>
    </row>
    <row r="13" spans="2:16" x14ac:dyDescent="0.2">
      <c r="B13" s="46">
        <v>5</v>
      </c>
      <c r="C13" s="28" t="s">
        <v>30</v>
      </c>
      <c r="D13" s="36">
        <f t="shared" si="1"/>
        <v>37</v>
      </c>
      <c r="E13" s="45">
        <f>[12]NS!U76</f>
        <v>2</v>
      </c>
      <c r="F13" s="45">
        <f>[12]NS!U77</f>
        <v>15</v>
      </c>
      <c r="G13" s="45">
        <f>[12]NS!U78</f>
        <v>11</v>
      </c>
      <c r="H13" s="45">
        <f>[12]NS!U79</f>
        <v>9</v>
      </c>
      <c r="I13" s="45">
        <f>[12]NS!U80</f>
        <v>8</v>
      </c>
      <c r="J13" s="45">
        <f>[12]NS!U81</f>
        <v>12</v>
      </c>
      <c r="K13" s="45">
        <f>[12]NS!U82</f>
        <v>4</v>
      </c>
      <c r="L13" s="45">
        <f>[12]NS!U83</f>
        <v>8</v>
      </c>
      <c r="M13" s="45">
        <f>[12]NS!U84</f>
        <v>5</v>
      </c>
      <c r="P13" s="34"/>
    </row>
    <row r="14" spans="2:16" x14ac:dyDescent="0.2">
      <c r="B14" s="35">
        <v>6</v>
      </c>
      <c r="C14" s="28" t="s">
        <v>31</v>
      </c>
      <c r="D14" s="36">
        <f t="shared" si="1"/>
        <v>3</v>
      </c>
      <c r="E14" s="45">
        <f>[12]Sł!U76</f>
        <v>0</v>
      </c>
      <c r="F14" s="45">
        <f>[12]Sł!U77</f>
        <v>2</v>
      </c>
      <c r="G14" s="45">
        <f>[12]Sł!U78</f>
        <v>0</v>
      </c>
      <c r="H14" s="45">
        <f>[12]Sł!U79</f>
        <v>1</v>
      </c>
      <c r="I14" s="45">
        <f>[12]Sł!U80</f>
        <v>2</v>
      </c>
      <c r="J14" s="45">
        <f>[12]Sł!U81</f>
        <v>1</v>
      </c>
      <c r="K14" s="45">
        <f>[12]Sł!U82</f>
        <v>0</v>
      </c>
      <c r="L14" s="45">
        <f>[12]Sł!U83</f>
        <v>0</v>
      </c>
      <c r="M14" s="45">
        <f>[12]Sł!U84</f>
        <v>0</v>
      </c>
      <c r="P14" s="34"/>
    </row>
    <row r="15" spans="2:16" ht="25.5" x14ac:dyDescent="0.2">
      <c r="B15" s="85">
        <v>7</v>
      </c>
      <c r="C15" s="28" t="s">
        <v>32</v>
      </c>
      <c r="D15" s="36">
        <f t="shared" si="1"/>
        <v>29</v>
      </c>
      <c r="E15" s="45">
        <f>[12]St!U76</f>
        <v>19</v>
      </c>
      <c r="F15" s="45">
        <f>[12]St!U77</f>
        <v>8</v>
      </c>
      <c r="G15" s="45">
        <f>[12]St!U78</f>
        <v>1</v>
      </c>
      <c r="H15" s="45">
        <f>[12]St!U79</f>
        <v>1</v>
      </c>
      <c r="I15" s="45">
        <f>[12]St!U80</f>
        <v>2</v>
      </c>
      <c r="J15" s="45">
        <f>[12]St!U81</f>
        <v>11</v>
      </c>
      <c r="K15" s="45">
        <f>[12]St!U82</f>
        <v>5</v>
      </c>
      <c r="L15" s="45">
        <f>[12]St!U83</f>
        <v>8</v>
      </c>
      <c r="M15" s="45">
        <f>[12]St!U84</f>
        <v>3</v>
      </c>
      <c r="P15" s="34"/>
    </row>
    <row r="16" spans="2:16" x14ac:dyDescent="0.2">
      <c r="B16" s="85">
        <v>8</v>
      </c>
      <c r="C16" s="28" t="s">
        <v>33</v>
      </c>
      <c r="D16" s="36">
        <f t="shared" si="1"/>
        <v>20</v>
      </c>
      <c r="E16" s="45">
        <f>[12]Su!U76</f>
        <v>4</v>
      </c>
      <c r="F16" s="45">
        <f>[12]Su!U77</f>
        <v>6</v>
      </c>
      <c r="G16" s="45">
        <f>[12]Su!U78</f>
        <v>6</v>
      </c>
      <c r="H16" s="45">
        <f>[12]Su!U79</f>
        <v>4</v>
      </c>
      <c r="I16" s="45">
        <f>[12]Su!U80</f>
        <v>4</v>
      </c>
      <c r="J16" s="45">
        <f>[12]Su!U81</f>
        <v>3</v>
      </c>
      <c r="K16" s="45">
        <f>[12]Su!U82</f>
        <v>4</v>
      </c>
      <c r="L16" s="45">
        <f>[12]Su!U83</f>
        <v>7</v>
      </c>
      <c r="M16" s="45">
        <f>[12]Su!U84</f>
        <v>2</v>
      </c>
      <c r="P16" s="34"/>
    </row>
    <row r="17" spans="2:16" x14ac:dyDescent="0.2">
      <c r="B17" s="46">
        <v>9</v>
      </c>
      <c r="C17" s="28" t="s">
        <v>34</v>
      </c>
      <c r="D17" s="36">
        <f t="shared" si="1"/>
        <v>30</v>
      </c>
      <c r="E17" s="45">
        <f>[12]Św!U76</f>
        <v>7</v>
      </c>
      <c r="F17" s="45">
        <f>[12]Św!U77</f>
        <v>14</v>
      </c>
      <c r="G17" s="45">
        <f>[12]Św!U78</f>
        <v>8</v>
      </c>
      <c r="H17" s="45">
        <f>[12]Św!U79</f>
        <v>1</v>
      </c>
      <c r="I17" s="45">
        <f>[12]Św!U80</f>
        <v>1</v>
      </c>
      <c r="J17" s="45">
        <f>[12]Św!U81</f>
        <v>6</v>
      </c>
      <c r="K17" s="45">
        <f>[12]Św!U82</f>
        <v>4</v>
      </c>
      <c r="L17" s="45">
        <f>[12]Św!U83</f>
        <v>14</v>
      </c>
      <c r="M17" s="45">
        <f>[12]Św!U84</f>
        <v>5</v>
      </c>
      <c r="P17" s="34"/>
    </row>
    <row r="18" spans="2:16" x14ac:dyDescent="0.2">
      <c r="B18" s="35">
        <v>10</v>
      </c>
      <c r="C18" s="28" t="s">
        <v>35</v>
      </c>
      <c r="D18" s="36">
        <f>E18+F18+G18+H18</f>
        <v>126</v>
      </c>
      <c r="E18" s="45">
        <f>[12]Ws!U76</f>
        <v>43</v>
      </c>
      <c r="F18" s="45">
        <f>[12]Ws!U77</f>
        <v>56</v>
      </c>
      <c r="G18" s="45">
        <f>[12]Ws!U78</f>
        <v>16</v>
      </c>
      <c r="H18" s="45">
        <f>[12]Ws!U79</f>
        <v>11</v>
      </c>
      <c r="I18" s="45">
        <f>[12]Ws!U80</f>
        <v>13</v>
      </c>
      <c r="J18" s="45">
        <f>[12]Ws!U81</f>
        <v>53</v>
      </c>
      <c r="K18" s="45">
        <f>[12]Ws!U82</f>
        <v>20</v>
      </c>
      <c r="L18" s="45">
        <f>[12]Ws!U83</f>
        <v>17</v>
      </c>
      <c r="M18" s="45">
        <f>[12]Ws!U84</f>
        <v>23</v>
      </c>
      <c r="P18" s="34"/>
    </row>
    <row r="19" spans="2:16" x14ac:dyDescent="0.2">
      <c r="B19" s="85">
        <v>11</v>
      </c>
      <c r="C19" s="28" t="s">
        <v>36</v>
      </c>
      <c r="D19" s="36">
        <f>E19+F19+G19+H19</f>
        <v>45</v>
      </c>
      <c r="E19" s="45">
        <f>[12]ZGg!U76</f>
        <v>8</v>
      </c>
      <c r="F19" s="45">
        <f>[12]ZGg!U77</f>
        <v>18</v>
      </c>
      <c r="G19" s="45">
        <f>[12]ZGg!U78</f>
        <v>10</v>
      </c>
      <c r="H19" s="45">
        <f>[12]ZGg!U79</f>
        <v>9</v>
      </c>
      <c r="I19" s="45">
        <f>[12]ZGg!U80</f>
        <v>19</v>
      </c>
      <c r="J19" s="45">
        <f>[12]ZGg!U81</f>
        <v>7</v>
      </c>
      <c r="K19" s="45">
        <f>[12]ZGg!U82</f>
        <v>11</v>
      </c>
      <c r="L19" s="45">
        <f>[12]ZGg!U83</f>
        <v>3</v>
      </c>
      <c r="M19" s="45">
        <f>[12]ZGg!U84</f>
        <v>5</v>
      </c>
      <c r="P19" s="34"/>
    </row>
    <row r="20" spans="2:16" x14ac:dyDescent="0.2">
      <c r="B20" s="85">
        <v>12</v>
      </c>
      <c r="C20" s="28" t="s">
        <v>37</v>
      </c>
      <c r="D20" s="36">
        <f>E20+F20+G20+H20</f>
        <v>15</v>
      </c>
      <c r="E20" s="45">
        <f>[12]ZGz!U76</f>
        <v>6</v>
      </c>
      <c r="F20" s="45">
        <f>[12]ZGz!U77</f>
        <v>7</v>
      </c>
      <c r="G20" s="45">
        <f>[12]ZGz!U78</f>
        <v>2</v>
      </c>
      <c r="H20" s="45">
        <f>[12]ZGz!U79</f>
        <v>0</v>
      </c>
      <c r="I20" s="45">
        <f>[12]ZGz!U80</f>
        <v>2</v>
      </c>
      <c r="J20" s="45">
        <f>[12]ZGz!U81</f>
        <v>3</v>
      </c>
      <c r="K20" s="45">
        <f>[12]ZGz!U82</f>
        <v>7</v>
      </c>
      <c r="L20" s="45">
        <f>[12]ZGz!U83</f>
        <v>2</v>
      </c>
      <c r="M20" s="45">
        <f>[12]ZGz!U84</f>
        <v>1</v>
      </c>
      <c r="P20" s="34"/>
    </row>
    <row r="21" spans="2:16" x14ac:dyDescent="0.2">
      <c r="B21" s="46">
        <v>13</v>
      </c>
      <c r="C21" s="28" t="s">
        <v>38</v>
      </c>
      <c r="D21" s="36">
        <f>E21+F21+G21+H21</f>
        <v>21</v>
      </c>
      <c r="E21" s="45">
        <f>[12]Żg!U76</f>
        <v>9</v>
      </c>
      <c r="F21" s="45">
        <f>[12]Żg!U77</f>
        <v>11</v>
      </c>
      <c r="G21" s="45">
        <f>[12]Żg!U78</f>
        <v>0</v>
      </c>
      <c r="H21" s="45">
        <f>[12]Żg!U79</f>
        <v>1</v>
      </c>
      <c r="I21" s="45">
        <f>[12]Żg!U80</f>
        <v>1</v>
      </c>
      <c r="J21" s="45">
        <f>[12]Żg!U81</f>
        <v>4</v>
      </c>
      <c r="K21" s="45">
        <f>[12]Żg!U82</f>
        <v>5</v>
      </c>
      <c r="L21" s="45">
        <f>[12]Żg!U83</f>
        <v>7</v>
      </c>
      <c r="M21" s="45">
        <f>[12]Żg!U84</f>
        <v>4</v>
      </c>
      <c r="P21" s="34"/>
    </row>
    <row r="22" spans="2:16" x14ac:dyDescent="0.2">
      <c r="B22" s="35">
        <v>14</v>
      </c>
      <c r="C22" s="28" t="s">
        <v>39</v>
      </c>
      <c r="D22" s="36">
        <f>E22+F22+G22+H22</f>
        <v>23</v>
      </c>
      <c r="E22" s="45">
        <f>[12]Żr!U76</f>
        <v>7</v>
      </c>
      <c r="F22" s="45">
        <f>[12]Żr!U77</f>
        <v>8</v>
      </c>
      <c r="G22" s="45">
        <f>[12]Żr!U79</f>
        <v>4</v>
      </c>
      <c r="H22" s="45">
        <f>[12]Żr!U79</f>
        <v>4</v>
      </c>
      <c r="I22" s="45">
        <f>[12]Żr!U80</f>
        <v>2</v>
      </c>
      <c r="J22" s="45">
        <f>[12]Żr!U81</f>
        <v>15</v>
      </c>
      <c r="K22" s="45">
        <f>[12]Żr!U82</f>
        <v>6</v>
      </c>
      <c r="L22" s="45">
        <f>[12]Żr!U83</f>
        <v>0</v>
      </c>
      <c r="M22" s="45">
        <f>[12]Żr!U84</f>
        <v>0</v>
      </c>
      <c r="P22" s="34"/>
    </row>
    <row r="24" spans="2:16" x14ac:dyDescent="0.2">
      <c r="D24" s="34"/>
      <c r="E24" s="34"/>
      <c r="F24" s="34"/>
      <c r="G24" s="34"/>
      <c r="H24" s="34"/>
      <c r="I24" s="34"/>
      <c r="J24" s="34"/>
      <c r="K24" s="34"/>
      <c r="L24" s="34"/>
      <c r="M24" s="34"/>
    </row>
  </sheetData>
  <mergeCells count="9">
    <mergeCell ref="B8:C8"/>
    <mergeCell ref="L2:M2"/>
    <mergeCell ref="B3:M3"/>
    <mergeCell ref="B5:B7"/>
    <mergeCell ref="C5:C7"/>
    <mergeCell ref="D5:D7"/>
    <mergeCell ref="E5:M5"/>
    <mergeCell ref="E6:H6"/>
    <mergeCell ref="I6:M6"/>
  </mergeCells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tabSelected="1" zoomScaleNormal="100" workbookViewId="0">
      <selection activeCell="D7" sqref="D7"/>
    </sheetView>
  </sheetViews>
  <sheetFormatPr defaultRowHeight="12.75" x14ac:dyDescent="0.2"/>
  <cols>
    <col min="1" max="1" width="4.28515625" style="21" customWidth="1"/>
    <col min="2" max="2" width="5.42578125" style="21" customWidth="1"/>
    <col min="3" max="3" width="23.5703125" style="21" customWidth="1"/>
    <col min="4" max="8" width="12.7109375" style="21" customWidth="1"/>
    <col min="9" max="256" width="9.140625" style="21"/>
    <col min="257" max="257" width="4.28515625" style="21" customWidth="1"/>
    <col min="258" max="258" width="5.42578125" style="21" customWidth="1"/>
    <col min="259" max="259" width="23.5703125" style="21" customWidth="1"/>
    <col min="260" max="264" width="12.7109375" style="21" customWidth="1"/>
    <col min="265" max="512" width="9.140625" style="21"/>
    <col min="513" max="513" width="4.28515625" style="21" customWidth="1"/>
    <col min="514" max="514" width="5.42578125" style="21" customWidth="1"/>
    <col min="515" max="515" width="23.5703125" style="21" customWidth="1"/>
    <col min="516" max="520" width="12.7109375" style="21" customWidth="1"/>
    <col min="521" max="768" width="9.140625" style="21"/>
    <col min="769" max="769" width="4.28515625" style="21" customWidth="1"/>
    <col min="770" max="770" width="5.42578125" style="21" customWidth="1"/>
    <col min="771" max="771" width="23.5703125" style="21" customWidth="1"/>
    <col min="772" max="776" width="12.7109375" style="21" customWidth="1"/>
    <col min="777" max="1024" width="9.140625" style="21"/>
    <col min="1025" max="1025" width="4.28515625" style="21" customWidth="1"/>
    <col min="1026" max="1026" width="5.42578125" style="21" customWidth="1"/>
    <col min="1027" max="1027" width="23.5703125" style="21" customWidth="1"/>
    <col min="1028" max="1032" width="12.7109375" style="21" customWidth="1"/>
    <col min="1033" max="1280" width="9.140625" style="21"/>
    <col min="1281" max="1281" width="4.28515625" style="21" customWidth="1"/>
    <col min="1282" max="1282" width="5.42578125" style="21" customWidth="1"/>
    <col min="1283" max="1283" width="23.5703125" style="21" customWidth="1"/>
    <col min="1284" max="1288" width="12.7109375" style="21" customWidth="1"/>
    <col min="1289" max="1536" width="9.140625" style="21"/>
    <col min="1537" max="1537" width="4.28515625" style="21" customWidth="1"/>
    <col min="1538" max="1538" width="5.42578125" style="21" customWidth="1"/>
    <col min="1539" max="1539" width="23.5703125" style="21" customWidth="1"/>
    <col min="1540" max="1544" width="12.7109375" style="21" customWidth="1"/>
    <col min="1545" max="1792" width="9.140625" style="21"/>
    <col min="1793" max="1793" width="4.28515625" style="21" customWidth="1"/>
    <col min="1794" max="1794" width="5.42578125" style="21" customWidth="1"/>
    <col min="1795" max="1795" width="23.5703125" style="21" customWidth="1"/>
    <col min="1796" max="1800" width="12.7109375" style="21" customWidth="1"/>
    <col min="1801" max="2048" width="9.140625" style="21"/>
    <col min="2049" max="2049" width="4.28515625" style="21" customWidth="1"/>
    <col min="2050" max="2050" width="5.42578125" style="21" customWidth="1"/>
    <col min="2051" max="2051" width="23.5703125" style="21" customWidth="1"/>
    <col min="2052" max="2056" width="12.7109375" style="21" customWidth="1"/>
    <col min="2057" max="2304" width="9.140625" style="21"/>
    <col min="2305" max="2305" width="4.28515625" style="21" customWidth="1"/>
    <col min="2306" max="2306" width="5.42578125" style="21" customWidth="1"/>
    <col min="2307" max="2307" width="23.5703125" style="21" customWidth="1"/>
    <col min="2308" max="2312" width="12.7109375" style="21" customWidth="1"/>
    <col min="2313" max="2560" width="9.140625" style="21"/>
    <col min="2561" max="2561" width="4.28515625" style="21" customWidth="1"/>
    <col min="2562" max="2562" width="5.42578125" style="21" customWidth="1"/>
    <col min="2563" max="2563" width="23.5703125" style="21" customWidth="1"/>
    <col min="2564" max="2568" width="12.7109375" style="21" customWidth="1"/>
    <col min="2569" max="2816" width="9.140625" style="21"/>
    <col min="2817" max="2817" width="4.28515625" style="21" customWidth="1"/>
    <col min="2818" max="2818" width="5.42578125" style="21" customWidth="1"/>
    <col min="2819" max="2819" width="23.5703125" style="21" customWidth="1"/>
    <col min="2820" max="2824" width="12.7109375" style="21" customWidth="1"/>
    <col min="2825" max="3072" width="9.140625" style="21"/>
    <col min="3073" max="3073" width="4.28515625" style="21" customWidth="1"/>
    <col min="3074" max="3074" width="5.42578125" style="21" customWidth="1"/>
    <col min="3075" max="3075" width="23.5703125" style="21" customWidth="1"/>
    <col min="3076" max="3080" width="12.7109375" style="21" customWidth="1"/>
    <col min="3081" max="3328" width="9.140625" style="21"/>
    <col min="3329" max="3329" width="4.28515625" style="21" customWidth="1"/>
    <col min="3330" max="3330" width="5.42578125" style="21" customWidth="1"/>
    <col min="3331" max="3331" width="23.5703125" style="21" customWidth="1"/>
    <col min="3332" max="3336" width="12.7109375" style="21" customWidth="1"/>
    <col min="3337" max="3584" width="9.140625" style="21"/>
    <col min="3585" max="3585" width="4.28515625" style="21" customWidth="1"/>
    <col min="3586" max="3586" width="5.42578125" style="21" customWidth="1"/>
    <col min="3587" max="3587" width="23.5703125" style="21" customWidth="1"/>
    <col min="3588" max="3592" width="12.7109375" style="21" customWidth="1"/>
    <col min="3593" max="3840" width="9.140625" style="21"/>
    <col min="3841" max="3841" width="4.28515625" style="21" customWidth="1"/>
    <col min="3842" max="3842" width="5.42578125" style="21" customWidth="1"/>
    <col min="3843" max="3843" width="23.5703125" style="21" customWidth="1"/>
    <col min="3844" max="3848" width="12.7109375" style="21" customWidth="1"/>
    <col min="3849" max="4096" width="9.140625" style="21"/>
    <col min="4097" max="4097" width="4.28515625" style="21" customWidth="1"/>
    <col min="4098" max="4098" width="5.42578125" style="21" customWidth="1"/>
    <col min="4099" max="4099" width="23.5703125" style="21" customWidth="1"/>
    <col min="4100" max="4104" width="12.7109375" style="21" customWidth="1"/>
    <col min="4105" max="4352" width="9.140625" style="21"/>
    <col min="4353" max="4353" width="4.28515625" style="21" customWidth="1"/>
    <col min="4354" max="4354" width="5.42578125" style="21" customWidth="1"/>
    <col min="4355" max="4355" width="23.5703125" style="21" customWidth="1"/>
    <col min="4356" max="4360" width="12.7109375" style="21" customWidth="1"/>
    <col min="4361" max="4608" width="9.140625" style="21"/>
    <col min="4609" max="4609" width="4.28515625" style="21" customWidth="1"/>
    <col min="4610" max="4610" width="5.42578125" style="21" customWidth="1"/>
    <col min="4611" max="4611" width="23.5703125" style="21" customWidth="1"/>
    <col min="4612" max="4616" width="12.7109375" style="21" customWidth="1"/>
    <col min="4617" max="4864" width="9.140625" style="21"/>
    <col min="4865" max="4865" width="4.28515625" style="21" customWidth="1"/>
    <col min="4866" max="4866" width="5.42578125" style="21" customWidth="1"/>
    <col min="4867" max="4867" width="23.5703125" style="21" customWidth="1"/>
    <col min="4868" max="4872" width="12.7109375" style="21" customWidth="1"/>
    <col min="4873" max="5120" width="9.140625" style="21"/>
    <col min="5121" max="5121" width="4.28515625" style="21" customWidth="1"/>
    <col min="5122" max="5122" width="5.42578125" style="21" customWidth="1"/>
    <col min="5123" max="5123" width="23.5703125" style="21" customWidth="1"/>
    <col min="5124" max="5128" width="12.7109375" style="21" customWidth="1"/>
    <col min="5129" max="5376" width="9.140625" style="21"/>
    <col min="5377" max="5377" width="4.28515625" style="21" customWidth="1"/>
    <col min="5378" max="5378" width="5.42578125" style="21" customWidth="1"/>
    <col min="5379" max="5379" width="23.5703125" style="21" customWidth="1"/>
    <col min="5380" max="5384" width="12.7109375" style="21" customWidth="1"/>
    <col min="5385" max="5632" width="9.140625" style="21"/>
    <col min="5633" max="5633" width="4.28515625" style="21" customWidth="1"/>
    <col min="5634" max="5634" width="5.42578125" style="21" customWidth="1"/>
    <col min="5635" max="5635" width="23.5703125" style="21" customWidth="1"/>
    <col min="5636" max="5640" width="12.7109375" style="21" customWidth="1"/>
    <col min="5641" max="5888" width="9.140625" style="21"/>
    <col min="5889" max="5889" width="4.28515625" style="21" customWidth="1"/>
    <col min="5890" max="5890" width="5.42578125" style="21" customWidth="1"/>
    <col min="5891" max="5891" width="23.5703125" style="21" customWidth="1"/>
    <col min="5892" max="5896" width="12.7109375" style="21" customWidth="1"/>
    <col min="5897" max="6144" width="9.140625" style="21"/>
    <col min="6145" max="6145" width="4.28515625" style="21" customWidth="1"/>
    <col min="6146" max="6146" width="5.42578125" style="21" customWidth="1"/>
    <col min="6147" max="6147" width="23.5703125" style="21" customWidth="1"/>
    <col min="6148" max="6152" width="12.7109375" style="21" customWidth="1"/>
    <col min="6153" max="6400" width="9.140625" style="21"/>
    <col min="6401" max="6401" width="4.28515625" style="21" customWidth="1"/>
    <col min="6402" max="6402" width="5.42578125" style="21" customWidth="1"/>
    <col min="6403" max="6403" width="23.5703125" style="21" customWidth="1"/>
    <col min="6404" max="6408" width="12.7109375" style="21" customWidth="1"/>
    <col min="6409" max="6656" width="9.140625" style="21"/>
    <col min="6657" max="6657" width="4.28515625" style="21" customWidth="1"/>
    <col min="6658" max="6658" width="5.42578125" style="21" customWidth="1"/>
    <col min="6659" max="6659" width="23.5703125" style="21" customWidth="1"/>
    <col min="6660" max="6664" width="12.7109375" style="21" customWidth="1"/>
    <col min="6665" max="6912" width="9.140625" style="21"/>
    <col min="6913" max="6913" width="4.28515625" style="21" customWidth="1"/>
    <col min="6914" max="6914" width="5.42578125" style="21" customWidth="1"/>
    <col min="6915" max="6915" width="23.5703125" style="21" customWidth="1"/>
    <col min="6916" max="6920" width="12.7109375" style="21" customWidth="1"/>
    <col min="6921" max="7168" width="9.140625" style="21"/>
    <col min="7169" max="7169" width="4.28515625" style="21" customWidth="1"/>
    <col min="7170" max="7170" width="5.42578125" style="21" customWidth="1"/>
    <col min="7171" max="7171" width="23.5703125" style="21" customWidth="1"/>
    <col min="7172" max="7176" width="12.7109375" style="21" customWidth="1"/>
    <col min="7177" max="7424" width="9.140625" style="21"/>
    <col min="7425" max="7425" width="4.28515625" style="21" customWidth="1"/>
    <col min="7426" max="7426" width="5.42578125" style="21" customWidth="1"/>
    <col min="7427" max="7427" width="23.5703125" style="21" customWidth="1"/>
    <col min="7428" max="7432" width="12.7109375" style="21" customWidth="1"/>
    <col min="7433" max="7680" width="9.140625" style="21"/>
    <col min="7681" max="7681" width="4.28515625" style="21" customWidth="1"/>
    <col min="7682" max="7682" width="5.42578125" style="21" customWidth="1"/>
    <col min="7683" max="7683" width="23.5703125" style="21" customWidth="1"/>
    <col min="7684" max="7688" width="12.7109375" style="21" customWidth="1"/>
    <col min="7689" max="7936" width="9.140625" style="21"/>
    <col min="7937" max="7937" width="4.28515625" style="21" customWidth="1"/>
    <col min="7938" max="7938" width="5.42578125" style="21" customWidth="1"/>
    <col min="7939" max="7939" width="23.5703125" style="21" customWidth="1"/>
    <col min="7940" max="7944" width="12.7109375" style="21" customWidth="1"/>
    <col min="7945" max="8192" width="9.140625" style="21"/>
    <col min="8193" max="8193" width="4.28515625" style="21" customWidth="1"/>
    <col min="8194" max="8194" width="5.42578125" style="21" customWidth="1"/>
    <col min="8195" max="8195" width="23.5703125" style="21" customWidth="1"/>
    <col min="8196" max="8200" width="12.7109375" style="21" customWidth="1"/>
    <col min="8201" max="8448" width="9.140625" style="21"/>
    <col min="8449" max="8449" width="4.28515625" style="21" customWidth="1"/>
    <col min="8450" max="8450" width="5.42578125" style="21" customWidth="1"/>
    <col min="8451" max="8451" width="23.5703125" style="21" customWidth="1"/>
    <col min="8452" max="8456" width="12.7109375" style="21" customWidth="1"/>
    <col min="8457" max="8704" width="9.140625" style="21"/>
    <col min="8705" max="8705" width="4.28515625" style="21" customWidth="1"/>
    <col min="8706" max="8706" width="5.42578125" style="21" customWidth="1"/>
    <col min="8707" max="8707" width="23.5703125" style="21" customWidth="1"/>
    <col min="8708" max="8712" width="12.7109375" style="21" customWidth="1"/>
    <col min="8713" max="8960" width="9.140625" style="21"/>
    <col min="8961" max="8961" width="4.28515625" style="21" customWidth="1"/>
    <col min="8962" max="8962" width="5.42578125" style="21" customWidth="1"/>
    <col min="8963" max="8963" width="23.5703125" style="21" customWidth="1"/>
    <col min="8964" max="8968" width="12.7109375" style="21" customWidth="1"/>
    <col min="8969" max="9216" width="9.140625" style="21"/>
    <col min="9217" max="9217" width="4.28515625" style="21" customWidth="1"/>
    <col min="9218" max="9218" width="5.42578125" style="21" customWidth="1"/>
    <col min="9219" max="9219" width="23.5703125" style="21" customWidth="1"/>
    <col min="9220" max="9224" width="12.7109375" style="21" customWidth="1"/>
    <col min="9225" max="9472" width="9.140625" style="21"/>
    <col min="9473" max="9473" width="4.28515625" style="21" customWidth="1"/>
    <col min="9474" max="9474" width="5.42578125" style="21" customWidth="1"/>
    <col min="9475" max="9475" width="23.5703125" style="21" customWidth="1"/>
    <col min="9476" max="9480" width="12.7109375" style="21" customWidth="1"/>
    <col min="9481" max="9728" width="9.140625" style="21"/>
    <col min="9729" max="9729" width="4.28515625" style="21" customWidth="1"/>
    <col min="9730" max="9730" width="5.42578125" style="21" customWidth="1"/>
    <col min="9731" max="9731" width="23.5703125" style="21" customWidth="1"/>
    <col min="9732" max="9736" width="12.7109375" style="21" customWidth="1"/>
    <col min="9737" max="9984" width="9.140625" style="21"/>
    <col min="9985" max="9985" width="4.28515625" style="21" customWidth="1"/>
    <col min="9986" max="9986" width="5.42578125" style="21" customWidth="1"/>
    <col min="9987" max="9987" width="23.5703125" style="21" customWidth="1"/>
    <col min="9988" max="9992" width="12.7109375" style="21" customWidth="1"/>
    <col min="9993" max="10240" width="9.140625" style="21"/>
    <col min="10241" max="10241" width="4.28515625" style="21" customWidth="1"/>
    <col min="10242" max="10242" width="5.42578125" style="21" customWidth="1"/>
    <col min="10243" max="10243" width="23.5703125" style="21" customWidth="1"/>
    <col min="10244" max="10248" width="12.7109375" style="21" customWidth="1"/>
    <col min="10249" max="10496" width="9.140625" style="21"/>
    <col min="10497" max="10497" width="4.28515625" style="21" customWidth="1"/>
    <col min="10498" max="10498" width="5.42578125" style="21" customWidth="1"/>
    <col min="10499" max="10499" width="23.5703125" style="21" customWidth="1"/>
    <col min="10500" max="10504" width="12.7109375" style="21" customWidth="1"/>
    <col min="10505" max="10752" width="9.140625" style="21"/>
    <col min="10753" max="10753" width="4.28515625" style="21" customWidth="1"/>
    <col min="10754" max="10754" width="5.42578125" style="21" customWidth="1"/>
    <col min="10755" max="10755" width="23.5703125" style="21" customWidth="1"/>
    <col min="10756" max="10760" width="12.7109375" style="21" customWidth="1"/>
    <col min="10761" max="11008" width="9.140625" style="21"/>
    <col min="11009" max="11009" width="4.28515625" style="21" customWidth="1"/>
    <col min="11010" max="11010" width="5.42578125" style="21" customWidth="1"/>
    <col min="11011" max="11011" width="23.5703125" style="21" customWidth="1"/>
    <col min="11012" max="11016" width="12.7109375" style="21" customWidth="1"/>
    <col min="11017" max="11264" width="9.140625" style="21"/>
    <col min="11265" max="11265" width="4.28515625" style="21" customWidth="1"/>
    <col min="11266" max="11266" width="5.42578125" style="21" customWidth="1"/>
    <col min="11267" max="11267" width="23.5703125" style="21" customWidth="1"/>
    <col min="11268" max="11272" width="12.7109375" style="21" customWidth="1"/>
    <col min="11273" max="11520" width="9.140625" style="21"/>
    <col min="11521" max="11521" width="4.28515625" style="21" customWidth="1"/>
    <col min="11522" max="11522" width="5.42578125" style="21" customWidth="1"/>
    <col min="11523" max="11523" width="23.5703125" style="21" customWidth="1"/>
    <col min="11524" max="11528" width="12.7109375" style="21" customWidth="1"/>
    <col min="11529" max="11776" width="9.140625" style="21"/>
    <col min="11777" max="11777" width="4.28515625" style="21" customWidth="1"/>
    <col min="11778" max="11778" width="5.42578125" style="21" customWidth="1"/>
    <col min="11779" max="11779" width="23.5703125" style="21" customWidth="1"/>
    <col min="11780" max="11784" width="12.7109375" style="21" customWidth="1"/>
    <col min="11785" max="12032" width="9.140625" style="21"/>
    <col min="12033" max="12033" width="4.28515625" style="21" customWidth="1"/>
    <col min="12034" max="12034" width="5.42578125" style="21" customWidth="1"/>
    <col min="12035" max="12035" width="23.5703125" style="21" customWidth="1"/>
    <col min="12036" max="12040" width="12.7109375" style="21" customWidth="1"/>
    <col min="12041" max="12288" width="9.140625" style="21"/>
    <col min="12289" max="12289" width="4.28515625" style="21" customWidth="1"/>
    <col min="12290" max="12290" width="5.42578125" style="21" customWidth="1"/>
    <col min="12291" max="12291" width="23.5703125" style="21" customWidth="1"/>
    <col min="12292" max="12296" width="12.7109375" style="21" customWidth="1"/>
    <col min="12297" max="12544" width="9.140625" style="21"/>
    <col min="12545" max="12545" width="4.28515625" style="21" customWidth="1"/>
    <col min="12546" max="12546" width="5.42578125" style="21" customWidth="1"/>
    <col min="12547" max="12547" width="23.5703125" style="21" customWidth="1"/>
    <col min="12548" max="12552" width="12.7109375" style="21" customWidth="1"/>
    <col min="12553" max="12800" width="9.140625" style="21"/>
    <col min="12801" max="12801" width="4.28515625" style="21" customWidth="1"/>
    <col min="12802" max="12802" width="5.42578125" style="21" customWidth="1"/>
    <col min="12803" max="12803" width="23.5703125" style="21" customWidth="1"/>
    <col min="12804" max="12808" width="12.7109375" style="21" customWidth="1"/>
    <col min="12809" max="13056" width="9.140625" style="21"/>
    <col min="13057" max="13057" width="4.28515625" style="21" customWidth="1"/>
    <col min="13058" max="13058" width="5.42578125" style="21" customWidth="1"/>
    <col min="13059" max="13059" width="23.5703125" style="21" customWidth="1"/>
    <col min="13060" max="13064" width="12.7109375" style="21" customWidth="1"/>
    <col min="13065" max="13312" width="9.140625" style="21"/>
    <col min="13313" max="13313" width="4.28515625" style="21" customWidth="1"/>
    <col min="13314" max="13314" width="5.42578125" style="21" customWidth="1"/>
    <col min="13315" max="13315" width="23.5703125" style="21" customWidth="1"/>
    <col min="13316" max="13320" width="12.7109375" style="21" customWidth="1"/>
    <col min="13321" max="13568" width="9.140625" style="21"/>
    <col min="13569" max="13569" width="4.28515625" style="21" customWidth="1"/>
    <col min="13570" max="13570" width="5.42578125" style="21" customWidth="1"/>
    <col min="13571" max="13571" width="23.5703125" style="21" customWidth="1"/>
    <col min="13572" max="13576" width="12.7109375" style="21" customWidth="1"/>
    <col min="13577" max="13824" width="9.140625" style="21"/>
    <col min="13825" max="13825" width="4.28515625" style="21" customWidth="1"/>
    <col min="13826" max="13826" width="5.42578125" style="21" customWidth="1"/>
    <col min="13827" max="13827" width="23.5703125" style="21" customWidth="1"/>
    <col min="13828" max="13832" width="12.7109375" style="21" customWidth="1"/>
    <col min="13833" max="14080" width="9.140625" style="21"/>
    <col min="14081" max="14081" width="4.28515625" style="21" customWidth="1"/>
    <col min="14082" max="14082" width="5.42578125" style="21" customWidth="1"/>
    <col min="14083" max="14083" width="23.5703125" style="21" customWidth="1"/>
    <col min="14084" max="14088" width="12.7109375" style="21" customWidth="1"/>
    <col min="14089" max="14336" width="9.140625" style="21"/>
    <col min="14337" max="14337" width="4.28515625" style="21" customWidth="1"/>
    <col min="14338" max="14338" width="5.42578125" style="21" customWidth="1"/>
    <col min="14339" max="14339" width="23.5703125" style="21" customWidth="1"/>
    <col min="14340" max="14344" width="12.7109375" style="21" customWidth="1"/>
    <col min="14345" max="14592" width="9.140625" style="21"/>
    <col min="14593" max="14593" width="4.28515625" style="21" customWidth="1"/>
    <col min="14594" max="14594" width="5.42578125" style="21" customWidth="1"/>
    <col min="14595" max="14595" width="23.5703125" style="21" customWidth="1"/>
    <col min="14596" max="14600" width="12.7109375" style="21" customWidth="1"/>
    <col min="14601" max="14848" width="9.140625" style="21"/>
    <col min="14849" max="14849" width="4.28515625" style="21" customWidth="1"/>
    <col min="14850" max="14850" width="5.42578125" style="21" customWidth="1"/>
    <col min="14851" max="14851" width="23.5703125" style="21" customWidth="1"/>
    <col min="14852" max="14856" width="12.7109375" style="21" customWidth="1"/>
    <col min="14857" max="15104" width="9.140625" style="21"/>
    <col min="15105" max="15105" width="4.28515625" style="21" customWidth="1"/>
    <col min="15106" max="15106" width="5.42578125" style="21" customWidth="1"/>
    <col min="15107" max="15107" width="23.5703125" style="21" customWidth="1"/>
    <col min="15108" max="15112" width="12.7109375" style="21" customWidth="1"/>
    <col min="15113" max="15360" width="9.140625" style="21"/>
    <col min="15361" max="15361" width="4.28515625" style="21" customWidth="1"/>
    <col min="15362" max="15362" width="5.42578125" style="21" customWidth="1"/>
    <col min="15363" max="15363" width="23.5703125" style="21" customWidth="1"/>
    <col min="15364" max="15368" width="12.7109375" style="21" customWidth="1"/>
    <col min="15369" max="15616" width="9.140625" style="21"/>
    <col min="15617" max="15617" width="4.28515625" style="21" customWidth="1"/>
    <col min="15618" max="15618" width="5.42578125" style="21" customWidth="1"/>
    <col min="15619" max="15619" width="23.5703125" style="21" customWidth="1"/>
    <col min="15620" max="15624" width="12.7109375" style="21" customWidth="1"/>
    <col min="15625" max="15872" width="9.140625" style="21"/>
    <col min="15873" max="15873" width="4.28515625" style="21" customWidth="1"/>
    <col min="15874" max="15874" width="5.42578125" style="21" customWidth="1"/>
    <col min="15875" max="15875" width="23.5703125" style="21" customWidth="1"/>
    <col min="15876" max="15880" width="12.7109375" style="21" customWidth="1"/>
    <col min="15881" max="16128" width="9.140625" style="21"/>
    <col min="16129" max="16129" width="4.28515625" style="21" customWidth="1"/>
    <col min="16130" max="16130" width="5.42578125" style="21" customWidth="1"/>
    <col min="16131" max="16131" width="23.5703125" style="21" customWidth="1"/>
    <col min="16132" max="16136" width="12.7109375" style="21" customWidth="1"/>
    <col min="16137" max="16384" width="9.140625" style="21"/>
  </cols>
  <sheetData>
    <row r="1" spans="2:8" x14ac:dyDescent="0.2">
      <c r="B1" s="19"/>
      <c r="C1" s="19"/>
      <c r="D1" s="19"/>
      <c r="E1" s="19"/>
      <c r="F1" s="19"/>
      <c r="G1" s="19"/>
      <c r="H1" s="86" t="s">
        <v>120</v>
      </c>
    </row>
    <row r="2" spans="2:8" x14ac:dyDescent="0.2">
      <c r="B2" s="167" t="s">
        <v>121</v>
      </c>
      <c r="C2" s="167"/>
      <c r="D2" s="167"/>
      <c r="E2" s="167"/>
      <c r="F2" s="167"/>
      <c r="G2" s="167"/>
      <c r="H2" s="167"/>
    </row>
    <row r="3" spans="2:8" x14ac:dyDescent="0.2">
      <c r="B3" s="19"/>
      <c r="C3" s="19"/>
      <c r="D3" s="19"/>
      <c r="E3" s="19"/>
      <c r="F3" s="19"/>
      <c r="G3" s="19"/>
      <c r="H3" s="19"/>
    </row>
    <row r="4" spans="2:8" x14ac:dyDescent="0.2">
      <c r="B4" s="147" t="s">
        <v>93</v>
      </c>
      <c r="C4" s="147" t="s">
        <v>3</v>
      </c>
      <c r="D4" s="147" t="s">
        <v>122</v>
      </c>
      <c r="E4" s="148"/>
      <c r="F4" s="148"/>
      <c r="G4" s="148"/>
      <c r="H4" s="148"/>
    </row>
    <row r="5" spans="2:8" x14ac:dyDescent="0.2">
      <c r="B5" s="148"/>
      <c r="C5" s="148"/>
      <c r="D5" s="148" t="s">
        <v>96</v>
      </c>
      <c r="E5" s="147" t="s">
        <v>123</v>
      </c>
      <c r="F5" s="147"/>
      <c r="G5" s="147"/>
      <c r="H5" s="147"/>
    </row>
    <row r="6" spans="2:8" ht="25.5" x14ac:dyDescent="0.2">
      <c r="B6" s="148"/>
      <c r="C6" s="148"/>
      <c r="D6" s="148"/>
      <c r="E6" s="7" t="s">
        <v>124</v>
      </c>
      <c r="F6" s="81" t="s">
        <v>125</v>
      </c>
      <c r="G6" s="81" t="s">
        <v>126</v>
      </c>
      <c r="H6" s="81" t="s">
        <v>127</v>
      </c>
    </row>
    <row r="7" spans="2:8" x14ac:dyDescent="0.2">
      <c r="B7" s="147" t="s">
        <v>21</v>
      </c>
      <c r="C7" s="149"/>
      <c r="D7" s="36">
        <f>D8+D9+D10+D11+D12+D13+D14+D15+D16+D17+D18+D19+D20+D21</f>
        <v>491</v>
      </c>
      <c r="E7" s="36">
        <f>E8+E9+E10+E11+E12+E13+E14+E15+E16+E17+E18+E19+E20+E21</f>
        <v>165</v>
      </c>
      <c r="F7" s="36">
        <f t="shared" ref="F7:H7" si="0">F8+F9+F10+F11+F12+F13+F14+F15+F16+F17+F18+F19+F20+F21</f>
        <v>170</v>
      </c>
      <c r="G7" s="36">
        <f t="shared" si="0"/>
        <v>65</v>
      </c>
      <c r="H7" s="36">
        <f t="shared" si="0"/>
        <v>91</v>
      </c>
    </row>
    <row r="8" spans="2:8" x14ac:dyDescent="0.2">
      <c r="B8" s="46">
        <v>1</v>
      </c>
      <c r="C8" s="28" t="s">
        <v>26</v>
      </c>
      <c r="D8" s="36">
        <f>E8+F8+G8+H8</f>
        <v>56</v>
      </c>
      <c r="E8" s="45">
        <f>[13]GWg!U85</f>
        <v>19</v>
      </c>
      <c r="F8" s="45">
        <f>[13]GWg!U86</f>
        <v>12</v>
      </c>
      <c r="G8" s="45">
        <f>[13]GWg!U87</f>
        <v>2</v>
      </c>
      <c r="H8" s="45">
        <f>[13]GWg!U88</f>
        <v>23</v>
      </c>
    </row>
    <row r="9" spans="2:8" x14ac:dyDescent="0.2">
      <c r="B9" s="35">
        <v>2</v>
      </c>
      <c r="C9" s="28" t="s">
        <v>27</v>
      </c>
      <c r="D9" s="36">
        <f t="shared" ref="D9:D21" si="1">E9+F9+G9+H9</f>
        <v>28</v>
      </c>
      <c r="E9" s="45">
        <f>[13]GWz!U85</f>
        <v>8</v>
      </c>
      <c r="F9" s="45">
        <f>[13]GWz!U86</f>
        <v>5</v>
      </c>
      <c r="G9" s="45">
        <f>[13]GWz!U87</f>
        <v>2</v>
      </c>
      <c r="H9" s="45">
        <f>[13]GWz!U88</f>
        <v>13</v>
      </c>
    </row>
    <row r="10" spans="2:8" x14ac:dyDescent="0.2">
      <c r="B10" s="85">
        <v>3</v>
      </c>
      <c r="C10" s="28" t="s">
        <v>28</v>
      </c>
      <c r="D10" s="36">
        <f t="shared" si="1"/>
        <v>32</v>
      </c>
      <c r="E10" s="45">
        <f>[13]KO!U85</f>
        <v>13</v>
      </c>
      <c r="F10" s="45">
        <f>[13]KO!U86</f>
        <v>9</v>
      </c>
      <c r="G10" s="45">
        <f>[13]KO!U87</f>
        <v>6</v>
      </c>
      <c r="H10" s="45">
        <f>[13]KO!U88</f>
        <v>4</v>
      </c>
    </row>
    <row r="11" spans="2:8" x14ac:dyDescent="0.2">
      <c r="B11" s="85">
        <v>4</v>
      </c>
      <c r="C11" s="28" t="s">
        <v>29</v>
      </c>
      <c r="D11" s="36">
        <f t="shared" si="1"/>
        <v>26</v>
      </c>
      <c r="E11" s="45">
        <f>[13]MI!U85</f>
        <v>3</v>
      </c>
      <c r="F11" s="45">
        <f>[13]MI!U86</f>
        <v>13</v>
      </c>
      <c r="G11" s="45">
        <f>[13]MI!U87</f>
        <v>9</v>
      </c>
      <c r="H11" s="45">
        <f>[13]MI!U88</f>
        <v>1</v>
      </c>
    </row>
    <row r="12" spans="2:8" x14ac:dyDescent="0.2">
      <c r="B12" s="46">
        <v>5</v>
      </c>
      <c r="C12" s="28" t="s">
        <v>30</v>
      </c>
      <c r="D12" s="36">
        <f t="shared" si="1"/>
        <v>37</v>
      </c>
      <c r="E12" s="45">
        <f>[13]NS!U85</f>
        <v>3</v>
      </c>
      <c r="F12" s="45">
        <f>[13]NS!U86</f>
        <v>20</v>
      </c>
      <c r="G12" s="45">
        <f>[13]NS!U87</f>
        <v>13</v>
      </c>
      <c r="H12" s="45">
        <f>[13]NS!U88</f>
        <v>1</v>
      </c>
    </row>
    <row r="13" spans="2:8" x14ac:dyDescent="0.2">
      <c r="B13" s="35">
        <v>6</v>
      </c>
      <c r="C13" s="28" t="s">
        <v>31</v>
      </c>
      <c r="D13" s="36">
        <f t="shared" si="1"/>
        <v>3</v>
      </c>
      <c r="E13" s="45">
        <f>[13]Sł!U85</f>
        <v>2</v>
      </c>
      <c r="F13" s="45">
        <f>[13]Sł!U86</f>
        <v>0</v>
      </c>
      <c r="G13" s="45">
        <f>[13]Sł!U87</f>
        <v>0</v>
      </c>
      <c r="H13" s="45">
        <f>[13]Sł!U88</f>
        <v>1</v>
      </c>
    </row>
    <row r="14" spans="2:8" ht="25.5" x14ac:dyDescent="0.2">
      <c r="B14" s="85">
        <v>7</v>
      </c>
      <c r="C14" s="28" t="s">
        <v>32</v>
      </c>
      <c r="D14" s="36">
        <f t="shared" si="1"/>
        <v>29</v>
      </c>
      <c r="E14" s="45">
        <f>[13]St!U85</f>
        <v>24</v>
      </c>
      <c r="F14" s="45">
        <f>[13]St!U86</f>
        <v>0</v>
      </c>
      <c r="G14" s="45">
        <f>[13]St!U87</f>
        <v>1</v>
      </c>
      <c r="H14" s="45">
        <f>[13]St!U88</f>
        <v>4</v>
      </c>
    </row>
    <row r="15" spans="2:8" x14ac:dyDescent="0.2">
      <c r="B15" s="85">
        <v>8</v>
      </c>
      <c r="C15" s="28" t="s">
        <v>33</v>
      </c>
      <c r="D15" s="36">
        <f t="shared" si="1"/>
        <v>20</v>
      </c>
      <c r="E15" s="45">
        <f>[13]Su!U85</f>
        <v>6</v>
      </c>
      <c r="F15" s="45">
        <f>[13]Su!U86</f>
        <v>6</v>
      </c>
      <c r="G15" s="45">
        <f>[13]Su!U87</f>
        <v>2</v>
      </c>
      <c r="H15" s="45">
        <f>[13]Su!U88</f>
        <v>6</v>
      </c>
    </row>
    <row r="16" spans="2:8" x14ac:dyDescent="0.2">
      <c r="B16" s="46">
        <v>9</v>
      </c>
      <c r="C16" s="28" t="s">
        <v>34</v>
      </c>
      <c r="D16" s="36">
        <f t="shared" si="1"/>
        <v>30</v>
      </c>
      <c r="E16" s="45">
        <f>[13]Św!U85</f>
        <v>4</v>
      </c>
      <c r="F16" s="45">
        <f>[13]Św!U86</f>
        <v>5</v>
      </c>
      <c r="G16" s="45">
        <f>[13]Św!U87</f>
        <v>3</v>
      </c>
      <c r="H16" s="45">
        <f>[13]Św!U88</f>
        <v>18</v>
      </c>
    </row>
    <row r="17" spans="2:8" x14ac:dyDescent="0.2">
      <c r="B17" s="35">
        <v>10</v>
      </c>
      <c r="C17" s="28" t="s">
        <v>35</v>
      </c>
      <c r="D17" s="36">
        <f t="shared" si="1"/>
        <v>126</v>
      </c>
      <c r="E17" s="45">
        <f>[13]Ws!U85</f>
        <v>20</v>
      </c>
      <c r="F17" s="45">
        <f>[13]Ws!U86</f>
        <v>81</v>
      </c>
      <c r="G17" s="45">
        <f>[13]Ws!U87</f>
        <v>17</v>
      </c>
      <c r="H17" s="45">
        <f>[13]Ws!U88</f>
        <v>8</v>
      </c>
    </row>
    <row r="18" spans="2:8" ht="25.5" x14ac:dyDescent="0.2">
      <c r="B18" s="85">
        <v>11</v>
      </c>
      <c r="C18" s="28" t="s">
        <v>36</v>
      </c>
      <c r="D18" s="36">
        <f t="shared" si="1"/>
        <v>45</v>
      </c>
      <c r="E18" s="45">
        <f>[13]ZGg!U85</f>
        <v>15</v>
      </c>
      <c r="F18" s="45">
        <f>[13]ZGg!U86</f>
        <v>14</v>
      </c>
      <c r="G18" s="45">
        <f>[13]ZGg!U87</f>
        <v>7</v>
      </c>
      <c r="H18" s="45">
        <f>[13]ZGg!U88</f>
        <v>9</v>
      </c>
    </row>
    <row r="19" spans="2:8" ht="25.5" x14ac:dyDescent="0.2">
      <c r="B19" s="85">
        <v>12</v>
      </c>
      <c r="C19" s="28" t="s">
        <v>37</v>
      </c>
      <c r="D19" s="36">
        <f t="shared" si="1"/>
        <v>15</v>
      </c>
      <c r="E19" s="45">
        <f>[13]ZGz!U85</f>
        <v>7</v>
      </c>
      <c r="F19" s="45">
        <f>[13]ZGz!U86</f>
        <v>5</v>
      </c>
      <c r="G19" s="45">
        <f>[13]ZGz!U87</f>
        <v>2</v>
      </c>
      <c r="H19" s="45">
        <f>[13]ZGz!U88</f>
        <v>1</v>
      </c>
    </row>
    <row r="20" spans="2:8" x14ac:dyDescent="0.2">
      <c r="B20" s="46">
        <v>13</v>
      </c>
      <c r="C20" s="28" t="s">
        <v>38</v>
      </c>
      <c r="D20" s="36">
        <f t="shared" si="1"/>
        <v>21</v>
      </c>
      <c r="E20" s="45">
        <f>[13]Żg!U85</f>
        <v>18</v>
      </c>
      <c r="F20" s="45">
        <f>[13]Żg!U86</f>
        <v>0</v>
      </c>
      <c r="G20" s="45">
        <f>[13]Żg!U87</f>
        <v>1</v>
      </c>
      <c r="H20" s="45">
        <f>[13]Żg!U88</f>
        <v>2</v>
      </c>
    </row>
    <row r="21" spans="2:8" x14ac:dyDescent="0.2">
      <c r="B21" s="35">
        <v>14</v>
      </c>
      <c r="C21" s="28" t="s">
        <v>39</v>
      </c>
      <c r="D21" s="36">
        <f t="shared" si="1"/>
        <v>23</v>
      </c>
      <c r="E21" s="45">
        <f>[13]Żr!U85</f>
        <v>23</v>
      </c>
      <c r="F21" s="45">
        <f>[13]Żr!U86</f>
        <v>0</v>
      </c>
      <c r="G21" s="45">
        <f>[13]Żr!U87</f>
        <v>0</v>
      </c>
      <c r="H21" s="45">
        <f>[13]Żr!U88</f>
        <v>0</v>
      </c>
    </row>
    <row r="23" spans="2:8" x14ac:dyDescent="0.2">
      <c r="D23" s="34"/>
      <c r="E23" s="34"/>
      <c r="F23" s="34"/>
      <c r="G23" s="34"/>
      <c r="H23" s="34"/>
    </row>
  </sheetData>
  <mergeCells count="7">
    <mergeCell ref="B7:C7"/>
    <mergeCell ref="B2:H2"/>
    <mergeCell ref="B4:B6"/>
    <mergeCell ref="C4:C6"/>
    <mergeCell ref="D4:H4"/>
    <mergeCell ref="D5:D6"/>
    <mergeCell ref="E5:H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3"/>
  <sheetViews>
    <sheetView zoomScale="91" zoomScaleNormal="91" workbookViewId="0">
      <selection activeCell="X5" sqref="X5"/>
    </sheetView>
  </sheetViews>
  <sheetFormatPr defaultRowHeight="15" x14ac:dyDescent="0.25"/>
  <cols>
    <col min="1" max="1" width="2.140625" style="53" customWidth="1"/>
    <col min="2" max="2" width="7.28515625" style="53" customWidth="1"/>
    <col min="3" max="3" width="21.28515625" style="53" customWidth="1"/>
    <col min="4" max="17" width="7.7109375" style="53" customWidth="1"/>
    <col min="18" max="19" width="10.7109375" style="53" customWidth="1"/>
    <col min="20" max="21" width="7.7109375" style="53" customWidth="1"/>
    <col min="22" max="22" width="9.140625" style="53"/>
    <col min="23" max="23" width="9.140625" style="87"/>
    <col min="24" max="246" width="9.140625" style="53"/>
    <col min="247" max="247" width="2.140625" style="53" customWidth="1"/>
    <col min="248" max="248" width="7.28515625" style="53" customWidth="1"/>
    <col min="249" max="249" width="21.28515625" style="53" customWidth="1"/>
    <col min="250" max="277" width="7.7109375" style="53" customWidth="1"/>
    <col min="278" max="502" width="9.140625" style="53"/>
    <col min="503" max="503" width="2.140625" style="53" customWidth="1"/>
    <col min="504" max="504" width="7.28515625" style="53" customWidth="1"/>
    <col min="505" max="505" width="21.28515625" style="53" customWidth="1"/>
    <col min="506" max="533" width="7.7109375" style="53" customWidth="1"/>
    <col min="534" max="758" width="9.140625" style="53"/>
    <col min="759" max="759" width="2.140625" style="53" customWidth="1"/>
    <col min="760" max="760" width="7.28515625" style="53" customWidth="1"/>
    <col min="761" max="761" width="21.28515625" style="53" customWidth="1"/>
    <col min="762" max="789" width="7.7109375" style="53" customWidth="1"/>
    <col min="790" max="1014" width="9.140625" style="53"/>
    <col min="1015" max="1015" width="2.140625" style="53" customWidth="1"/>
    <col min="1016" max="1016" width="7.28515625" style="53" customWidth="1"/>
    <col min="1017" max="1017" width="21.28515625" style="53" customWidth="1"/>
    <col min="1018" max="1045" width="7.7109375" style="53" customWidth="1"/>
    <col min="1046" max="1270" width="9.140625" style="53"/>
    <col min="1271" max="1271" width="2.140625" style="53" customWidth="1"/>
    <col min="1272" max="1272" width="7.28515625" style="53" customWidth="1"/>
    <col min="1273" max="1273" width="21.28515625" style="53" customWidth="1"/>
    <col min="1274" max="1301" width="7.7109375" style="53" customWidth="1"/>
    <col min="1302" max="1526" width="9.140625" style="53"/>
    <col min="1527" max="1527" width="2.140625" style="53" customWidth="1"/>
    <col min="1528" max="1528" width="7.28515625" style="53" customWidth="1"/>
    <col min="1529" max="1529" width="21.28515625" style="53" customWidth="1"/>
    <col min="1530" max="1557" width="7.7109375" style="53" customWidth="1"/>
    <col min="1558" max="1782" width="9.140625" style="53"/>
    <col min="1783" max="1783" width="2.140625" style="53" customWidth="1"/>
    <col min="1784" max="1784" width="7.28515625" style="53" customWidth="1"/>
    <col min="1785" max="1785" width="21.28515625" style="53" customWidth="1"/>
    <col min="1786" max="1813" width="7.7109375" style="53" customWidth="1"/>
    <col min="1814" max="2038" width="9.140625" style="53"/>
    <col min="2039" max="2039" width="2.140625" style="53" customWidth="1"/>
    <col min="2040" max="2040" width="7.28515625" style="53" customWidth="1"/>
    <col min="2041" max="2041" width="21.28515625" style="53" customWidth="1"/>
    <col min="2042" max="2069" width="7.7109375" style="53" customWidth="1"/>
    <col min="2070" max="2294" width="9.140625" style="53"/>
    <col min="2295" max="2295" width="2.140625" style="53" customWidth="1"/>
    <col min="2296" max="2296" width="7.28515625" style="53" customWidth="1"/>
    <col min="2297" max="2297" width="21.28515625" style="53" customWidth="1"/>
    <col min="2298" max="2325" width="7.7109375" style="53" customWidth="1"/>
    <col min="2326" max="2550" width="9.140625" style="53"/>
    <col min="2551" max="2551" width="2.140625" style="53" customWidth="1"/>
    <col min="2552" max="2552" width="7.28515625" style="53" customWidth="1"/>
    <col min="2553" max="2553" width="21.28515625" style="53" customWidth="1"/>
    <col min="2554" max="2581" width="7.7109375" style="53" customWidth="1"/>
    <col min="2582" max="2806" width="9.140625" style="53"/>
    <col min="2807" max="2807" width="2.140625" style="53" customWidth="1"/>
    <col min="2808" max="2808" width="7.28515625" style="53" customWidth="1"/>
    <col min="2809" max="2809" width="21.28515625" style="53" customWidth="1"/>
    <col min="2810" max="2837" width="7.7109375" style="53" customWidth="1"/>
    <col min="2838" max="3062" width="9.140625" style="53"/>
    <col min="3063" max="3063" width="2.140625" style="53" customWidth="1"/>
    <col min="3064" max="3064" width="7.28515625" style="53" customWidth="1"/>
    <col min="3065" max="3065" width="21.28515625" style="53" customWidth="1"/>
    <col min="3066" max="3093" width="7.7109375" style="53" customWidth="1"/>
    <col min="3094" max="3318" width="9.140625" style="53"/>
    <col min="3319" max="3319" width="2.140625" style="53" customWidth="1"/>
    <col min="3320" max="3320" width="7.28515625" style="53" customWidth="1"/>
    <col min="3321" max="3321" width="21.28515625" style="53" customWidth="1"/>
    <col min="3322" max="3349" width="7.7109375" style="53" customWidth="1"/>
    <col min="3350" max="3574" width="9.140625" style="53"/>
    <col min="3575" max="3575" width="2.140625" style="53" customWidth="1"/>
    <col min="3576" max="3576" width="7.28515625" style="53" customWidth="1"/>
    <col min="3577" max="3577" width="21.28515625" style="53" customWidth="1"/>
    <col min="3578" max="3605" width="7.7109375" style="53" customWidth="1"/>
    <col min="3606" max="3830" width="9.140625" style="53"/>
    <col min="3831" max="3831" width="2.140625" style="53" customWidth="1"/>
    <col min="3832" max="3832" width="7.28515625" style="53" customWidth="1"/>
    <col min="3833" max="3833" width="21.28515625" style="53" customWidth="1"/>
    <col min="3834" max="3861" width="7.7109375" style="53" customWidth="1"/>
    <col min="3862" max="4086" width="9.140625" style="53"/>
    <col min="4087" max="4087" width="2.140625" style="53" customWidth="1"/>
    <col min="4088" max="4088" width="7.28515625" style="53" customWidth="1"/>
    <col min="4089" max="4089" width="21.28515625" style="53" customWidth="1"/>
    <col min="4090" max="4117" width="7.7109375" style="53" customWidth="1"/>
    <col min="4118" max="4342" width="9.140625" style="53"/>
    <col min="4343" max="4343" width="2.140625" style="53" customWidth="1"/>
    <col min="4344" max="4344" width="7.28515625" style="53" customWidth="1"/>
    <col min="4345" max="4345" width="21.28515625" style="53" customWidth="1"/>
    <col min="4346" max="4373" width="7.7109375" style="53" customWidth="1"/>
    <col min="4374" max="4598" width="9.140625" style="53"/>
    <col min="4599" max="4599" width="2.140625" style="53" customWidth="1"/>
    <col min="4600" max="4600" width="7.28515625" style="53" customWidth="1"/>
    <col min="4601" max="4601" width="21.28515625" style="53" customWidth="1"/>
    <col min="4602" max="4629" width="7.7109375" style="53" customWidth="1"/>
    <col min="4630" max="4854" width="9.140625" style="53"/>
    <col min="4855" max="4855" width="2.140625" style="53" customWidth="1"/>
    <col min="4856" max="4856" width="7.28515625" style="53" customWidth="1"/>
    <col min="4857" max="4857" width="21.28515625" style="53" customWidth="1"/>
    <col min="4858" max="4885" width="7.7109375" style="53" customWidth="1"/>
    <col min="4886" max="5110" width="9.140625" style="53"/>
    <col min="5111" max="5111" width="2.140625" style="53" customWidth="1"/>
    <col min="5112" max="5112" width="7.28515625" style="53" customWidth="1"/>
    <col min="5113" max="5113" width="21.28515625" style="53" customWidth="1"/>
    <col min="5114" max="5141" width="7.7109375" style="53" customWidth="1"/>
    <col min="5142" max="5366" width="9.140625" style="53"/>
    <col min="5367" max="5367" width="2.140625" style="53" customWidth="1"/>
    <col min="5368" max="5368" width="7.28515625" style="53" customWidth="1"/>
    <col min="5369" max="5369" width="21.28515625" style="53" customWidth="1"/>
    <col min="5370" max="5397" width="7.7109375" style="53" customWidth="1"/>
    <col min="5398" max="5622" width="9.140625" style="53"/>
    <col min="5623" max="5623" width="2.140625" style="53" customWidth="1"/>
    <col min="5624" max="5624" width="7.28515625" style="53" customWidth="1"/>
    <col min="5625" max="5625" width="21.28515625" style="53" customWidth="1"/>
    <col min="5626" max="5653" width="7.7109375" style="53" customWidth="1"/>
    <col min="5654" max="5878" width="9.140625" style="53"/>
    <col min="5879" max="5879" width="2.140625" style="53" customWidth="1"/>
    <col min="5880" max="5880" width="7.28515625" style="53" customWidth="1"/>
    <col min="5881" max="5881" width="21.28515625" style="53" customWidth="1"/>
    <col min="5882" max="5909" width="7.7109375" style="53" customWidth="1"/>
    <col min="5910" max="6134" width="9.140625" style="53"/>
    <col min="6135" max="6135" width="2.140625" style="53" customWidth="1"/>
    <col min="6136" max="6136" width="7.28515625" style="53" customWidth="1"/>
    <col min="6137" max="6137" width="21.28515625" style="53" customWidth="1"/>
    <col min="6138" max="6165" width="7.7109375" style="53" customWidth="1"/>
    <col min="6166" max="6390" width="9.140625" style="53"/>
    <col min="6391" max="6391" width="2.140625" style="53" customWidth="1"/>
    <col min="6392" max="6392" width="7.28515625" style="53" customWidth="1"/>
    <col min="6393" max="6393" width="21.28515625" style="53" customWidth="1"/>
    <col min="6394" max="6421" width="7.7109375" style="53" customWidth="1"/>
    <col min="6422" max="6646" width="9.140625" style="53"/>
    <col min="6647" max="6647" width="2.140625" style="53" customWidth="1"/>
    <col min="6648" max="6648" width="7.28515625" style="53" customWidth="1"/>
    <col min="6649" max="6649" width="21.28515625" style="53" customWidth="1"/>
    <col min="6650" max="6677" width="7.7109375" style="53" customWidth="1"/>
    <col min="6678" max="6902" width="9.140625" style="53"/>
    <col min="6903" max="6903" width="2.140625" style="53" customWidth="1"/>
    <col min="6904" max="6904" width="7.28515625" style="53" customWidth="1"/>
    <col min="6905" max="6905" width="21.28515625" style="53" customWidth="1"/>
    <col min="6906" max="6933" width="7.7109375" style="53" customWidth="1"/>
    <col min="6934" max="7158" width="9.140625" style="53"/>
    <col min="7159" max="7159" width="2.140625" style="53" customWidth="1"/>
    <col min="7160" max="7160" width="7.28515625" style="53" customWidth="1"/>
    <col min="7161" max="7161" width="21.28515625" style="53" customWidth="1"/>
    <col min="7162" max="7189" width="7.7109375" style="53" customWidth="1"/>
    <col min="7190" max="7414" width="9.140625" style="53"/>
    <col min="7415" max="7415" width="2.140625" style="53" customWidth="1"/>
    <col min="7416" max="7416" width="7.28515625" style="53" customWidth="1"/>
    <col min="7417" max="7417" width="21.28515625" style="53" customWidth="1"/>
    <col min="7418" max="7445" width="7.7109375" style="53" customWidth="1"/>
    <col min="7446" max="7670" width="9.140625" style="53"/>
    <col min="7671" max="7671" width="2.140625" style="53" customWidth="1"/>
    <col min="7672" max="7672" width="7.28515625" style="53" customWidth="1"/>
    <col min="7673" max="7673" width="21.28515625" style="53" customWidth="1"/>
    <col min="7674" max="7701" width="7.7109375" style="53" customWidth="1"/>
    <col min="7702" max="7926" width="9.140625" style="53"/>
    <col min="7927" max="7927" width="2.140625" style="53" customWidth="1"/>
    <col min="7928" max="7928" width="7.28515625" style="53" customWidth="1"/>
    <col min="7929" max="7929" width="21.28515625" style="53" customWidth="1"/>
    <col min="7930" max="7957" width="7.7109375" style="53" customWidth="1"/>
    <col min="7958" max="8182" width="9.140625" style="53"/>
    <col min="8183" max="8183" width="2.140625" style="53" customWidth="1"/>
    <col min="8184" max="8184" width="7.28515625" style="53" customWidth="1"/>
    <col min="8185" max="8185" width="21.28515625" style="53" customWidth="1"/>
    <col min="8186" max="8213" width="7.7109375" style="53" customWidth="1"/>
    <col min="8214" max="8438" width="9.140625" style="53"/>
    <col min="8439" max="8439" width="2.140625" style="53" customWidth="1"/>
    <col min="8440" max="8440" width="7.28515625" style="53" customWidth="1"/>
    <col min="8441" max="8441" width="21.28515625" style="53" customWidth="1"/>
    <col min="8442" max="8469" width="7.7109375" style="53" customWidth="1"/>
    <col min="8470" max="8694" width="9.140625" style="53"/>
    <col min="8695" max="8695" width="2.140625" style="53" customWidth="1"/>
    <col min="8696" max="8696" width="7.28515625" style="53" customWidth="1"/>
    <col min="8697" max="8697" width="21.28515625" style="53" customWidth="1"/>
    <col min="8698" max="8725" width="7.7109375" style="53" customWidth="1"/>
    <col min="8726" max="8950" width="9.140625" style="53"/>
    <col min="8951" max="8951" width="2.140625" style="53" customWidth="1"/>
    <col min="8952" max="8952" width="7.28515625" style="53" customWidth="1"/>
    <col min="8953" max="8953" width="21.28515625" style="53" customWidth="1"/>
    <col min="8954" max="8981" width="7.7109375" style="53" customWidth="1"/>
    <col min="8982" max="9206" width="9.140625" style="53"/>
    <col min="9207" max="9207" width="2.140625" style="53" customWidth="1"/>
    <col min="9208" max="9208" width="7.28515625" style="53" customWidth="1"/>
    <col min="9209" max="9209" width="21.28515625" style="53" customWidth="1"/>
    <col min="9210" max="9237" width="7.7109375" style="53" customWidth="1"/>
    <col min="9238" max="9462" width="9.140625" style="53"/>
    <col min="9463" max="9463" width="2.140625" style="53" customWidth="1"/>
    <col min="9464" max="9464" width="7.28515625" style="53" customWidth="1"/>
    <col min="9465" max="9465" width="21.28515625" style="53" customWidth="1"/>
    <col min="9466" max="9493" width="7.7109375" style="53" customWidth="1"/>
    <col min="9494" max="9718" width="9.140625" style="53"/>
    <col min="9719" max="9719" width="2.140625" style="53" customWidth="1"/>
    <col min="9720" max="9720" width="7.28515625" style="53" customWidth="1"/>
    <col min="9721" max="9721" width="21.28515625" style="53" customWidth="1"/>
    <col min="9722" max="9749" width="7.7109375" style="53" customWidth="1"/>
    <col min="9750" max="9974" width="9.140625" style="53"/>
    <col min="9975" max="9975" width="2.140625" style="53" customWidth="1"/>
    <col min="9976" max="9976" width="7.28515625" style="53" customWidth="1"/>
    <col min="9977" max="9977" width="21.28515625" style="53" customWidth="1"/>
    <col min="9978" max="10005" width="7.7109375" style="53" customWidth="1"/>
    <col min="10006" max="10230" width="9.140625" style="53"/>
    <col min="10231" max="10231" width="2.140625" style="53" customWidth="1"/>
    <col min="10232" max="10232" width="7.28515625" style="53" customWidth="1"/>
    <col min="10233" max="10233" width="21.28515625" style="53" customWidth="1"/>
    <col min="10234" max="10261" width="7.7109375" style="53" customWidth="1"/>
    <col min="10262" max="10486" width="9.140625" style="53"/>
    <col min="10487" max="10487" width="2.140625" style="53" customWidth="1"/>
    <col min="10488" max="10488" width="7.28515625" style="53" customWidth="1"/>
    <col min="10489" max="10489" width="21.28515625" style="53" customWidth="1"/>
    <col min="10490" max="10517" width="7.7109375" style="53" customWidth="1"/>
    <col min="10518" max="10742" width="9.140625" style="53"/>
    <col min="10743" max="10743" width="2.140625" style="53" customWidth="1"/>
    <col min="10744" max="10744" width="7.28515625" style="53" customWidth="1"/>
    <col min="10745" max="10745" width="21.28515625" style="53" customWidth="1"/>
    <col min="10746" max="10773" width="7.7109375" style="53" customWidth="1"/>
    <col min="10774" max="10998" width="9.140625" style="53"/>
    <col min="10999" max="10999" width="2.140625" style="53" customWidth="1"/>
    <col min="11000" max="11000" width="7.28515625" style="53" customWidth="1"/>
    <col min="11001" max="11001" width="21.28515625" style="53" customWidth="1"/>
    <col min="11002" max="11029" width="7.7109375" style="53" customWidth="1"/>
    <col min="11030" max="11254" width="9.140625" style="53"/>
    <col min="11255" max="11255" width="2.140625" style="53" customWidth="1"/>
    <col min="11256" max="11256" width="7.28515625" style="53" customWidth="1"/>
    <col min="11257" max="11257" width="21.28515625" style="53" customWidth="1"/>
    <col min="11258" max="11285" width="7.7109375" style="53" customWidth="1"/>
    <col min="11286" max="11510" width="9.140625" style="53"/>
    <col min="11511" max="11511" width="2.140625" style="53" customWidth="1"/>
    <col min="11512" max="11512" width="7.28515625" style="53" customWidth="1"/>
    <col min="11513" max="11513" width="21.28515625" style="53" customWidth="1"/>
    <col min="11514" max="11541" width="7.7109375" style="53" customWidth="1"/>
    <col min="11542" max="11766" width="9.140625" style="53"/>
    <col min="11767" max="11767" width="2.140625" style="53" customWidth="1"/>
    <col min="11768" max="11768" width="7.28515625" style="53" customWidth="1"/>
    <col min="11769" max="11769" width="21.28515625" style="53" customWidth="1"/>
    <col min="11770" max="11797" width="7.7109375" style="53" customWidth="1"/>
    <col min="11798" max="12022" width="9.140625" style="53"/>
    <col min="12023" max="12023" width="2.140625" style="53" customWidth="1"/>
    <col min="12024" max="12024" width="7.28515625" style="53" customWidth="1"/>
    <col min="12025" max="12025" width="21.28515625" style="53" customWidth="1"/>
    <col min="12026" max="12053" width="7.7109375" style="53" customWidth="1"/>
    <col min="12054" max="12278" width="9.140625" style="53"/>
    <col min="12279" max="12279" width="2.140625" style="53" customWidth="1"/>
    <col min="12280" max="12280" width="7.28515625" style="53" customWidth="1"/>
    <col min="12281" max="12281" width="21.28515625" style="53" customWidth="1"/>
    <col min="12282" max="12309" width="7.7109375" style="53" customWidth="1"/>
    <col min="12310" max="12534" width="9.140625" style="53"/>
    <col min="12535" max="12535" width="2.140625" style="53" customWidth="1"/>
    <col min="12536" max="12536" width="7.28515625" style="53" customWidth="1"/>
    <col min="12537" max="12537" width="21.28515625" style="53" customWidth="1"/>
    <col min="12538" max="12565" width="7.7109375" style="53" customWidth="1"/>
    <col min="12566" max="12790" width="9.140625" style="53"/>
    <col min="12791" max="12791" width="2.140625" style="53" customWidth="1"/>
    <col min="12792" max="12792" width="7.28515625" style="53" customWidth="1"/>
    <col min="12793" max="12793" width="21.28515625" style="53" customWidth="1"/>
    <col min="12794" max="12821" width="7.7109375" style="53" customWidth="1"/>
    <col min="12822" max="13046" width="9.140625" style="53"/>
    <col min="13047" max="13047" width="2.140625" style="53" customWidth="1"/>
    <col min="13048" max="13048" width="7.28515625" style="53" customWidth="1"/>
    <col min="13049" max="13049" width="21.28515625" style="53" customWidth="1"/>
    <col min="13050" max="13077" width="7.7109375" style="53" customWidth="1"/>
    <col min="13078" max="13302" width="9.140625" style="53"/>
    <col min="13303" max="13303" width="2.140625" style="53" customWidth="1"/>
    <col min="13304" max="13304" width="7.28515625" style="53" customWidth="1"/>
    <col min="13305" max="13305" width="21.28515625" style="53" customWidth="1"/>
    <col min="13306" max="13333" width="7.7109375" style="53" customWidth="1"/>
    <col min="13334" max="13558" width="9.140625" style="53"/>
    <col min="13559" max="13559" width="2.140625" style="53" customWidth="1"/>
    <col min="13560" max="13560" width="7.28515625" style="53" customWidth="1"/>
    <col min="13561" max="13561" width="21.28515625" style="53" customWidth="1"/>
    <col min="13562" max="13589" width="7.7109375" style="53" customWidth="1"/>
    <col min="13590" max="13814" width="9.140625" style="53"/>
    <col min="13815" max="13815" width="2.140625" style="53" customWidth="1"/>
    <col min="13816" max="13816" width="7.28515625" style="53" customWidth="1"/>
    <col min="13817" max="13817" width="21.28515625" style="53" customWidth="1"/>
    <col min="13818" max="13845" width="7.7109375" style="53" customWidth="1"/>
    <col min="13846" max="14070" width="9.140625" style="53"/>
    <col min="14071" max="14071" width="2.140625" style="53" customWidth="1"/>
    <col min="14072" max="14072" width="7.28515625" style="53" customWidth="1"/>
    <col min="14073" max="14073" width="21.28515625" style="53" customWidth="1"/>
    <col min="14074" max="14101" width="7.7109375" style="53" customWidth="1"/>
    <col min="14102" max="14326" width="9.140625" style="53"/>
    <col min="14327" max="14327" width="2.140625" style="53" customWidth="1"/>
    <col min="14328" max="14328" width="7.28515625" style="53" customWidth="1"/>
    <col min="14329" max="14329" width="21.28515625" style="53" customWidth="1"/>
    <col min="14330" max="14357" width="7.7109375" style="53" customWidth="1"/>
    <col min="14358" max="14582" width="9.140625" style="53"/>
    <col min="14583" max="14583" width="2.140625" style="53" customWidth="1"/>
    <col min="14584" max="14584" width="7.28515625" style="53" customWidth="1"/>
    <col min="14585" max="14585" width="21.28515625" style="53" customWidth="1"/>
    <col min="14586" max="14613" width="7.7109375" style="53" customWidth="1"/>
    <col min="14614" max="14838" width="9.140625" style="53"/>
    <col min="14839" max="14839" width="2.140625" style="53" customWidth="1"/>
    <col min="14840" max="14840" width="7.28515625" style="53" customWidth="1"/>
    <col min="14841" max="14841" width="21.28515625" style="53" customWidth="1"/>
    <col min="14842" max="14869" width="7.7109375" style="53" customWidth="1"/>
    <col min="14870" max="15094" width="9.140625" style="53"/>
    <col min="15095" max="15095" width="2.140625" style="53" customWidth="1"/>
    <col min="15096" max="15096" width="7.28515625" style="53" customWidth="1"/>
    <col min="15097" max="15097" width="21.28515625" style="53" customWidth="1"/>
    <col min="15098" max="15125" width="7.7109375" style="53" customWidth="1"/>
    <col min="15126" max="15350" width="9.140625" style="53"/>
    <col min="15351" max="15351" width="2.140625" style="53" customWidth="1"/>
    <col min="15352" max="15352" width="7.28515625" style="53" customWidth="1"/>
    <col min="15353" max="15353" width="21.28515625" style="53" customWidth="1"/>
    <col min="15354" max="15381" width="7.7109375" style="53" customWidth="1"/>
    <col min="15382" max="15606" width="9.140625" style="53"/>
    <col min="15607" max="15607" width="2.140625" style="53" customWidth="1"/>
    <col min="15608" max="15608" width="7.28515625" style="53" customWidth="1"/>
    <col min="15609" max="15609" width="21.28515625" style="53" customWidth="1"/>
    <col min="15610" max="15637" width="7.7109375" style="53" customWidth="1"/>
    <col min="15638" max="15862" width="9.140625" style="53"/>
    <col min="15863" max="15863" width="2.140625" style="53" customWidth="1"/>
    <col min="15864" max="15864" width="7.28515625" style="53" customWidth="1"/>
    <col min="15865" max="15865" width="21.28515625" style="53" customWidth="1"/>
    <col min="15866" max="15893" width="7.7109375" style="53" customWidth="1"/>
    <col min="15894" max="16118" width="9.140625" style="53"/>
    <col min="16119" max="16119" width="2.140625" style="53" customWidth="1"/>
    <col min="16120" max="16120" width="7.28515625" style="53" customWidth="1"/>
    <col min="16121" max="16121" width="21.28515625" style="53" customWidth="1"/>
    <col min="16122" max="16149" width="7.7109375" style="53" customWidth="1"/>
    <col min="16150" max="16384" width="9.140625" style="53"/>
  </cols>
  <sheetData>
    <row r="1" spans="2:23" ht="1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9" t="s">
        <v>128</v>
      </c>
      <c r="U1" s="199"/>
    </row>
    <row r="2" spans="2:23" x14ac:dyDescent="0.25">
      <c r="B2" s="167" t="s">
        <v>129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2:23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3" s="21" customFormat="1" ht="12.75" x14ac:dyDescent="0.2">
      <c r="B4" s="147" t="s">
        <v>93</v>
      </c>
      <c r="C4" s="147" t="s">
        <v>3</v>
      </c>
      <c r="D4" s="147" t="s">
        <v>130</v>
      </c>
      <c r="E4" s="148"/>
      <c r="F4" s="148" t="s">
        <v>131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W4" s="52"/>
    </row>
    <row r="5" spans="2:23" ht="79.5" customHeight="1" x14ac:dyDescent="0.25">
      <c r="B5" s="148"/>
      <c r="C5" s="148"/>
      <c r="D5" s="148"/>
      <c r="E5" s="148"/>
      <c r="F5" s="147" t="s">
        <v>132</v>
      </c>
      <c r="G5" s="147"/>
      <c r="H5" s="147" t="s">
        <v>133</v>
      </c>
      <c r="I5" s="147"/>
      <c r="J5" s="147" t="s">
        <v>134</v>
      </c>
      <c r="K5" s="147"/>
      <c r="L5" s="147" t="s">
        <v>135</v>
      </c>
      <c r="M5" s="147"/>
      <c r="N5" s="198" t="s">
        <v>136</v>
      </c>
      <c r="O5" s="198"/>
      <c r="P5" s="147" t="s">
        <v>137</v>
      </c>
      <c r="Q5" s="147"/>
      <c r="R5" s="147" t="s">
        <v>138</v>
      </c>
      <c r="S5" s="147"/>
      <c r="T5" s="147" t="s">
        <v>139</v>
      </c>
      <c r="U5" s="147"/>
    </row>
    <row r="6" spans="2:23" ht="90" x14ac:dyDescent="0.25">
      <c r="B6" s="148"/>
      <c r="C6" s="148"/>
      <c r="D6" s="88" t="s">
        <v>140</v>
      </c>
      <c r="E6" s="88" t="s">
        <v>141</v>
      </c>
      <c r="F6" s="88" t="s">
        <v>140</v>
      </c>
      <c r="G6" s="88" t="s">
        <v>141</v>
      </c>
      <c r="H6" s="88" t="s">
        <v>140</v>
      </c>
      <c r="I6" s="88" t="s">
        <v>141</v>
      </c>
      <c r="J6" s="88" t="s">
        <v>140</v>
      </c>
      <c r="K6" s="88" t="s">
        <v>141</v>
      </c>
      <c r="L6" s="88" t="s">
        <v>140</v>
      </c>
      <c r="M6" s="88" t="s">
        <v>141</v>
      </c>
      <c r="N6" s="88" t="s">
        <v>140</v>
      </c>
      <c r="O6" s="88" t="s">
        <v>141</v>
      </c>
      <c r="P6" s="88" t="s">
        <v>140</v>
      </c>
      <c r="Q6" s="88" t="s">
        <v>141</v>
      </c>
      <c r="R6" s="88" t="s">
        <v>140</v>
      </c>
      <c r="S6" s="88" t="s">
        <v>141</v>
      </c>
      <c r="T6" s="88" t="s">
        <v>140</v>
      </c>
      <c r="U6" s="88" t="s">
        <v>141</v>
      </c>
    </row>
    <row r="7" spans="2:23" x14ac:dyDescent="0.25">
      <c r="B7" s="172" t="s">
        <v>21</v>
      </c>
      <c r="C7" s="189"/>
      <c r="D7" s="89">
        <f>D8+D9+D10+D11+D12+D13+D14+D15+D16+D17+D18+D19+D20+D21</f>
        <v>481</v>
      </c>
      <c r="E7" s="89">
        <f>E8+E9+E10+E11+E12+E13+E14+E15+E16+E17+E18+E19+E20+E21</f>
        <v>278</v>
      </c>
      <c r="F7" s="89">
        <f t="shared" ref="F7:U7" si="0">F8+F9+F10+F11+F12+F13+F14+F15+F16+F17+F18+F19+F20+F21</f>
        <v>224</v>
      </c>
      <c r="G7" s="89">
        <f t="shared" si="0"/>
        <v>133</v>
      </c>
      <c r="H7" s="89">
        <f>H8+H9+H10+H11+H12+H13+H14+H15+H16+H17+H18+H19+H20+H21</f>
        <v>101</v>
      </c>
      <c r="I7" s="89">
        <f>I8+I9+I10+I11+I12+I13+I14+I15+I16+I17+I18+I19+I20+I21</f>
        <v>43</v>
      </c>
      <c r="J7" s="89">
        <f>J8+J9+J10+J11+J12+J13+J14+J15+J16+J17+J18+J19+J20+J21</f>
        <v>41</v>
      </c>
      <c r="K7" s="89">
        <f t="shared" si="0"/>
        <v>30</v>
      </c>
      <c r="L7" s="89">
        <f t="shared" si="0"/>
        <v>39</v>
      </c>
      <c r="M7" s="89">
        <f t="shared" si="0"/>
        <v>25</v>
      </c>
      <c r="N7" s="89">
        <f t="shared" si="0"/>
        <v>35</v>
      </c>
      <c r="O7" s="89">
        <f t="shared" si="0"/>
        <v>17</v>
      </c>
      <c r="P7" s="89">
        <f>P8+P9+P10+P11+P12+P13+P14+P15+P16+P17+P18+P19+P20+P21</f>
        <v>15</v>
      </c>
      <c r="Q7" s="89">
        <f t="shared" si="0"/>
        <v>11</v>
      </c>
      <c r="R7" s="89">
        <f t="shared" si="0"/>
        <v>15</v>
      </c>
      <c r="S7" s="89">
        <f t="shared" si="0"/>
        <v>11</v>
      </c>
      <c r="T7" s="89">
        <f t="shared" si="0"/>
        <v>11</v>
      </c>
      <c r="U7" s="89">
        <f t="shared" si="0"/>
        <v>8</v>
      </c>
    </row>
    <row r="8" spans="2:23" ht="30" x14ac:dyDescent="0.25">
      <c r="B8" s="59">
        <v>1</v>
      </c>
      <c r="C8" s="61" t="s">
        <v>26</v>
      </c>
      <c r="D8" s="89">
        <f>J8+F8+H8+L8+N8+P8+R8+T8</f>
        <v>56</v>
      </c>
      <c r="E8" s="89">
        <f>G8+I8+K8+M8+O8+Q8+S8+U8</f>
        <v>42</v>
      </c>
      <c r="F8" s="89">
        <f>[14]GWg!U123</f>
        <v>53</v>
      </c>
      <c r="G8" s="89">
        <f>[14]GWg!X123</f>
        <v>39</v>
      </c>
      <c r="H8" s="89">
        <f>[14]GWg!U107</f>
        <v>0</v>
      </c>
      <c r="I8" s="89">
        <f>[14]GWg!X107</f>
        <v>0</v>
      </c>
      <c r="J8" s="89">
        <f>[14]GWg!U120</f>
        <v>0</v>
      </c>
      <c r="K8" s="89">
        <f>[14]GWg!X120</f>
        <v>0</v>
      </c>
      <c r="L8" s="89">
        <f>[14]GWg!U127</f>
        <v>0</v>
      </c>
      <c r="M8" s="89">
        <f>[14]GWg!X127</f>
        <v>0</v>
      </c>
      <c r="N8" s="90">
        <f>[14]GWg!U124</f>
        <v>0</v>
      </c>
      <c r="O8" s="91">
        <f>[14]GWg!X124</f>
        <v>0</v>
      </c>
      <c r="P8" s="89">
        <f>[14]GWg!U111</f>
        <v>2</v>
      </c>
      <c r="Q8" s="89">
        <f>[14]GWg!X111</f>
        <v>2</v>
      </c>
      <c r="R8" s="89">
        <f>[14]GWg!U109</f>
        <v>1</v>
      </c>
      <c r="S8" s="89">
        <f>[14]GWg!X109</f>
        <v>1</v>
      </c>
      <c r="T8" s="89">
        <f>[14]GWg!U102</f>
        <v>0</v>
      </c>
      <c r="U8" s="89">
        <f>[14]GWg!X102</f>
        <v>0</v>
      </c>
    </row>
    <row r="9" spans="2:23" ht="30" x14ac:dyDescent="0.25">
      <c r="B9" s="61">
        <v>2</v>
      </c>
      <c r="C9" s="61" t="s">
        <v>27</v>
      </c>
      <c r="D9" s="89">
        <f>J9+F9+H9+L9+N9+P9+R9+T9</f>
        <v>28</v>
      </c>
      <c r="E9" s="89">
        <f>G9+I9+K9+M9+O9+Q9+S9+U9</f>
        <v>26</v>
      </c>
      <c r="F9" s="92">
        <f>[14]GWz!U123</f>
        <v>24</v>
      </c>
      <c r="G9" s="92">
        <f>[14]GWz!X123</f>
        <v>22</v>
      </c>
      <c r="H9" s="92">
        <f>[14]GWg!U107</f>
        <v>0</v>
      </c>
      <c r="I9" s="92">
        <f>[14]GWg!X107</f>
        <v>0</v>
      </c>
      <c r="J9" s="92">
        <f>[14]GWg!U120</f>
        <v>0</v>
      </c>
      <c r="K9" s="92">
        <f>[14]GWg!X120</f>
        <v>0</v>
      </c>
      <c r="L9" s="92">
        <f>[14]GWg!U127</f>
        <v>0</v>
      </c>
      <c r="M9" s="92">
        <f>[14]GWg!X127</f>
        <v>0</v>
      </c>
      <c r="N9" s="92">
        <f>[14]GWg!U124</f>
        <v>0</v>
      </c>
      <c r="O9" s="91">
        <f>[14]GWg!X124</f>
        <v>0</v>
      </c>
      <c r="P9" s="92">
        <f>[14]GWz!U111</f>
        <v>3</v>
      </c>
      <c r="Q9" s="92">
        <f>[14]GWz!X111</f>
        <v>3</v>
      </c>
      <c r="R9" s="92">
        <f>[14]GWg!U109</f>
        <v>1</v>
      </c>
      <c r="S9" s="92">
        <f>[14]GWg!X109</f>
        <v>1</v>
      </c>
      <c r="T9" s="92">
        <f>[14]GWg!U102</f>
        <v>0</v>
      </c>
      <c r="U9" s="92">
        <f>[14]GWg!X102</f>
        <v>0</v>
      </c>
    </row>
    <row r="10" spans="2:23" x14ac:dyDescent="0.25">
      <c r="B10" s="69">
        <v>3</v>
      </c>
      <c r="C10" s="61" t="s">
        <v>28</v>
      </c>
      <c r="D10" s="89">
        <f t="shared" ref="D10:D21" si="1">J10+F10+H10+L10+N10+P10+R10+T10</f>
        <v>32</v>
      </c>
      <c r="E10" s="89">
        <f t="shared" ref="E10:E21" si="2">G10+I10+K10+M10+O10+Q10+S10+U10</f>
        <v>23</v>
      </c>
      <c r="F10" s="92">
        <f>[14]KO!U123</f>
        <v>11</v>
      </c>
      <c r="G10" s="92">
        <f>[14]KO!X123</f>
        <v>8</v>
      </c>
      <c r="H10" s="92">
        <f>[14]GWz!U107</f>
        <v>0</v>
      </c>
      <c r="I10" s="92">
        <f>[14]GWg!X107</f>
        <v>0</v>
      </c>
      <c r="J10" s="92">
        <f>[14]KO!U120</f>
        <v>6</v>
      </c>
      <c r="K10" s="92">
        <f>[14]KO!X120</f>
        <v>5</v>
      </c>
      <c r="L10" s="92">
        <f>[14]KO!U127</f>
        <v>9</v>
      </c>
      <c r="M10" s="92">
        <f>[14]KO!X127</f>
        <v>7</v>
      </c>
      <c r="N10" s="90">
        <f>[14]KO!U124</f>
        <v>3</v>
      </c>
      <c r="O10" s="91">
        <f>[14]KO!X124</f>
        <v>3</v>
      </c>
      <c r="P10" s="92">
        <f>[14]KO!U111</f>
        <v>2</v>
      </c>
      <c r="Q10" s="92">
        <f>[14]KO!X111</f>
        <v>0</v>
      </c>
      <c r="R10" s="92">
        <f>[14]GWz!U109</f>
        <v>1</v>
      </c>
      <c r="S10" s="92">
        <f>[14]KO!X109</f>
        <v>0</v>
      </c>
      <c r="T10" s="92">
        <f>[14]GWz!U102</f>
        <v>0</v>
      </c>
      <c r="U10" s="92">
        <f>[14]GWz!X102</f>
        <v>0</v>
      </c>
    </row>
    <row r="11" spans="2:23" x14ac:dyDescent="0.25">
      <c r="B11" s="69">
        <v>4</v>
      </c>
      <c r="C11" s="61" t="s">
        <v>29</v>
      </c>
      <c r="D11" s="89">
        <f t="shared" si="1"/>
        <v>22</v>
      </c>
      <c r="E11" s="89">
        <f t="shared" si="2"/>
        <v>9</v>
      </c>
      <c r="F11" s="92">
        <f>[14]MI!U123</f>
        <v>13</v>
      </c>
      <c r="G11" s="92">
        <f>[14]MI!X123</f>
        <v>5</v>
      </c>
      <c r="H11" s="92">
        <f>[14]MI!U107</f>
        <v>0</v>
      </c>
      <c r="I11" s="92">
        <f>[14]MI!X107</f>
        <v>0</v>
      </c>
      <c r="J11" s="92">
        <f>[14]MI!U120</f>
        <v>1</v>
      </c>
      <c r="K11" s="92">
        <f>[14]MI!X120</f>
        <v>1</v>
      </c>
      <c r="L11" s="92">
        <f>[14]MI!U127</f>
        <v>0</v>
      </c>
      <c r="M11" s="92">
        <f>[14]MI!X127</f>
        <v>0</v>
      </c>
      <c r="N11" s="90">
        <f>[14]MI!U124</f>
        <v>8</v>
      </c>
      <c r="O11" s="91">
        <f>[14]MI!X124</f>
        <v>3</v>
      </c>
      <c r="P11" s="92">
        <f>[14]MI!U111</f>
        <v>0</v>
      </c>
      <c r="Q11" s="92">
        <f>[14]KO!X111</f>
        <v>0</v>
      </c>
      <c r="R11" s="92">
        <f>[14]KO!U109</f>
        <v>0</v>
      </c>
      <c r="S11" s="92">
        <f>[14]MI!X109</f>
        <v>0</v>
      </c>
      <c r="T11" s="92">
        <f>[14]KO!U102</f>
        <v>0</v>
      </c>
      <c r="U11" s="92">
        <f>[14]KO!X102</f>
        <v>0</v>
      </c>
    </row>
    <row r="12" spans="2:23" x14ac:dyDescent="0.25">
      <c r="B12" s="59">
        <v>5</v>
      </c>
      <c r="C12" s="61" t="s">
        <v>30</v>
      </c>
      <c r="D12" s="89">
        <f t="shared" si="1"/>
        <v>37</v>
      </c>
      <c r="E12" s="89">
        <f t="shared" si="2"/>
        <v>27</v>
      </c>
      <c r="F12" s="92">
        <f>[14]NS!U123</f>
        <v>20</v>
      </c>
      <c r="G12" s="92">
        <f>[14]NS!X123</f>
        <v>13</v>
      </c>
      <c r="H12" s="92">
        <f>[14]NS!U107</f>
        <v>2</v>
      </c>
      <c r="I12" s="92">
        <f>[14]NS!X107</f>
        <v>2</v>
      </c>
      <c r="J12" s="92">
        <f>[14]NS!U120</f>
        <v>6</v>
      </c>
      <c r="K12" s="92">
        <f>[14]NS!X120</f>
        <v>5</v>
      </c>
      <c r="L12" s="92">
        <f>[14]NS!U127</f>
        <v>0</v>
      </c>
      <c r="M12" s="92">
        <f>[14]NS!X127</f>
        <v>0</v>
      </c>
      <c r="N12" s="90">
        <f>[14]NS!U124</f>
        <v>0</v>
      </c>
      <c r="O12" s="91">
        <f>[14]NS!X124</f>
        <v>0</v>
      </c>
      <c r="P12" s="92">
        <f>[14]NS!U111</f>
        <v>3</v>
      </c>
      <c r="Q12" s="92">
        <f>[14]NS!X111</f>
        <v>2</v>
      </c>
      <c r="R12" s="92">
        <f>[14]NS!U109</f>
        <v>4</v>
      </c>
      <c r="S12" s="92">
        <f>[14]NS!X109</f>
        <v>4</v>
      </c>
      <c r="T12" s="92">
        <f>[14]MI!U102</f>
        <v>2</v>
      </c>
      <c r="U12" s="92">
        <f>[14]MI!X102</f>
        <v>1</v>
      </c>
    </row>
    <row r="13" spans="2:23" x14ac:dyDescent="0.25">
      <c r="B13" s="61">
        <v>6</v>
      </c>
      <c r="C13" s="61" t="s">
        <v>31</v>
      </c>
      <c r="D13" s="89">
        <f t="shared" si="1"/>
        <v>3</v>
      </c>
      <c r="E13" s="89">
        <f t="shared" si="2"/>
        <v>1</v>
      </c>
      <c r="F13" s="92">
        <f>[14]Sł!U123</f>
        <v>1</v>
      </c>
      <c r="G13" s="92">
        <f>[14]Sł!X123</f>
        <v>0</v>
      </c>
      <c r="H13" s="92">
        <f>[14]Sł!U107</f>
        <v>0</v>
      </c>
      <c r="I13" s="92">
        <f>[14]Sł!X107</f>
        <v>0</v>
      </c>
      <c r="J13" s="92">
        <f>[14]Sł!U120</f>
        <v>1</v>
      </c>
      <c r="K13" s="92">
        <f>[14]Sł!X120</f>
        <v>1</v>
      </c>
      <c r="L13" s="92">
        <f>[14]Sł!U127</f>
        <v>0</v>
      </c>
      <c r="M13" s="92">
        <f>[14]Sł!X127</f>
        <v>0</v>
      </c>
      <c r="N13" s="90">
        <f>[14]Sł!U124</f>
        <v>1</v>
      </c>
      <c r="O13" s="91">
        <f>[14]Sł!X124</f>
        <v>0</v>
      </c>
      <c r="P13" s="92">
        <f>[14]Sł!U111</f>
        <v>0</v>
      </c>
      <c r="Q13" s="92">
        <f>[14]Sł!X111</f>
        <v>0</v>
      </c>
      <c r="R13" s="92">
        <f>[14]Sł!U109</f>
        <v>0</v>
      </c>
      <c r="S13" s="92">
        <f>[14]Sł!X109</f>
        <v>0</v>
      </c>
      <c r="T13" s="92">
        <f>[14]Sł!U102</f>
        <v>0</v>
      </c>
      <c r="U13" s="92">
        <f>[14]Sł!X102</f>
        <v>0</v>
      </c>
    </row>
    <row r="14" spans="2:23" ht="28.5" customHeight="1" x14ac:dyDescent="0.25">
      <c r="B14" s="69">
        <v>7</v>
      </c>
      <c r="C14" s="61" t="s">
        <v>32</v>
      </c>
      <c r="D14" s="89">
        <f t="shared" si="1"/>
        <v>28</v>
      </c>
      <c r="E14" s="89">
        <f t="shared" si="2"/>
        <v>27</v>
      </c>
      <c r="F14" s="92">
        <f>[14]St!U123</f>
        <v>7</v>
      </c>
      <c r="G14" s="92">
        <f>[14]St!X123</f>
        <v>6</v>
      </c>
      <c r="H14" s="92">
        <f>[14]St!U107</f>
        <v>20</v>
      </c>
      <c r="I14" s="92">
        <f>[14]St!X107</f>
        <v>19</v>
      </c>
      <c r="J14" s="92">
        <f>[14]St!U120</f>
        <v>0</v>
      </c>
      <c r="K14" s="92">
        <f>[14]St!X120</f>
        <v>0</v>
      </c>
      <c r="L14" s="92">
        <f>[14]St!U127</f>
        <v>0</v>
      </c>
      <c r="M14" s="92">
        <f>[14]St!X127</f>
        <v>0</v>
      </c>
      <c r="N14" s="90">
        <f>[14]St!U124</f>
        <v>0</v>
      </c>
      <c r="O14" s="91">
        <f>[14]St!X124</f>
        <v>0</v>
      </c>
      <c r="P14" s="92">
        <f>[14]St!U111</f>
        <v>1</v>
      </c>
      <c r="Q14" s="92">
        <f>[14]St!X111</f>
        <v>1</v>
      </c>
      <c r="R14" s="92">
        <f>[14]Sł!U109</f>
        <v>0</v>
      </c>
      <c r="S14" s="92">
        <f>[14]St!X109</f>
        <v>1</v>
      </c>
      <c r="T14" s="92">
        <f>[14]St!U102</f>
        <v>0</v>
      </c>
      <c r="U14" s="92">
        <f>[14]St!X102</f>
        <v>0</v>
      </c>
    </row>
    <row r="15" spans="2:23" x14ac:dyDescent="0.25">
      <c r="B15" s="69">
        <v>8</v>
      </c>
      <c r="C15" s="61" t="s">
        <v>33</v>
      </c>
      <c r="D15" s="89">
        <f t="shared" si="1"/>
        <v>20</v>
      </c>
      <c r="E15" s="89">
        <f t="shared" si="2"/>
        <v>11</v>
      </c>
      <c r="F15" s="92">
        <f>[14]Su!U123</f>
        <v>8</v>
      </c>
      <c r="G15" s="92">
        <f>[14]Su!X123</f>
        <v>4</v>
      </c>
      <c r="H15" s="92">
        <f>[14]Su!U107</f>
        <v>0</v>
      </c>
      <c r="I15" s="92">
        <f>[14]Su!X107</f>
        <v>0</v>
      </c>
      <c r="J15" s="92">
        <f>[14]Su!U120</f>
        <v>1</v>
      </c>
      <c r="K15" s="92">
        <f>[14]Su!X120</f>
        <v>1</v>
      </c>
      <c r="L15" s="92">
        <f>[14]Su!U127</f>
        <v>9</v>
      </c>
      <c r="M15" s="92">
        <f>[14]Su!X127</f>
        <v>4</v>
      </c>
      <c r="N15" s="90">
        <f>[14]Su!U124</f>
        <v>1</v>
      </c>
      <c r="O15" s="91">
        <f>[14]Su!X124</f>
        <v>1</v>
      </c>
      <c r="P15" s="92">
        <f>[14]Su!U111</f>
        <v>0</v>
      </c>
      <c r="Q15" s="92">
        <f>[14]Su!X111</f>
        <v>0</v>
      </c>
      <c r="R15" s="92">
        <f>[14]Su!U109</f>
        <v>0</v>
      </c>
      <c r="S15" s="92">
        <f>[14]Su!X109</f>
        <v>0</v>
      </c>
      <c r="T15" s="92">
        <f>[14]Su!U102</f>
        <v>1</v>
      </c>
      <c r="U15" s="92">
        <f>[14]Su!X102</f>
        <v>1</v>
      </c>
    </row>
    <row r="16" spans="2:23" x14ac:dyDescent="0.25">
      <c r="B16" s="59">
        <v>9</v>
      </c>
      <c r="C16" s="61" t="s">
        <v>34</v>
      </c>
      <c r="D16" s="89">
        <f t="shared" si="1"/>
        <v>30</v>
      </c>
      <c r="E16" s="89">
        <f t="shared" si="2"/>
        <v>19</v>
      </c>
      <c r="F16" s="92">
        <f>[14]Św!U123</f>
        <v>24</v>
      </c>
      <c r="G16" s="92">
        <f>[14]Św!X123</f>
        <v>15</v>
      </c>
      <c r="H16" s="92">
        <f>[14]Św!U107</f>
        <v>0</v>
      </c>
      <c r="I16" s="92">
        <f>[14]Św!X107</f>
        <v>0</v>
      </c>
      <c r="J16" s="92">
        <f>[14]Św!U120</f>
        <v>0</v>
      </c>
      <c r="K16" s="92">
        <f>[14]Św!X120</f>
        <v>0</v>
      </c>
      <c r="L16" s="92">
        <f>[14]Św!U127</f>
        <v>0</v>
      </c>
      <c r="M16" s="92">
        <f>[14]Św!X127</f>
        <v>0</v>
      </c>
      <c r="N16" s="90">
        <f>[14]Św!U124</f>
        <v>3</v>
      </c>
      <c r="O16" s="91">
        <f>[14]Św!X124</f>
        <v>3</v>
      </c>
      <c r="P16" s="92">
        <f>[14]Św!U111</f>
        <v>0</v>
      </c>
      <c r="Q16" s="92">
        <f>[14]Św!X111</f>
        <v>0</v>
      </c>
      <c r="R16" s="92">
        <f>[14]Św!U109</f>
        <v>2</v>
      </c>
      <c r="S16" s="92">
        <f>[14]Św!X109</f>
        <v>1</v>
      </c>
      <c r="T16" s="92">
        <f>[14]Św!U102</f>
        <v>1</v>
      </c>
      <c r="U16" s="92">
        <f>[14]Św!X102</f>
        <v>0</v>
      </c>
    </row>
    <row r="17" spans="2:21" x14ac:dyDescent="0.25">
      <c r="B17" s="61">
        <v>10</v>
      </c>
      <c r="C17" s="61" t="s">
        <v>35</v>
      </c>
      <c r="D17" s="89">
        <f t="shared" si="1"/>
        <v>124</v>
      </c>
      <c r="E17" s="89">
        <f t="shared" si="2"/>
        <v>32</v>
      </c>
      <c r="F17" s="92">
        <f>[14]Ws!U123</f>
        <v>42</v>
      </c>
      <c r="G17" s="92">
        <f>[14]Ws!X123</f>
        <v>10</v>
      </c>
      <c r="H17" s="92">
        <f>[14]Ws!U107</f>
        <v>58</v>
      </c>
      <c r="I17" s="92">
        <f>[14]Ws!X107</f>
        <v>15</v>
      </c>
      <c r="J17" s="92">
        <f>[14]Ws!U120</f>
        <v>2</v>
      </c>
      <c r="K17" s="92">
        <f>[14]Ws!X120</f>
        <v>1</v>
      </c>
      <c r="L17" s="92">
        <f>[14]Ws!U127</f>
        <v>2</v>
      </c>
      <c r="M17" s="92">
        <f>[14]Ws!X127</f>
        <v>0</v>
      </c>
      <c r="N17" s="90">
        <f>[14]Ws!U124</f>
        <v>15</v>
      </c>
      <c r="O17" s="91">
        <f>[14]Ws!X124</f>
        <v>4</v>
      </c>
      <c r="P17" s="92">
        <f>[14]Ws!U111</f>
        <v>0</v>
      </c>
      <c r="Q17" s="92">
        <f>[14]Ws!X111</f>
        <v>0</v>
      </c>
      <c r="R17" s="92">
        <f>[14]Ws!U109</f>
        <v>3</v>
      </c>
      <c r="S17" s="92">
        <f>[14]Ws!X109</f>
        <v>1</v>
      </c>
      <c r="T17" s="92">
        <f>[14]Ws!U102</f>
        <v>2</v>
      </c>
      <c r="U17" s="92">
        <f>[14]Ws!X102</f>
        <v>1</v>
      </c>
    </row>
    <row r="18" spans="2:21" ht="25.5" x14ac:dyDescent="0.25">
      <c r="B18" s="69">
        <v>11</v>
      </c>
      <c r="C18" s="35" t="s">
        <v>36</v>
      </c>
      <c r="D18" s="89">
        <f t="shared" si="1"/>
        <v>43</v>
      </c>
      <c r="E18" s="89">
        <f t="shared" si="2"/>
        <v>30</v>
      </c>
      <c r="F18" s="92">
        <f>[14]ZGg!U123</f>
        <v>4</v>
      </c>
      <c r="G18" s="92">
        <f>[14]ZGg!X123</f>
        <v>2</v>
      </c>
      <c r="H18" s="92">
        <f>[14]ZGg!U107</f>
        <v>3</v>
      </c>
      <c r="I18" s="92">
        <f>[14]ZGg!X107</f>
        <v>3</v>
      </c>
      <c r="J18" s="92">
        <f>[14]ZGg!U120</f>
        <v>9</v>
      </c>
      <c r="K18" s="92">
        <f>[14]ZGg!X120</f>
        <v>5</v>
      </c>
      <c r="L18" s="92">
        <f>[14]ZGg!U127</f>
        <v>14</v>
      </c>
      <c r="M18" s="92">
        <f>[14]ZGg!X127</f>
        <v>9</v>
      </c>
      <c r="N18" s="90">
        <f>[14]ZGg!U124</f>
        <v>3</v>
      </c>
      <c r="O18" s="91">
        <f>[14]ZGg!X124</f>
        <v>2</v>
      </c>
      <c r="P18" s="92">
        <f>[14]ZGg!U111</f>
        <v>3</v>
      </c>
      <c r="Q18" s="92">
        <f>[14]ZGg!X111</f>
        <v>2</v>
      </c>
      <c r="R18" s="92">
        <f>[14]ZGg!U109</f>
        <v>2</v>
      </c>
      <c r="S18" s="92">
        <f>[14]ZGg!X109</f>
        <v>2</v>
      </c>
      <c r="T18" s="92">
        <f>[14]ZGg!U102</f>
        <v>5</v>
      </c>
      <c r="U18" s="92">
        <f>[14]ZGg!X102</f>
        <v>5</v>
      </c>
    </row>
    <row r="19" spans="2:21" ht="30" x14ac:dyDescent="0.25">
      <c r="B19" s="69">
        <v>12</v>
      </c>
      <c r="C19" s="61" t="s">
        <v>37</v>
      </c>
      <c r="D19" s="89">
        <f t="shared" si="1"/>
        <v>14</v>
      </c>
      <c r="E19" s="89">
        <f t="shared" si="2"/>
        <v>11</v>
      </c>
      <c r="F19" s="92">
        <f>[14]ZGz!U123</f>
        <v>0</v>
      </c>
      <c r="G19" s="92">
        <f>[14]ZGz!X123</f>
        <v>0</v>
      </c>
      <c r="H19" s="92">
        <f>[14]ZGz!U107</f>
        <v>0</v>
      </c>
      <c r="I19" s="92">
        <f>[14]ZGz!X107</f>
        <v>0</v>
      </c>
      <c r="J19" s="92">
        <f>[14]ZGz!U120</f>
        <v>9</v>
      </c>
      <c r="K19" s="92">
        <f>[14]ZGz!X120</f>
        <v>7</v>
      </c>
      <c r="L19" s="92">
        <f>[14]ZGz!U127</f>
        <v>4</v>
      </c>
      <c r="M19" s="92">
        <f>[14]ZGz!X127</f>
        <v>4</v>
      </c>
      <c r="N19" s="90">
        <f>[14]ZGz!U124</f>
        <v>0</v>
      </c>
      <c r="O19" s="91">
        <f>[14]ZGz!X124</f>
        <v>0</v>
      </c>
      <c r="P19" s="92">
        <f>[14]ZGz!U111</f>
        <v>0</v>
      </c>
      <c r="Q19" s="92">
        <f>[14]ZGz!X111</f>
        <v>0</v>
      </c>
      <c r="R19" s="92">
        <f>[14]ZGz!U109</f>
        <v>1</v>
      </c>
      <c r="S19" s="92">
        <f>[14]ZGz!X109</f>
        <v>0</v>
      </c>
      <c r="T19" s="92">
        <f>[14]ZGz!U102</f>
        <v>0</v>
      </c>
      <c r="U19" s="92">
        <f>[14]ZGz!X102</f>
        <v>0</v>
      </c>
    </row>
    <row r="20" spans="2:21" x14ac:dyDescent="0.25">
      <c r="B20" s="59">
        <v>13</v>
      </c>
      <c r="C20" s="61" t="s">
        <v>38</v>
      </c>
      <c r="D20" s="89">
        <f t="shared" si="1"/>
        <v>21</v>
      </c>
      <c r="E20" s="89">
        <f t="shared" si="2"/>
        <v>7</v>
      </c>
      <c r="F20" s="92">
        <f>[14]Żg!U123</f>
        <v>2</v>
      </c>
      <c r="G20" s="92">
        <f>[14]Żg!X123</f>
        <v>2</v>
      </c>
      <c r="H20" s="92">
        <f>[14]Żg!U107</f>
        <v>18</v>
      </c>
      <c r="I20" s="92">
        <f>[14]Żg!X107</f>
        <v>4</v>
      </c>
      <c r="J20" s="92">
        <f>[14]Żg!U120</f>
        <v>0</v>
      </c>
      <c r="K20" s="92">
        <f>[14]Żg!X120</f>
        <v>0</v>
      </c>
      <c r="L20" s="92">
        <f>[14]Żg!U127</f>
        <v>1</v>
      </c>
      <c r="M20" s="92">
        <f>[14]Żg!X127</f>
        <v>1</v>
      </c>
      <c r="N20" s="90">
        <f>[14]Żg!U124</f>
        <v>0</v>
      </c>
      <c r="O20" s="91">
        <f>[14]Żg!X124</f>
        <v>0</v>
      </c>
      <c r="P20" s="92">
        <f>[14]Żg!U111</f>
        <v>0</v>
      </c>
      <c r="Q20" s="92">
        <f>[14]Żg!X111</f>
        <v>0</v>
      </c>
      <c r="R20" s="92">
        <f>[14]Żr!U109</f>
        <v>0</v>
      </c>
      <c r="S20" s="92">
        <f>[14]Żg!X109</f>
        <v>0</v>
      </c>
      <c r="T20" s="92">
        <f>[14]Żg!U102</f>
        <v>0</v>
      </c>
      <c r="U20" s="92">
        <f>[14]Żg!X102</f>
        <v>0</v>
      </c>
    </row>
    <row r="21" spans="2:21" x14ac:dyDescent="0.25">
      <c r="B21" s="61">
        <v>14</v>
      </c>
      <c r="C21" s="61" t="s">
        <v>39</v>
      </c>
      <c r="D21" s="89">
        <f t="shared" si="1"/>
        <v>23</v>
      </c>
      <c r="E21" s="89">
        <f t="shared" si="2"/>
        <v>13</v>
      </c>
      <c r="F21" s="92">
        <f>[14]Żr!U123</f>
        <v>15</v>
      </c>
      <c r="G21" s="92">
        <f>[14]Żr!X123</f>
        <v>7</v>
      </c>
      <c r="H21" s="92">
        <f>[14]Żr!U107</f>
        <v>0</v>
      </c>
      <c r="I21" s="92">
        <f>[14]Żr!X107</f>
        <v>0</v>
      </c>
      <c r="J21" s="92">
        <f>[14]Żr!U120</f>
        <v>6</v>
      </c>
      <c r="K21" s="92">
        <f>[14]Żr!X120</f>
        <v>4</v>
      </c>
      <c r="L21" s="92">
        <f>[14]Żr!U127</f>
        <v>0</v>
      </c>
      <c r="M21" s="92">
        <f>[14]Żr!X127</f>
        <v>0</v>
      </c>
      <c r="N21" s="90">
        <f>[14]Żr!U124</f>
        <v>1</v>
      </c>
      <c r="O21" s="91">
        <f>[14]Żr!X124</f>
        <v>1</v>
      </c>
      <c r="P21" s="92">
        <f>[14]Żr!U111</f>
        <v>1</v>
      </c>
      <c r="Q21" s="92">
        <f>[14]Żr!X111</f>
        <v>1</v>
      </c>
      <c r="R21" s="92">
        <f>[14]Żr!U109</f>
        <v>0</v>
      </c>
      <c r="S21" s="92">
        <f>[14]Żr!X109</f>
        <v>0</v>
      </c>
      <c r="T21" s="92">
        <f>[14]Żr!U102</f>
        <v>0</v>
      </c>
      <c r="U21" s="92">
        <f>[14]Żr!X102</f>
        <v>0</v>
      </c>
    </row>
    <row r="22" spans="2:21" x14ac:dyDescent="0.25">
      <c r="C22" s="93"/>
      <c r="D22" s="94"/>
      <c r="E22" s="93"/>
    </row>
    <row r="23" spans="2:21" x14ac:dyDescent="0.25"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</row>
  </sheetData>
  <mergeCells count="15">
    <mergeCell ref="T1:U1"/>
    <mergeCell ref="B2:U2"/>
    <mergeCell ref="B4:B6"/>
    <mergeCell ref="C4:C6"/>
    <mergeCell ref="D4:E5"/>
    <mergeCell ref="F4:U4"/>
    <mergeCell ref="F5:G5"/>
    <mergeCell ref="H5:I5"/>
    <mergeCell ref="J5:K5"/>
    <mergeCell ref="L5:M5"/>
    <mergeCell ref="N5:O5"/>
    <mergeCell ref="P5:Q5"/>
    <mergeCell ref="R5:S5"/>
    <mergeCell ref="T5:U5"/>
    <mergeCell ref="B7:C7"/>
  </mergeCells>
  <pageMargins left="0.7" right="0.7" top="0.75" bottom="0.75" header="0.3" footer="0.3"/>
  <pageSetup paperSize="9"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0"/>
  <sheetViews>
    <sheetView zoomScale="90" zoomScaleNormal="90" workbookViewId="0">
      <selection activeCell="B3" sqref="B3:O3"/>
    </sheetView>
  </sheetViews>
  <sheetFormatPr defaultRowHeight="12.75" x14ac:dyDescent="0.2"/>
  <cols>
    <col min="1" max="1" width="2.28515625" style="21" customWidth="1"/>
    <col min="2" max="2" width="5" style="21" customWidth="1"/>
    <col min="3" max="3" width="14.7109375" style="21" customWidth="1"/>
    <col min="4" max="4" width="26" style="21" customWidth="1"/>
    <col min="5" max="15" width="15.7109375" style="21" customWidth="1"/>
    <col min="16" max="18" width="9.140625" style="21"/>
    <col min="19" max="20" width="15.85546875" style="21" customWidth="1"/>
    <col min="21" max="256" width="9.140625" style="21"/>
    <col min="257" max="257" width="2.28515625" style="21" customWidth="1"/>
    <col min="258" max="258" width="5" style="21" customWidth="1"/>
    <col min="259" max="259" width="14.7109375" style="21" customWidth="1"/>
    <col min="260" max="260" width="26" style="21" customWidth="1"/>
    <col min="261" max="271" width="15.7109375" style="21" customWidth="1"/>
    <col min="272" max="274" width="9.140625" style="21"/>
    <col min="275" max="276" width="15.85546875" style="21" customWidth="1"/>
    <col min="277" max="512" width="9.140625" style="21"/>
    <col min="513" max="513" width="2.28515625" style="21" customWidth="1"/>
    <col min="514" max="514" width="5" style="21" customWidth="1"/>
    <col min="515" max="515" width="14.7109375" style="21" customWidth="1"/>
    <col min="516" max="516" width="26" style="21" customWidth="1"/>
    <col min="517" max="527" width="15.7109375" style="21" customWidth="1"/>
    <col min="528" max="530" width="9.140625" style="21"/>
    <col min="531" max="532" width="15.85546875" style="21" customWidth="1"/>
    <col min="533" max="768" width="9.140625" style="21"/>
    <col min="769" max="769" width="2.28515625" style="21" customWidth="1"/>
    <col min="770" max="770" width="5" style="21" customWidth="1"/>
    <col min="771" max="771" width="14.7109375" style="21" customWidth="1"/>
    <col min="772" max="772" width="26" style="21" customWidth="1"/>
    <col min="773" max="783" width="15.7109375" style="21" customWidth="1"/>
    <col min="784" max="786" width="9.140625" style="21"/>
    <col min="787" max="788" width="15.85546875" style="21" customWidth="1"/>
    <col min="789" max="1024" width="9.140625" style="21"/>
    <col min="1025" max="1025" width="2.28515625" style="21" customWidth="1"/>
    <col min="1026" max="1026" width="5" style="21" customWidth="1"/>
    <col min="1027" max="1027" width="14.7109375" style="21" customWidth="1"/>
    <col min="1028" max="1028" width="26" style="21" customWidth="1"/>
    <col min="1029" max="1039" width="15.7109375" style="21" customWidth="1"/>
    <col min="1040" max="1042" width="9.140625" style="21"/>
    <col min="1043" max="1044" width="15.85546875" style="21" customWidth="1"/>
    <col min="1045" max="1280" width="9.140625" style="21"/>
    <col min="1281" max="1281" width="2.28515625" style="21" customWidth="1"/>
    <col min="1282" max="1282" width="5" style="21" customWidth="1"/>
    <col min="1283" max="1283" width="14.7109375" style="21" customWidth="1"/>
    <col min="1284" max="1284" width="26" style="21" customWidth="1"/>
    <col min="1285" max="1295" width="15.7109375" style="21" customWidth="1"/>
    <col min="1296" max="1298" width="9.140625" style="21"/>
    <col min="1299" max="1300" width="15.85546875" style="21" customWidth="1"/>
    <col min="1301" max="1536" width="9.140625" style="21"/>
    <col min="1537" max="1537" width="2.28515625" style="21" customWidth="1"/>
    <col min="1538" max="1538" width="5" style="21" customWidth="1"/>
    <col min="1539" max="1539" width="14.7109375" style="21" customWidth="1"/>
    <col min="1540" max="1540" width="26" style="21" customWidth="1"/>
    <col min="1541" max="1551" width="15.7109375" style="21" customWidth="1"/>
    <col min="1552" max="1554" width="9.140625" style="21"/>
    <col min="1555" max="1556" width="15.85546875" style="21" customWidth="1"/>
    <col min="1557" max="1792" width="9.140625" style="21"/>
    <col min="1793" max="1793" width="2.28515625" style="21" customWidth="1"/>
    <col min="1794" max="1794" width="5" style="21" customWidth="1"/>
    <col min="1795" max="1795" width="14.7109375" style="21" customWidth="1"/>
    <col min="1796" max="1796" width="26" style="21" customWidth="1"/>
    <col min="1797" max="1807" width="15.7109375" style="21" customWidth="1"/>
    <col min="1808" max="1810" width="9.140625" style="21"/>
    <col min="1811" max="1812" width="15.85546875" style="21" customWidth="1"/>
    <col min="1813" max="2048" width="9.140625" style="21"/>
    <col min="2049" max="2049" width="2.28515625" style="21" customWidth="1"/>
    <col min="2050" max="2050" width="5" style="21" customWidth="1"/>
    <col min="2051" max="2051" width="14.7109375" style="21" customWidth="1"/>
    <col min="2052" max="2052" width="26" style="21" customWidth="1"/>
    <col min="2053" max="2063" width="15.7109375" style="21" customWidth="1"/>
    <col min="2064" max="2066" width="9.140625" style="21"/>
    <col min="2067" max="2068" width="15.85546875" style="21" customWidth="1"/>
    <col min="2069" max="2304" width="9.140625" style="21"/>
    <col min="2305" max="2305" width="2.28515625" style="21" customWidth="1"/>
    <col min="2306" max="2306" width="5" style="21" customWidth="1"/>
    <col min="2307" max="2307" width="14.7109375" style="21" customWidth="1"/>
    <col min="2308" max="2308" width="26" style="21" customWidth="1"/>
    <col min="2309" max="2319" width="15.7109375" style="21" customWidth="1"/>
    <col min="2320" max="2322" width="9.140625" style="21"/>
    <col min="2323" max="2324" width="15.85546875" style="21" customWidth="1"/>
    <col min="2325" max="2560" width="9.140625" style="21"/>
    <col min="2561" max="2561" width="2.28515625" style="21" customWidth="1"/>
    <col min="2562" max="2562" width="5" style="21" customWidth="1"/>
    <col min="2563" max="2563" width="14.7109375" style="21" customWidth="1"/>
    <col min="2564" max="2564" width="26" style="21" customWidth="1"/>
    <col min="2565" max="2575" width="15.7109375" style="21" customWidth="1"/>
    <col min="2576" max="2578" width="9.140625" style="21"/>
    <col min="2579" max="2580" width="15.85546875" style="21" customWidth="1"/>
    <col min="2581" max="2816" width="9.140625" style="21"/>
    <col min="2817" max="2817" width="2.28515625" style="21" customWidth="1"/>
    <col min="2818" max="2818" width="5" style="21" customWidth="1"/>
    <col min="2819" max="2819" width="14.7109375" style="21" customWidth="1"/>
    <col min="2820" max="2820" width="26" style="21" customWidth="1"/>
    <col min="2821" max="2831" width="15.7109375" style="21" customWidth="1"/>
    <col min="2832" max="2834" width="9.140625" style="21"/>
    <col min="2835" max="2836" width="15.85546875" style="21" customWidth="1"/>
    <col min="2837" max="3072" width="9.140625" style="21"/>
    <col min="3073" max="3073" width="2.28515625" style="21" customWidth="1"/>
    <col min="3074" max="3074" width="5" style="21" customWidth="1"/>
    <col min="3075" max="3075" width="14.7109375" style="21" customWidth="1"/>
    <col min="3076" max="3076" width="26" style="21" customWidth="1"/>
    <col min="3077" max="3087" width="15.7109375" style="21" customWidth="1"/>
    <col min="3088" max="3090" width="9.140625" style="21"/>
    <col min="3091" max="3092" width="15.85546875" style="21" customWidth="1"/>
    <col min="3093" max="3328" width="9.140625" style="21"/>
    <col min="3329" max="3329" width="2.28515625" style="21" customWidth="1"/>
    <col min="3330" max="3330" width="5" style="21" customWidth="1"/>
    <col min="3331" max="3331" width="14.7109375" style="21" customWidth="1"/>
    <col min="3332" max="3332" width="26" style="21" customWidth="1"/>
    <col min="3333" max="3343" width="15.7109375" style="21" customWidth="1"/>
    <col min="3344" max="3346" width="9.140625" style="21"/>
    <col min="3347" max="3348" width="15.85546875" style="21" customWidth="1"/>
    <col min="3349" max="3584" width="9.140625" style="21"/>
    <col min="3585" max="3585" width="2.28515625" style="21" customWidth="1"/>
    <col min="3586" max="3586" width="5" style="21" customWidth="1"/>
    <col min="3587" max="3587" width="14.7109375" style="21" customWidth="1"/>
    <col min="3588" max="3588" width="26" style="21" customWidth="1"/>
    <col min="3589" max="3599" width="15.7109375" style="21" customWidth="1"/>
    <col min="3600" max="3602" width="9.140625" style="21"/>
    <col min="3603" max="3604" width="15.85546875" style="21" customWidth="1"/>
    <col min="3605" max="3840" width="9.140625" style="21"/>
    <col min="3841" max="3841" width="2.28515625" style="21" customWidth="1"/>
    <col min="3842" max="3842" width="5" style="21" customWidth="1"/>
    <col min="3843" max="3843" width="14.7109375" style="21" customWidth="1"/>
    <col min="3844" max="3844" width="26" style="21" customWidth="1"/>
    <col min="3845" max="3855" width="15.7109375" style="21" customWidth="1"/>
    <col min="3856" max="3858" width="9.140625" style="21"/>
    <col min="3859" max="3860" width="15.85546875" style="21" customWidth="1"/>
    <col min="3861" max="4096" width="9.140625" style="21"/>
    <col min="4097" max="4097" width="2.28515625" style="21" customWidth="1"/>
    <col min="4098" max="4098" width="5" style="21" customWidth="1"/>
    <col min="4099" max="4099" width="14.7109375" style="21" customWidth="1"/>
    <col min="4100" max="4100" width="26" style="21" customWidth="1"/>
    <col min="4101" max="4111" width="15.7109375" style="21" customWidth="1"/>
    <col min="4112" max="4114" width="9.140625" style="21"/>
    <col min="4115" max="4116" width="15.85546875" style="21" customWidth="1"/>
    <col min="4117" max="4352" width="9.140625" style="21"/>
    <col min="4353" max="4353" width="2.28515625" style="21" customWidth="1"/>
    <col min="4354" max="4354" width="5" style="21" customWidth="1"/>
    <col min="4355" max="4355" width="14.7109375" style="21" customWidth="1"/>
    <col min="4356" max="4356" width="26" style="21" customWidth="1"/>
    <col min="4357" max="4367" width="15.7109375" style="21" customWidth="1"/>
    <col min="4368" max="4370" width="9.140625" style="21"/>
    <col min="4371" max="4372" width="15.85546875" style="21" customWidth="1"/>
    <col min="4373" max="4608" width="9.140625" style="21"/>
    <col min="4609" max="4609" width="2.28515625" style="21" customWidth="1"/>
    <col min="4610" max="4610" width="5" style="21" customWidth="1"/>
    <col min="4611" max="4611" width="14.7109375" style="21" customWidth="1"/>
    <col min="4612" max="4612" width="26" style="21" customWidth="1"/>
    <col min="4613" max="4623" width="15.7109375" style="21" customWidth="1"/>
    <col min="4624" max="4626" width="9.140625" style="21"/>
    <col min="4627" max="4628" width="15.85546875" style="21" customWidth="1"/>
    <col min="4629" max="4864" width="9.140625" style="21"/>
    <col min="4865" max="4865" width="2.28515625" style="21" customWidth="1"/>
    <col min="4866" max="4866" width="5" style="21" customWidth="1"/>
    <col min="4867" max="4867" width="14.7109375" style="21" customWidth="1"/>
    <col min="4868" max="4868" width="26" style="21" customWidth="1"/>
    <col min="4869" max="4879" width="15.7109375" style="21" customWidth="1"/>
    <col min="4880" max="4882" width="9.140625" style="21"/>
    <col min="4883" max="4884" width="15.85546875" style="21" customWidth="1"/>
    <col min="4885" max="5120" width="9.140625" style="21"/>
    <col min="5121" max="5121" width="2.28515625" style="21" customWidth="1"/>
    <col min="5122" max="5122" width="5" style="21" customWidth="1"/>
    <col min="5123" max="5123" width="14.7109375" style="21" customWidth="1"/>
    <col min="5124" max="5124" width="26" style="21" customWidth="1"/>
    <col min="5125" max="5135" width="15.7109375" style="21" customWidth="1"/>
    <col min="5136" max="5138" width="9.140625" style="21"/>
    <col min="5139" max="5140" width="15.85546875" style="21" customWidth="1"/>
    <col min="5141" max="5376" width="9.140625" style="21"/>
    <col min="5377" max="5377" width="2.28515625" style="21" customWidth="1"/>
    <col min="5378" max="5378" width="5" style="21" customWidth="1"/>
    <col min="5379" max="5379" width="14.7109375" style="21" customWidth="1"/>
    <col min="5380" max="5380" width="26" style="21" customWidth="1"/>
    <col min="5381" max="5391" width="15.7109375" style="21" customWidth="1"/>
    <col min="5392" max="5394" width="9.140625" style="21"/>
    <col min="5395" max="5396" width="15.85546875" style="21" customWidth="1"/>
    <col min="5397" max="5632" width="9.140625" style="21"/>
    <col min="5633" max="5633" width="2.28515625" style="21" customWidth="1"/>
    <col min="5634" max="5634" width="5" style="21" customWidth="1"/>
    <col min="5635" max="5635" width="14.7109375" style="21" customWidth="1"/>
    <col min="5636" max="5636" width="26" style="21" customWidth="1"/>
    <col min="5637" max="5647" width="15.7109375" style="21" customWidth="1"/>
    <col min="5648" max="5650" width="9.140625" style="21"/>
    <col min="5651" max="5652" width="15.85546875" style="21" customWidth="1"/>
    <col min="5653" max="5888" width="9.140625" style="21"/>
    <col min="5889" max="5889" width="2.28515625" style="21" customWidth="1"/>
    <col min="5890" max="5890" width="5" style="21" customWidth="1"/>
    <col min="5891" max="5891" width="14.7109375" style="21" customWidth="1"/>
    <col min="5892" max="5892" width="26" style="21" customWidth="1"/>
    <col min="5893" max="5903" width="15.7109375" style="21" customWidth="1"/>
    <col min="5904" max="5906" width="9.140625" style="21"/>
    <col min="5907" max="5908" width="15.85546875" style="21" customWidth="1"/>
    <col min="5909" max="6144" width="9.140625" style="21"/>
    <col min="6145" max="6145" width="2.28515625" style="21" customWidth="1"/>
    <col min="6146" max="6146" width="5" style="21" customWidth="1"/>
    <col min="6147" max="6147" width="14.7109375" style="21" customWidth="1"/>
    <col min="6148" max="6148" width="26" style="21" customWidth="1"/>
    <col min="6149" max="6159" width="15.7109375" style="21" customWidth="1"/>
    <col min="6160" max="6162" width="9.140625" style="21"/>
    <col min="6163" max="6164" width="15.85546875" style="21" customWidth="1"/>
    <col min="6165" max="6400" width="9.140625" style="21"/>
    <col min="6401" max="6401" width="2.28515625" style="21" customWidth="1"/>
    <col min="6402" max="6402" width="5" style="21" customWidth="1"/>
    <col min="6403" max="6403" width="14.7109375" style="21" customWidth="1"/>
    <col min="6404" max="6404" width="26" style="21" customWidth="1"/>
    <col min="6405" max="6415" width="15.7109375" style="21" customWidth="1"/>
    <col min="6416" max="6418" width="9.140625" style="21"/>
    <col min="6419" max="6420" width="15.85546875" style="21" customWidth="1"/>
    <col min="6421" max="6656" width="9.140625" style="21"/>
    <col min="6657" max="6657" width="2.28515625" style="21" customWidth="1"/>
    <col min="6658" max="6658" width="5" style="21" customWidth="1"/>
    <col min="6659" max="6659" width="14.7109375" style="21" customWidth="1"/>
    <col min="6660" max="6660" width="26" style="21" customWidth="1"/>
    <col min="6661" max="6671" width="15.7109375" style="21" customWidth="1"/>
    <col min="6672" max="6674" width="9.140625" style="21"/>
    <col min="6675" max="6676" width="15.85546875" style="21" customWidth="1"/>
    <col min="6677" max="6912" width="9.140625" style="21"/>
    <col min="6913" max="6913" width="2.28515625" style="21" customWidth="1"/>
    <col min="6914" max="6914" width="5" style="21" customWidth="1"/>
    <col min="6915" max="6915" width="14.7109375" style="21" customWidth="1"/>
    <col min="6916" max="6916" width="26" style="21" customWidth="1"/>
    <col min="6917" max="6927" width="15.7109375" style="21" customWidth="1"/>
    <col min="6928" max="6930" width="9.140625" style="21"/>
    <col min="6931" max="6932" width="15.85546875" style="21" customWidth="1"/>
    <col min="6933" max="7168" width="9.140625" style="21"/>
    <col min="7169" max="7169" width="2.28515625" style="21" customWidth="1"/>
    <col min="7170" max="7170" width="5" style="21" customWidth="1"/>
    <col min="7171" max="7171" width="14.7109375" style="21" customWidth="1"/>
    <col min="7172" max="7172" width="26" style="21" customWidth="1"/>
    <col min="7173" max="7183" width="15.7109375" style="21" customWidth="1"/>
    <col min="7184" max="7186" width="9.140625" style="21"/>
    <col min="7187" max="7188" width="15.85546875" style="21" customWidth="1"/>
    <col min="7189" max="7424" width="9.140625" style="21"/>
    <col min="7425" max="7425" width="2.28515625" style="21" customWidth="1"/>
    <col min="7426" max="7426" width="5" style="21" customWidth="1"/>
    <col min="7427" max="7427" width="14.7109375" style="21" customWidth="1"/>
    <col min="7428" max="7428" width="26" style="21" customWidth="1"/>
    <col min="7429" max="7439" width="15.7109375" style="21" customWidth="1"/>
    <col min="7440" max="7442" width="9.140625" style="21"/>
    <col min="7443" max="7444" width="15.85546875" style="21" customWidth="1"/>
    <col min="7445" max="7680" width="9.140625" style="21"/>
    <col min="7681" max="7681" width="2.28515625" style="21" customWidth="1"/>
    <col min="7682" max="7682" width="5" style="21" customWidth="1"/>
    <col min="7683" max="7683" width="14.7109375" style="21" customWidth="1"/>
    <col min="7684" max="7684" width="26" style="21" customWidth="1"/>
    <col min="7685" max="7695" width="15.7109375" style="21" customWidth="1"/>
    <col min="7696" max="7698" width="9.140625" style="21"/>
    <col min="7699" max="7700" width="15.85546875" style="21" customWidth="1"/>
    <col min="7701" max="7936" width="9.140625" style="21"/>
    <col min="7937" max="7937" width="2.28515625" style="21" customWidth="1"/>
    <col min="7938" max="7938" width="5" style="21" customWidth="1"/>
    <col min="7939" max="7939" width="14.7109375" style="21" customWidth="1"/>
    <col min="7940" max="7940" width="26" style="21" customWidth="1"/>
    <col min="7941" max="7951" width="15.7109375" style="21" customWidth="1"/>
    <col min="7952" max="7954" width="9.140625" style="21"/>
    <col min="7955" max="7956" width="15.85546875" style="21" customWidth="1"/>
    <col min="7957" max="8192" width="9.140625" style="21"/>
    <col min="8193" max="8193" width="2.28515625" style="21" customWidth="1"/>
    <col min="8194" max="8194" width="5" style="21" customWidth="1"/>
    <col min="8195" max="8195" width="14.7109375" style="21" customWidth="1"/>
    <col min="8196" max="8196" width="26" style="21" customWidth="1"/>
    <col min="8197" max="8207" width="15.7109375" style="21" customWidth="1"/>
    <col min="8208" max="8210" width="9.140625" style="21"/>
    <col min="8211" max="8212" width="15.85546875" style="21" customWidth="1"/>
    <col min="8213" max="8448" width="9.140625" style="21"/>
    <col min="8449" max="8449" width="2.28515625" style="21" customWidth="1"/>
    <col min="8450" max="8450" width="5" style="21" customWidth="1"/>
    <col min="8451" max="8451" width="14.7109375" style="21" customWidth="1"/>
    <col min="8452" max="8452" width="26" style="21" customWidth="1"/>
    <col min="8453" max="8463" width="15.7109375" style="21" customWidth="1"/>
    <col min="8464" max="8466" width="9.140625" style="21"/>
    <col min="8467" max="8468" width="15.85546875" style="21" customWidth="1"/>
    <col min="8469" max="8704" width="9.140625" style="21"/>
    <col min="8705" max="8705" width="2.28515625" style="21" customWidth="1"/>
    <col min="8706" max="8706" width="5" style="21" customWidth="1"/>
    <col min="8707" max="8707" width="14.7109375" style="21" customWidth="1"/>
    <col min="8708" max="8708" width="26" style="21" customWidth="1"/>
    <col min="8709" max="8719" width="15.7109375" style="21" customWidth="1"/>
    <col min="8720" max="8722" width="9.140625" style="21"/>
    <col min="8723" max="8724" width="15.85546875" style="21" customWidth="1"/>
    <col min="8725" max="8960" width="9.140625" style="21"/>
    <col min="8961" max="8961" width="2.28515625" style="21" customWidth="1"/>
    <col min="8962" max="8962" width="5" style="21" customWidth="1"/>
    <col min="8963" max="8963" width="14.7109375" style="21" customWidth="1"/>
    <col min="8964" max="8964" width="26" style="21" customWidth="1"/>
    <col min="8965" max="8975" width="15.7109375" style="21" customWidth="1"/>
    <col min="8976" max="8978" width="9.140625" style="21"/>
    <col min="8979" max="8980" width="15.85546875" style="21" customWidth="1"/>
    <col min="8981" max="9216" width="9.140625" style="21"/>
    <col min="9217" max="9217" width="2.28515625" style="21" customWidth="1"/>
    <col min="9218" max="9218" width="5" style="21" customWidth="1"/>
    <col min="9219" max="9219" width="14.7109375" style="21" customWidth="1"/>
    <col min="9220" max="9220" width="26" style="21" customWidth="1"/>
    <col min="9221" max="9231" width="15.7109375" style="21" customWidth="1"/>
    <col min="9232" max="9234" width="9.140625" style="21"/>
    <col min="9235" max="9236" width="15.85546875" style="21" customWidth="1"/>
    <col min="9237" max="9472" width="9.140625" style="21"/>
    <col min="9473" max="9473" width="2.28515625" style="21" customWidth="1"/>
    <col min="9474" max="9474" width="5" style="21" customWidth="1"/>
    <col min="9475" max="9475" width="14.7109375" style="21" customWidth="1"/>
    <col min="9476" max="9476" width="26" style="21" customWidth="1"/>
    <col min="9477" max="9487" width="15.7109375" style="21" customWidth="1"/>
    <col min="9488" max="9490" width="9.140625" style="21"/>
    <col min="9491" max="9492" width="15.85546875" style="21" customWidth="1"/>
    <col min="9493" max="9728" width="9.140625" style="21"/>
    <col min="9729" max="9729" width="2.28515625" style="21" customWidth="1"/>
    <col min="9730" max="9730" width="5" style="21" customWidth="1"/>
    <col min="9731" max="9731" width="14.7109375" style="21" customWidth="1"/>
    <col min="9732" max="9732" width="26" style="21" customWidth="1"/>
    <col min="9733" max="9743" width="15.7109375" style="21" customWidth="1"/>
    <col min="9744" max="9746" width="9.140625" style="21"/>
    <col min="9747" max="9748" width="15.85546875" style="21" customWidth="1"/>
    <col min="9749" max="9984" width="9.140625" style="21"/>
    <col min="9985" max="9985" width="2.28515625" style="21" customWidth="1"/>
    <col min="9986" max="9986" width="5" style="21" customWidth="1"/>
    <col min="9987" max="9987" width="14.7109375" style="21" customWidth="1"/>
    <col min="9988" max="9988" width="26" style="21" customWidth="1"/>
    <col min="9989" max="9999" width="15.7109375" style="21" customWidth="1"/>
    <col min="10000" max="10002" width="9.140625" style="21"/>
    <col min="10003" max="10004" width="15.85546875" style="21" customWidth="1"/>
    <col min="10005" max="10240" width="9.140625" style="21"/>
    <col min="10241" max="10241" width="2.28515625" style="21" customWidth="1"/>
    <col min="10242" max="10242" width="5" style="21" customWidth="1"/>
    <col min="10243" max="10243" width="14.7109375" style="21" customWidth="1"/>
    <col min="10244" max="10244" width="26" style="21" customWidth="1"/>
    <col min="10245" max="10255" width="15.7109375" style="21" customWidth="1"/>
    <col min="10256" max="10258" width="9.140625" style="21"/>
    <col min="10259" max="10260" width="15.85546875" style="21" customWidth="1"/>
    <col min="10261" max="10496" width="9.140625" style="21"/>
    <col min="10497" max="10497" width="2.28515625" style="21" customWidth="1"/>
    <col min="10498" max="10498" width="5" style="21" customWidth="1"/>
    <col min="10499" max="10499" width="14.7109375" style="21" customWidth="1"/>
    <col min="10500" max="10500" width="26" style="21" customWidth="1"/>
    <col min="10501" max="10511" width="15.7109375" style="21" customWidth="1"/>
    <col min="10512" max="10514" width="9.140625" style="21"/>
    <col min="10515" max="10516" width="15.85546875" style="21" customWidth="1"/>
    <col min="10517" max="10752" width="9.140625" style="21"/>
    <col min="10753" max="10753" width="2.28515625" style="21" customWidth="1"/>
    <col min="10754" max="10754" width="5" style="21" customWidth="1"/>
    <col min="10755" max="10755" width="14.7109375" style="21" customWidth="1"/>
    <col min="10756" max="10756" width="26" style="21" customWidth="1"/>
    <col min="10757" max="10767" width="15.7109375" style="21" customWidth="1"/>
    <col min="10768" max="10770" width="9.140625" style="21"/>
    <col min="10771" max="10772" width="15.85546875" style="21" customWidth="1"/>
    <col min="10773" max="11008" width="9.140625" style="21"/>
    <col min="11009" max="11009" width="2.28515625" style="21" customWidth="1"/>
    <col min="11010" max="11010" width="5" style="21" customWidth="1"/>
    <col min="11011" max="11011" width="14.7109375" style="21" customWidth="1"/>
    <col min="11012" max="11012" width="26" style="21" customWidth="1"/>
    <col min="11013" max="11023" width="15.7109375" style="21" customWidth="1"/>
    <col min="11024" max="11026" width="9.140625" style="21"/>
    <col min="11027" max="11028" width="15.85546875" style="21" customWidth="1"/>
    <col min="11029" max="11264" width="9.140625" style="21"/>
    <col min="11265" max="11265" width="2.28515625" style="21" customWidth="1"/>
    <col min="11266" max="11266" width="5" style="21" customWidth="1"/>
    <col min="11267" max="11267" width="14.7109375" style="21" customWidth="1"/>
    <col min="11268" max="11268" width="26" style="21" customWidth="1"/>
    <col min="11269" max="11279" width="15.7109375" style="21" customWidth="1"/>
    <col min="11280" max="11282" width="9.140625" style="21"/>
    <col min="11283" max="11284" width="15.85546875" style="21" customWidth="1"/>
    <col min="11285" max="11520" width="9.140625" style="21"/>
    <col min="11521" max="11521" width="2.28515625" style="21" customWidth="1"/>
    <col min="11522" max="11522" width="5" style="21" customWidth="1"/>
    <col min="11523" max="11523" width="14.7109375" style="21" customWidth="1"/>
    <col min="11524" max="11524" width="26" style="21" customWidth="1"/>
    <col min="11525" max="11535" width="15.7109375" style="21" customWidth="1"/>
    <col min="11536" max="11538" width="9.140625" style="21"/>
    <col min="11539" max="11540" width="15.85546875" style="21" customWidth="1"/>
    <col min="11541" max="11776" width="9.140625" style="21"/>
    <col min="11777" max="11777" width="2.28515625" style="21" customWidth="1"/>
    <col min="11778" max="11778" width="5" style="21" customWidth="1"/>
    <col min="11779" max="11779" width="14.7109375" style="21" customWidth="1"/>
    <col min="11780" max="11780" width="26" style="21" customWidth="1"/>
    <col min="11781" max="11791" width="15.7109375" style="21" customWidth="1"/>
    <col min="11792" max="11794" width="9.140625" style="21"/>
    <col min="11795" max="11796" width="15.85546875" style="21" customWidth="1"/>
    <col min="11797" max="12032" width="9.140625" style="21"/>
    <col min="12033" max="12033" width="2.28515625" style="21" customWidth="1"/>
    <col min="12034" max="12034" width="5" style="21" customWidth="1"/>
    <col min="12035" max="12035" width="14.7109375" style="21" customWidth="1"/>
    <col min="12036" max="12036" width="26" style="21" customWidth="1"/>
    <col min="12037" max="12047" width="15.7109375" style="21" customWidth="1"/>
    <col min="12048" max="12050" width="9.140625" style="21"/>
    <col min="12051" max="12052" width="15.85546875" style="21" customWidth="1"/>
    <col min="12053" max="12288" width="9.140625" style="21"/>
    <col min="12289" max="12289" width="2.28515625" style="21" customWidth="1"/>
    <col min="12290" max="12290" width="5" style="21" customWidth="1"/>
    <col min="12291" max="12291" width="14.7109375" style="21" customWidth="1"/>
    <col min="12292" max="12292" width="26" style="21" customWidth="1"/>
    <col min="12293" max="12303" width="15.7109375" style="21" customWidth="1"/>
    <col min="12304" max="12306" width="9.140625" style="21"/>
    <col min="12307" max="12308" width="15.85546875" style="21" customWidth="1"/>
    <col min="12309" max="12544" width="9.140625" style="21"/>
    <col min="12545" max="12545" width="2.28515625" style="21" customWidth="1"/>
    <col min="12546" max="12546" width="5" style="21" customWidth="1"/>
    <col min="12547" max="12547" width="14.7109375" style="21" customWidth="1"/>
    <col min="12548" max="12548" width="26" style="21" customWidth="1"/>
    <col min="12549" max="12559" width="15.7109375" style="21" customWidth="1"/>
    <col min="12560" max="12562" width="9.140625" style="21"/>
    <col min="12563" max="12564" width="15.85546875" style="21" customWidth="1"/>
    <col min="12565" max="12800" width="9.140625" style="21"/>
    <col min="12801" max="12801" width="2.28515625" style="21" customWidth="1"/>
    <col min="12802" max="12802" width="5" style="21" customWidth="1"/>
    <col min="12803" max="12803" width="14.7109375" style="21" customWidth="1"/>
    <col min="12804" max="12804" width="26" style="21" customWidth="1"/>
    <col min="12805" max="12815" width="15.7109375" style="21" customWidth="1"/>
    <col min="12816" max="12818" width="9.140625" style="21"/>
    <col min="12819" max="12820" width="15.85546875" style="21" customWidth="1"/>
    <col min="12821" max="13056" width="9.140625" style="21"/>
    <col min="13057" max="13057" width="2.28515625" style="21" customWidth="1"/>
    <col min="13058" max="13058" width="5" style="21" customWidth="1"/>
    <col min="13059" max="13059" width="14.7109375" style="21" customWidth="1"/>
    <col min="13060" max="13060" width="26" style="21" customWidth="1"/>
    <col min="13061" max="13071" width="15.7109375" style="21" customWidth="1"/>
    <col min="13072" max="13074" width="9.140625" style="21"/>
    <col min="13075" max="13076" width="15.85546875" style="21" customWidth="1"/>
    <col min="13077" max="13312" width="9.140625" style="21"/>
    <col min="13313" max="13313" width="2.28515625" style="21" customWidth="1"/>
    <col min="13314" max="13314" width="5" style="21" customWidth="1"/>
    <col min="13315" max="13315" width="14.7109375" style="21" customWidth="1"/>
    <col min="13316" max="13316" width="26" style="21" customWidth="1"/>
    <col min="13317" max="13327" width="15.7109375" style="21" customWidth="1"/>
    <col min="13328" max="13330" width="9.140625" style="21"/>
    <col min="13331" max="13332" width="15.85546875" style="21" customWidth="1"/>
    <col min="13333" max="13568" width="9.140625" style="21"/>
    <col min="13569" max="13569" width="2.28515625" style="21" customWidth="1"/>
    <col min="13570" max="13570" width="5" style="21" customWidth="1"/>
    <col min="13571" max="13571" width="14.7109375" style="21" customWidth="1"/>
    <col min="13572" max="13572" width="26" style="21" customWidth="1"/>
    <col min="13573" max="13583" width="15.7109375" style="21" customWidth="1"/>
    <col min="13584" max="13586" width="9.140625" style="21"/>
    <col min="13587" max="13588" width="15.85546875" style="21" customWidth="1"/>
    <col min="13589" max="13824" width="9.140625" style="21"/>
    <col min="13825" max="13825" width="2.28515625" style="21" customWidth="1"/>
    <col min="13826" max="13826" width="5" style="21" customWidth="1"/>
    <col min="13827" max="13827" width="14.7109375" style="21" customWidth="1"/>
    <col min="13828" max="13828" width="26" style="21" customWidth="1"/>
    <col min="13829" max="13839" width="15.7109375" style="21" customWidth="1"/>
    <col min="13840" max="13842" width="9.140625" style="21"/>
    <col min="13843" max="13844" width="15.85546875" style="21" customWidth="1"/>
    <col min="13845" max="14080" width="9.140625" style="21"/>
    <col min="14081" max="14081" width="2.28515625" style="21" customWidth="1"/>
    <col min="14082" max="14082" width="5" style="21" customWidth="1"/>
    <col min="14083" max="14083" width="14.7109375" style="21" customWidth="1"/>
    <col min="14084" max="14084" width="26" style="21" customWidth="1"/>
    <col min="14085" max="14095" width="15.7109375" style="21" customWidth="1"/>
    <col min="14096" max="14098" width="9.140625" style="21"/>
    <col min="14099" max="14100" width="15.85546875" style="21" customWidth="1"/>
    <col min="14101" max="14336" width="9.140625" style="21"/>
    <col min="14337" max="14337" width="2.28515625" style="21" customWidth="1"/>
    <col min="14338" max="14338" width="5" style="21" customWidth="1"/>
    <col min="14339" max="14339" width="14.7109375" style="21" customWidth="1"/>
    <col min="14340" max="14340" width="26" style="21" customWidth="1"/>
    <col min="14341" max="14351" width="15.7109375" style="21" customWidth="1"/>
    <col min="14352" max="14354" width="9.140625" style="21"/>
    <col min="14355" max="14356" width="15.85546875" style="21" customWidth="1"/>
    <col min="14357" max="14592" width="9.140625" style="21"/>
    <col min="14593" max="14593" width="2.28515625" style="21" customWidth="1"/>
    <col min="14594" max="14594" width="5" style="21" customWidth="1"/>
    <col min="14595" max="14595" width="14.7109375" style="21" customWidth="1"/>
    <col min="14596" max="14596" width="26" style="21" customWidth="1"/>
    <col min="14597" max="14607" width="15.7109375" style="21" customWidth="1"/>
    <col min="14608" max="14610" width="9.140625" style="21"/>
    <col min="14611" max="14612" width="15.85546875" style="21" customWidth="1"/>
    <col min="14613" max="14848" width="9.140625" style="21"/>
    <col min="14849" max="14849" width="2.28515625" style="21" customWidth="1"/>
    <col min="14850" max="14850" width="5" style="21" customWidth="1"/>
    <col min="14851" max="14851" width="14.7109375" style="21" customWidth="1"/>
    <col min="14852" max="14852" width="26" style="21" customWidth="1"/>
    <col min="14853" max="14863" width="15.7109375" style="21" customWidth="1"/>
    <col min="14864" max="14866" width="9.140625" style="21"/>
    <col min="14867" max="14868" width="15.85546875" style="21" customWidth="1"/>
    <col min="14869" max="15104" width="9.140625" style="21"/>
    <col min="15105" max="15105" width="2.28515625" style="21" customWidth="1"/>
    <col min="15106" max="15106" width="5" style="21" customWidth="1"/>
    <col min="15107" max="15107" width="14.7109375" style="21" customWidth="1"/>
    <col min="15108" max="15108" width="26" style="21" customWidth="1"/>
    <col min="15109" max="15119" width="15.7109375" style="21" customWidth="1"/>
    <col min="15120" max="15122" width="9.140625" style="21"/>
    <col min="15123" max="15124" width="15.85546875" style="21" customWidth="1"/>
    <col min="15125" max="15360" width="9.140625" style="21"/>
    <col min="15361" max="15361" width="2.28515625" style="21" customWidth="1"/>
    <col min="15362" max="15362" width="5" style="21" customWidth="1"/>
    <col min="15363" max="15363" width="14.7109375" style="21" customWidth="1"/>
    <col min="15364" max="15364" width="26" style="21" customWidth="1"/>
    <col min="15365" max="15375" width="15.7109375" style="21" customWidth="1"/>
    <col min="15376" max="15378" width="9.140625" style="21"/>
    <col min="15379" max="15380" width="15.85546875" style="21" customWidth="1"/>
    <col min="15381" max="15616" width="9.140625" style="21"/>
    <col min="15617" max="15617" width="2.28515625" style="21" customWidth="1"/>
    <col min="15618" max="15618" width="5" style="21" customWidth="1"/>
    <col min="15619" max="15619" width="14.7109375" style="21" customWidth="1"/>
    <col min="15620" max="15620" width="26" style="21" customWidth="1"/>
    <col min="15621" max="15631" width="15.7109375" style="21" customWidth="1"/>
    <col min="15632" max="15634" width="9.140625" style="21"/>
    <col min="15635" max="15636" width="15.85546875" style="21" customWidth="1"/>
    <col min="15637" max="15872" width="9.140625" style="21"/>
    <col min="15873" max="15873" width="2.28515625" style="21" customWidth="1"/>
    <col min="15874" max="15874" width="5" style="21" customWidth="1"/>
    <col min="15875" max="15875" width="14.7109375" style="21" customWidth="1"/>
    <col min="15876" max="15876" width="26" style="21" customWidth="1"/>
    <col min="15877" max="15887" width="15.7109375" style="21" customWidth="1"/>
    <col min="15888" max="15890" width="9.140625" style="21"/>
    <col min="15891" max="15892" width="15.85546875" style="21" customWidth="1"/>
    <col min="15893" max="16128" width="9.140625" style="21"/>
    <col min="16129" max="16129" width="2.28515625" style="21" customWidth="1"/>
    <col min="16130" max="16130" width="5" style="21" customWidth="1"/>
    <col min="16131" max="16131" width="14.7109375" style="21" customWidth="1"/>
    <col min="16132" max="16132" width="26" style="21" customWidth="1"/>
    <col min="16133" max="16143" width="15.7109375" style="21" customWidth="1"/>
    <col min="16144" max="16146" width="9.140625" style="21"/>
    <col min="16147" max="16148" width="15.85546875" style="21" customWidth="1"/>
    <col min="16149" max="16384" width="9.140625" style="21"/>
  </cols>
  <sheetData>
    <row r="2" spans="2:18" ht="15.75" customHeight="1" x14ac:dyDescent="0.2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66" t="s">
        <v>142</v>
      </c>
      <c r="N2" s="166"/>
      <c r="O2" s="166"/>
    </row>
    <row r="3" spans="2:18" ht="27.75" customHeight="1" x14ac:dyDescent="0.2">
      <c r="B3" s="167" t="s">
        <v>143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2:18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2:18" ht="27.75" customHeight="1" x14ac:dyDescent="0.2">
      <c r="B5" s="147" t="s">
        <v>93</v>
      </c>
      <c r="C5" s="147" t="s">
        <v>3</v>
      </c>
      <c r="D5" s="148"/>
      <c r="E5" s="147" t="s">
        <v>144</v>
      </c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2:18" ht="15" customHeight="1" x14ac:dyDescent="0.2">
      <c r="B6" s="148"/>
      <c r="C6" s="148"/>
      <c r="D6" s="148"/>
      <c r="E6" s="148" t="s">
        <v>22</v>
      </c>
      <c r="F6" s="147" t="s">
        <v>145</v>
      </c>
      <c r="G6" s="147" t="s">
        <v>146</v>
      </c>
      <c r="H6" s="148" t="s">
        <v>147</v>
      </c>
      <c r="I6" s="147" t="s">
        <v>148</v>
      </c>
      <c r="J6" s="147" t="s">
        <v>149</v>
      </c>
      <c r="K6" s="147" t="s">
        <v>150</v>
      </c>
      <c r="L6" s="147" t="s">
        <v>151</v>
      </c>
      <c r="M6" s="147" t="s">
        <v>152</v>
      </c>
      <c r="N6" s="200" t="s">
        <v>153</v>
      </c>
      <c r="O6" s="147" t="s">
        <v>154</v>
      </c>
    </row>
    <row r="7" spans="2:18" ht="93" customHeight="1" x14ac:dyDescent="0.2">
      <c r="B7" s="148"/>
      <c r="C7" s="148"/>
      <c r="D7" s="148"/>
      <c r="E7" s="202"/>
      <c r="F7" s="148"/>
      <c r="G7" s="148"/>
      <c r="H7" s="148"/>
      <c r="I7" s="148"/>
      <c r="J7" s="148"/>
      <c r="K7" s="148"/>
      <c r="L7" s="148"/>
      <c r="M7" s="148"/>
      <c r="N7" s="201"/>
      <c r="O7" s="148"/>
    </row>
    <row r="8" spans="2:18" ht="27.95" customHeight="1" x14ac:dyDescent="0.2">
      <c r="B8" s="147" t="s">
        <v>21</v>
      </c>
      <c r="C8" s="156"/>
      <c r="D8" s="24" t="s">
        <v>155</v>
      </c>
      <c r="E8" s="36">
        <f t="shared" ref="E8:O9" si="0">E10+E12+E14+E16+E18+E20+E22+E24+E26+E28+E30+E32+E34+E36</f>
        <v>166</v>
      </c>
      <c r="F8" s="36">
        <f t="shared" si="0"/>
        <v>0</v>
      </c>
      <c r="G8" s="36">
        <f t="shared" si="0"/>
        <v>1</v>
      </c>
      <c r="H8" s="36">
        <f t="shared" si="0"/>
        <v>7</v>
      </c>
      <c r="I8" s="36">
        <f t="shared" si="0"/>
        <v>8</v>
      </c>
      <c r="J8" s="36">
        <f t="shared" si="0"/>
        <v>0</v>
      </c>
      <c r="K8" s="36">
        <f t="shared" si="0"/>
        <v>0</v>
      </c>
      <c r="L8" s="36">
        <f t="shared" si="0"/>
        <v>24</v>
      </c>
      <c r="M8" s="36">
        <f t="shared" si="0"/>
        <v>79</v>
      </c>
      <c r="N8" s="36">
        <f t="shared" si="0"/>
        <v>0</v>
      </c>
      <c r="O8" s="36">
        <f t="shared" si="0"/>
        <v>47</v>
      </c>
      <c r="Q8" s="51"/>
      <c r="R8" s="51"/>
    </row>
    <row r="9" spans="2:18" ht="27.95" customHeight="1" x14ac:dyDescent="0.2">
      <c r="B9" s="156"/>
      <c r="C9" s="156"/>
      <c r="D9" s="24" t="s">
        <v>156</v>
      </c>
      <c r="E9" s="36">
        <f>E11+E13+E15+E17+E19+E21+E23+E25+E27+E29+E31+E33+E35+E37</f>
        <v>491</v>
      </c>
      <c r="F9" s="36">
        <f t="shared" si="0"/>
        <v>0</v>
      </c>
      <c r="G9" s="36">
        <f>G11+G13+G15+G17+G19+G21+G23+G25+G27+G29+G31+G33+G35+G37</f>
        <v>1</v>
      </c>
      <c r="H9" s="36">
        <f>H11+H13+H15+H17+H19+H21+H23+H25+H27+H29+H31+H33+H35+H37</f>
        <v>13</v>
      </c>
      <c r="I9" s="36">
        <f>I11+I13+I15+I17+I19+I21+I23+I25+I27+I29+I31+I33+I35+I37</f>
        <v>42</v>
      </c>
      <c r="J9" s="36">
        <v>0</v>
      </c>
      <c r="K9" s="36">
        <f>K11+K13+K15+K17+K19+K21+K23+K25+K27+K29+K31+K33+K35+K37</f>
        <v>0</v>
      </c>
      <c r="L9" s="36">
        <f>L11+L13+L15+L17+L19+L21+L23+L25+L27+L29+L31+L33+L35+L37</f>
        <v>59</v>
      </c>
      <c r="M9" s="36">
        <f>M11+M13+M15+M17+M19+M21+M23+M25+M27+M29+M31+M33+M35+M37</f>
        <v>275</v>
      </c>
      <c r="N9" s="36">
        <f>N11+N13+N15+N17+N19+N21+N23+N25+N27+N29+N31+N33+N35+N37</f>
        <v>0</v>
      </c>
      <c r="O9" s="36">
        <f>O11+O13+O15+O17+O19+O21+O23+O25+O27+O29+O31+O33+O35+O37</f>
        <v>101</v>
      </c>
      <c r="Q9" s="51"/>
      <c r="R9" s="51"/>
    </row>
    <row r="10" spans="2:18" ht="27.95" customHeight="1" x14ac:dyDescent="0.2">
      <c r="B10" s="145">
        <v>1</v>
      </c>
      <c r="C10" s="143" t="s">
        <v>26</v>
      </c>
      <c r="D10" s="28" t="s">
        <v>155</v>
      </c>
      <c r="E10" s="36">
        <f>F10+G10+H10+I10+J10+K10+L10+M10+N10+O10</f>
        <v>8</v>
      </c>
      <c r="F10" s="45">
        <f>[15]GWg!AA133</f>
        <v>0</v>
      </c>
      <c r="G10" s="45">
        <f>[15]GWg!AA134</f>
        <v>0</v>
      </c>
      <c r="H10" s="45">
        <f>[15]GWg!AA135</f>
        <v>0</v>
      </c>
      <c r="I10" s="45">
        <f>[15]GWg!AA136</f>
        <v>0</v>
      </c>
      <c r="J10" s="45">
        <f>[15]GWg!AA137</f>
        <v>0</v>
      </c>
      <c r="K10" s="45">
        <f>[15]GWg!AA138</f>
        <v>0</v>
      </c>
      <c r="L10" s="45">
        <f>[15]GWg!AA139</f>
        <v>1</v>
      </c>
      <c r="M10" s="45">
        <f>[15]GWg!AA140</f>
        <v>6</v>
      </c>
      <c r="N10" s="45">
        <f>[15]GWg!AA141</f>
        <v>0</v>
      </c>
      <c r="O10" s="45">
        <f>[15]GWg!AA142</f>
        <v>1</v>
      </c>
      <c r="Q10" s="51"/>
      <c r="R10" s="51"/>
    </row>
    <row r="11" spans="2:18" ht="27.95" customHeight="1" x14ac:dyDescent="0.2">
      <c r="B11" s="144"/>
      <c r="C11" s="143"/>
      <c r="D11" s="28" t="s">
        <v>156</v>
      </c>
      <c r="E11" s="36">
        <f>F11+G11+H11+I11+J11+K11+L11+M11+N11+O11</f>
        <v>56</v>
      </c>
      <c r="F11" s="45">
        <f>[15]GWg!AC133</f>
        <v>0</v>
      </c>
      <c r="G11" s="45">
        <f>[15]GWg!AC134</f>
        <v>0</v>
      </c>
      <c r="H11" s="45">
        <f>[15]GWg!AC135</f>
        <v>0</v>
      </c>
      <c r="I11" s="45">
        <f>[15]GWg!AC136</f>
        <v>0</v>
      </c>
      <c r="J11" s="45">
        <f>[15]GWg!AC137</f>
        <v>0</v>
      </c>
      <c r="K11" s="45">
        <f>[15]GWg!AC138</f>
        <v>0</v>
      </c>
      <c r="L11" s="45">
        <f>[15]GWg!AC139</f>
        <v>1</v>
      </c>
      <c r="M11" s="45">
        <f>[15]GWg!AC140</f>
        <v>49</v>
      </c>
      <c r="N11" s="45">
        <f>[15]GWg!AC141</f>
        <v>0</v>
      </c>
      <c r="O11" s="45">
        <f>[15]GWg!AC142</f>
        <v>6</v>
      </c>
      <c r="Q11" s="51"/>
      <c r="R11" s="51"/>
    </row>
    <row r="12" spans="2:18" ht="27.95" customHeight="1" x14ac:dyDescent="0.2">
      <c r="B12" s="142">
        <v>2</v>
      </c>
      <c r="C12" s="143" t="s">
        <v>27</v>
      </c>
      <c r="D12" s="28" t="s">
        <v>155</v>
      </c>
      <c r="E12" s="36">
        <f>F12+G12+H12+I12+J12+K12+L12+M12+N12+O12</f>
        <v>7</v>
      </c>
      <c r="F12" s="45">
        <f>[15]GWz!AA133</f>
        <v>0</v>
      </c>
      <c r="G12" s="45">
        <f>[15]GWz!AA134</f>
        <v>0</v>
      </c>
      <c r="H12" s="45">
        <f>[15]GWz!AA135</f>
        <v>0</v>
      </c>
      <c r="I12" s="45">
        <f>[15]GWz!AA136</f>
        <v>0</v>
      </c>
      <c r="J12" s="45">
        <f>[15]GWz!AA138</f>
        <v>0</v>
      </c>
      <c r="K12" s="45">
        <f>[15]GWz!AA138</f>
        <v>0</v>
      </c>
      <c r="L12" s="45">
        <f>[15]GWz!AA139</f>
        <v>1</v>
      </c>
      <c r="M12" s="45">
        <f>[15]GWz!AA140</f>
        <v>5</v>
      </c>
      <c r="N12" s="45">
        <f>[15]GWz!AA141</f>
        <v>0</v>
      </c>
      <c r="O12" s="45">
        <f>[15]GWz!AA142</f>
        <v>1</v>
      </c>
      <c r="Q12" s="51"/>
      <c r="R12" s="51"/>
    </row>
    <row r="13" spans="2:18" ht="27.95" customHeight="1" x14ac:dyDescent="0.2">
      <c r="B13" s="142"/>
      <c r="C13" s="143"/>
      <c r="D13" s="28" t="s">
        <v>156</v>
      </c>
      <c r="E13" s="36">
        <f>F13+G13+H13+I13+J13+K13+L13+M13+N13+O13</f>
        <v>28</v>
      </c>
      <c r="F13" s="45">
        <f>[15]GWz!AC133</f>
        <v>0</v>
      </c>
      <c r="G13" s="45">
        <f>[15]GWz!AC134</f>
        <v>0</v>
      </c>
      <c r="H13" s="45">
        <f>[15]GWz!AC135</f>
        <v>0</v>
      </c>
      <c r="I13" s="45">
        <f>[15]GWz!AC136</f>
        <v>0</v>
      </c>
      <c r="J13" s="45">
        <f>[15]GWz!AC138</f>
        <v>0</v>
      </c>
      <c r="K13" s="45">
        <f>[15]GWz!AC138</f>
        <v>0</v>
      </c>
      <c r="L13" s="45">
        <f>[15]GWz!AC139</f>
        <v>1</v>
      </c>
      <c r="M13" s="45">
        <f>[15]GWz!AC140</f>
        <v>24</v>
      </c>
      <c r="N13" s="45">
        <f>[15]GWz!AC141</f>
        <v>0</v>
      </c>
      <c r="O13" s="45">
        <f>[15]GWz!AC142</f>
        <v>3</v>
      </c>
      <c r="Q13" s="51"/>
      <c r="R13" s="51"/>
    </row>
    <row r="14" spans="2:18" ht="27.95" customHeight="1" x14ac:dyDescent="0.2">
      <c r="B14" s="144">
        <v>3</v>
      </c>
      <c r="C14" s="143" t="s">
        <v>28</v>
      </c>
      <c r="D14" s="28" t="s">
        <v>155</v>
      </c>
      <c r="E14" s="36">
        <f t="shared" ref="E14:E37" si="1">F14+G14+H14+I14+J14+K14+L14+M14+N14+O14</f>
        <v>15</v>
      </c>
      <c r="F14" s="45">
        <f>[15]KO!AA133</f>
        <v>0</v>
      </c>
      <c r="G14" s="45">
        <f>[15]KO!AA134</f>
        <v>0</v>
      </c>
      <c r="H14" s="45">
        <f>[15]KO!AA135</f>
        <v>1</v>
      </c>
      <c r="I14" s="45">
        <f>[15]KO!AA136</f>
        <v>4</v>
      </c>
      <c r="J14" s="45">
        <f>[15]KO!AA138</f>
        <v>0</v>
      </c>
      <c r="K14" s="45">
        <f>[15]KO!AA138</f>
        <v>0</v>
      </c>
      <c r="L14" s="45">
        <f>[15]KO!AA139</f>
        <v>1</v>
      </c>
      <c r="M14" s="45">
        <f>[15]KO!AA140</f>
        <v>8</v>
      </c>
      <c r="N14" s="45">
        <f>[15]KO!AA141</f>
        <v>0</v>
      </c>
      <c r="O14" s="45">
        <f>[15]KO!AA142</f>
        <v>1</v>
      </c>
      <c r="Q14" s="51"/>
      <c r="R14" s="51"/>
    </row>
    <row r="15" spans="2:18" ht="27.95" customHeight="1" x14ac:dyDescent="0.2">
      <c r="B15" s="144"/>
      <c r="C15" s="143"/>
      <c r="D15" s="28" t="s">
        <v>156</v>
      </c>
      <c r="E15" s="36">
        <f t="shared" si="1"/>
        <v>32</v>
      </c>
      <c r="F15" s="45">
        <f>[15]KO!AC133</f>
        <v>0</v>
      </c>
      <c r="G15" s="45">
        <f>[15]KO!AC134</f>
        <v>0</v>
      </c>
      <c r="H15" s="45">
        <f>[15]KO!AC135</f>
        <v>1</v>
      </c>
      <c r="I15" s="45">
        <f>[15]KO!AC136</f>
        <v>20</v>
      </c>
      <c r="J15" s="45">
        <f>[15]KO!AC138</f>
        <v>0</v>
      </c>
      <c r="K15" s="45">
        <f>[15]KO!AC138</f>
        <v>0</v>
      </c>
      <c r="L15" s="45">
        <f>[15]KO!AC139</f>
        <v>1</v>
      </c>
      <c r="M15" s="45">
        <f>[15]KO!AC140</f>
        <v>9</v>
      </c>
      <c r="N15" s="45">
        <f>[15]KO!AC141</f>
        <v>0</v>
      </c>
      <c r="O15" s="45">
        <f>[15]KO!AC142</f>
        <v>1</v>
      </c>
      <c r="Q15" s="51"/>
      <c r="R15" s="51"/>
    </row>
    <row r="16" spans="2:18" ht="27.95" customHeight="1" x14ac:dyDescent="0.2">
      <c r="B16" s="144">
        <v>4</v>
      </c>
      <c r="C16" s="143" t="s">
        <v>29</v>
      </c>
      <c r="D16" s="28" t="s">
        <v>155</v>
      </c>
      <c r="E16" s="36">
        <f t="shared" si="1"/>
        <v>17</v>
      </c>
      <c r="F16" s="96">
        <f>[15]MI!AA133</f>
        <v>0</v>
      </c>
      <c r="G16" s="96">
        <f>[15]MI!AA134</f>
        <v>0</v>
      </c>
      <c r="H16" s="96">
        <f>[15]MI!AA135</f>
        <v>1</v>
      </c>
      <c r="I16" s="96">
        <f>[15]MI!AA136</f>
        <v>1</v>
      </c>
      <c r="J16" s="96">
        <f>[15]MI!AA137</f>
        <v>0</v>
      </c>
      <c r="K16" s="96">
        <f>[15]MI!AA138</f>
        <v>0</v>
      </c>
      <c r="L16" s="96">
        <f>[15]MI!AA139</f>
        <v>2</v>
      </c>
      <c r="M16" s="96">
        <f>[15]MI!AA140</f>
        <v>1</v>
      </c>
      <c r="N16" s="96">
        <f>[15]MI!AA141</f>
        <v>0</v>
      </c>
      <c r="O16" s="96">
        <f>[15]MI!AA142</f>
        <v>12</v>
      </c>
      <c r="Q16" s="51"/>
      <c r="R16" s="51"/>
    </row>
    <row r="17" spans="2:18" ht="27.95" customHeight="1" x14ac:dyDescent="0.2">
      <c r="B17" s="144"/>
      <c r="C17" s="143"/>
      <c r="D17" s="28" t="s">
        <v>156</v>
      </c>
      <c r="E17" s="36">
        <f t="shared" si="1"/>
        <v>26</v>
      </c>
      <c r="F17" s="96">
        <f>[15]MI!AC133</f>
        <v>0</v>
      </c>
      <c r="G17" s="96">
        <f>[15]MI!AC134</f>
        <v>0</v>
      </c>
      <c r="H17" s="96">
        <f>[15]MI!AC135</f>
        <v>6</v>
      </c>
      <c r="I17" s="96">
        <f>[15]MI!AC136</f>
        <v>1</v>
      </c>
      <c r="J17" s="96">
        <f>[15]MI!AC137</f>
        <v>0</v>
      </c>
      <c r="K17" s="96">
        <f>[15]MI!AC138</f>
        <v>0</v>
      </c>
      <c r="L17" s="96">
        <f>[15]MI!AC139</f>
        <v>2</v>
      </c>
      <c r="M17" s="96">
        <f>[15]MI!AC140</f>
        <v>2</v>
      </c>
      <c r="N17" s="96">
        <f>[15]MI!AC141</f>
        <v>0</v>
      </c>
      <c r="O17" s="96">
        <f>[15]MI!AC142</f>
        <v>15</v>
      </c>
      <c r="Q17" s="51"/>
      <c r="R17" s="51"/>
    </row>
    <row r="18" spans="2:18" ht="27.95" customHeight="1" x14ac:dyDescent="0.2">
      <c r="B18" s="145">
        <v>5</v>
      </c>
      <c r="C18" s="143" t="s">
        <v>30</v>
      </c>
      <c r="D18" s="28" t="s">
        <v>155</v>
      </c>
      <c r="E18" s="36">
        <f t="shared" si="1"/>
        <v>15</v>
      </c>
      <c r="F18" s="96">
        <f>[15]NS!AA133</f>
        <v>0</v>
      </c>
      <c r="G18" s="96">
        <f>[15]NS!AA134</f>
        <v>0</v>
      </c>
      <c r="H18" s="96">
        <f>[15]NS!AA135</f>
        <v>1</v>
      </c>
      <c r="I18" s="96">
        <f>[15]NS!AA136</f>
        <v>0</v>
      </c>
      <c r="J18" s="96">
        <f>[15]NS!AA137</f>
        <v>0</v>
      </c>
      <c r="K18" s="96">
        <f>[15]NS!AA138</f>
        <v>0</v>
      </c>
      <c r="L18" s="96">
        <f>[15]NS!AA139</f>
        <v>4</v>
      </c>
      <c r="M18" s="96">
        <f>[15]NS!AA140</f>
        <v>10</v>
      </c>
      <c r="N18" s="96">
        <f>[15]NS!AA141</f>
        <v>0</v>
      </c>
      <c r="O18" s="96">
        <f>[15]NS!AA142</f>
        <v>0</v>
      </c>
      <c r="Q18" s="51"/>
      <c r="R18" s="51"/>
    </row>
    <row r="19" spans="2:18" ht="27.95" customHeight="1" x14ac:dyDescent="0.2">
      <c r="B19" s="144"/>
      <c r="C19" s="143"/>
      <c r="D19" s="28" t="s">
        <v>156</v>
      </c>
      <c r="E19" s="36">
        <f t="shared" si="1"/>
        <v>37</v>
      </c>
      <c r="F19" s="96">
        <f>[15]NS!AC133</f>
        <v>0</v>
      </c>
      <c r="G19" s="96">
        <f>[15]NS!AC134</f>
        <v>0</v>
      </c>
      <c r="H19" s="96">
        <f>[15]NS!AC135</f>
        <v>1</v>
      </c>
      <c r="I19" s="96">
        <f>[15]NS!AC136</f>
        <v>0</v>
      </c>
      <c r="J19" s="96">
        <f>[15]NS!AC137</f>
        <v>0</v>
      </c>
      <c r="K19" s="96">
        <f>[15]NS!AC138</f>
        <v>0</v>
      </c>
      <c r="L19" s="96">
        <f>[15]NS!AC139</f>
        <v>6</v>
      </c>
      <c r="M19" s="96">
        <f>[15]NS!AC140</f>
        <v>30</v>
      </c>
      <c r="N19" s="96">
        <f>[15]NS!AC141</f>
        <v>0</v>
      </c>
      <c r="O19" s="96">
        <f>[15]NS!AC142</f>
        <v>0</v>
      </c>
      <c r="Q19" s="51"/>
      <c r="R19" s="51"/>
    </row>
    <row r="20" spans="2:18" ht="27.95" customHeight="1" x14ac:dyDescent="0.2">
      <c r="B20" s="142">
        <v>6</v>
      </c>
      <c r="C20" s="143" t="s">
        <v>31</v>
      </c>
      <c r="D20" s="28" t="s">
        <v>155</v>
      </c>
      <c r="E20" s="36">
        <f t="shared" si="1"/>
        <v>3</v>
      </c>
      <c r="F20" s="96">
        <f>[15]Sł!AA133</f>
        <v>0</v>
      </c>
      <c r="G20" s="96">
        <f>[15]Sł!AA134</f>
        <v>0</v>
      </c>
      <c r="H20" s="96">
        <f>[15]Sł!AA135</f>
        <v>0</v>
      </c>
      <c r="I20" s="96">
        <f>[15]Sł!AA136</f>
        <v>0</v>
      </c>
      <c r="J20" s="96">
        <f>[15]Sł!AA137</f>
        <v>0</v>
      </c>
      <c r="K20" s="96">
        <f>[15]Sł!AA138</f>
        <v>0</v>
      </c>
      <c r="L20" s="96">
        <f>[15]Sł!AA139</f>
        <v>0</v>
      </c>
      <c r="M20" s="96">
        <f>[15]Sł!AA140</f>
        <v>1</v>
      </c>
      <c r="N20" s="96">
        <f>[15]Sł!AA141</f>
        <v>0</v>
      </c>
      <c r="O20" s="96">
        <f>[15]Sł!AA142</f>
        <v>2</v>
      </c>
      <c r="Q20" s="51"/>
      <c r="R20" s="51"/>
    </row>
    <row r="21" spans="2:18" ht="27.95" customHeight="1" x14ac:dyDescent="0.2">
      <c r="B21" s="142"/>
      <c r="C21" s="143"/>
      <c r="D21" s="28" t="s">
        <v>156</v>
      </c>
      <c r="E21" s="36">
        <f t="shared" si="1"/>
        <v>3</v>
      </c>
      <c r="F21" s="96">
        <f>[15]Sł!AC133</f>
        <v>0</v>
      </c>
      <c r="G21" s="96">
        <f>[15]Sł!AC134</f>
        <v>0</v>
      </c>
      <c r="H21" s="96">
        <f>[15]Sł!AC135</f>
        <v>0</v>
      </c>
      <c r="I21" s="96">
        <f>[15]Sł!AC136</f>
        <v>0</v>
      </c>
      <c r="J21" s="96">
        <f>[15]Sł!AC137</f>
        <v>0</v>
      </c>
      <c r="K21" s="96">
        <f>[15]Sł!AC138</f>
        <v>0</v>
      </c>
      <c r="L21" s="96">
        <f>[15]Sł!AC139</f>
        <v>0</v>
      </c>
      <c r="M21" s="96">
        <f>[15]Sł!AC140</f>
        <v>1</v>
      </c>
      <c r="N21" s="96">
        <f>[15]Sł!AC141</f>
        <v>0</v>
      </c>
      <c r="O21" s="96">
        <f>[15]Sł!AC142</f>
        <v>2</v>
      </c>
      <c r="Q21" s="51"/>
      <c r="R21" s="51"/>
    </row>
    <row r="22" spans="2:18" ht="27.95" customHeight="1" x14ac:dyDescent="0.2">
      <c r="B22" s="144">
        <v>7</v>
      </c>
      <c r="C22" s="143" t="s">
        <v>32</v>
      </c>
      <c r="D22" s="28" t="s">
        <v>155</v>
      </c>
      <c r="E22" s="36">
        <f t="shared" si="1"/>
        <v>5</v>
      </c>
      <c r="F22" s="96">
        <f>[15]St!AA133</f>
        <v>0</v>
      </c>
      <c r="G22" s="96">
        <f>[15]St!AA134</f>
        <v>0</v>
      </c>
      <c r="H22" s="96">
        <f>[15]St!AA135</f>
        <v>0</v>
      </c>
      <c r="I22" s="96">
        <f>[15]St!AA136</f>
        <v>0</v>
      </c>
      <c r="J22" s="96">
        <f>[15]St!AA137</f>
        <v>0</v>
      </c>
      <c r="K22" s="96">
        <f>[15]St!AA138</f>
        <v>0</v>
      </c>
      <c r="L22" s="96">
        <f>[15]St!AA139</f>
        <v>1</v>
      </c>
      <c r="M22" s="96">
        <f>[15]St!AA140</f>
        <v>4</v>
      </c>
      <c r="N22" s="96">
        <f>[15]St!AA141</f>
        <v>0</v>
      </c>
      <c r="O22" s="96">
        <f>[15]St!AA142</f>
        <v>0</v>
      </c>
      <c r="Q22" s="51"/>
      <c r="R22" s="51"/>
    </row>
    <row r="23" spans="2:18" ht="27.95" customHeight="1" x14ac:dyDescent="0.2">
      <c r="B23" s="144"/>
      <c r="C23" s="143"/>
      <c r="D23" s="28" t="s">
        <v>156</v>
      </c>
      <c r="E23" s="36">
        <f t="shared" si="1"/>
        <v>29</v>
      </c>
      <c r="F23" s="96">
        <f>[15]St!AC133</f>
        <v>0</v>
      </c>
      <c r="G23" s="96">
        <f>[15]St!AC134</f>
        <v>0</v>
      </c>
      <c r="H23" s="96">
        <f>[15]St!AC135</f>
        <v>0</v>
      </c>
      <c r="I23" s="96">
        <f>[15]St!AC136</f>
        <v>0</v>
      </c>
      <c r="J23" s="96">
        <f>[15]St!AC137</f>
        <v>0</v>
      </c>
      <c r="K23" s="96">
        <f>[15]St!AC138</f>
        <v>0</v>
      </c>
      <c r="L23" s="96">
        <f>[15]St!AC139</f>
        <v>20</v>
      </c>
      <c r="M23" s="96">
        <f>[15]St!AC140</f>
        <v>9</v>
      </c>
      <c r="N23" s="96">
        <f>[15]St!AC141</f>
        <v>0</v>
      </c>
      <c r="O23" s="96">
        <f>[15]St!AC142</f>
        <v>0</v>
      </c>
      <c r="Q23" s="51"/>
      <c r="R23" s="51"/>
    </row>
    <row r="24" spans="2:18" ht="27.95" customHeight="1" x14ac:dyDescent="0.2">
      <c r="B24" s="144">
        <v>8</v>
      </c>
      <c r="C24" s="143" t="s">
        <v>33</v>
      </c>
      <c r="D24" s="28" t="s">
        <v>155</v>
      </c>
      <c r="E24" s="36">
        <f t="shared" si="1"/>
        <v>11</v>
      </c>
      <c r="F24" s="96">
        <f>[15]Su!AA133</f>
        <v>0</v>
      </c>
      <c r="G24" s="96">
        <f>[15]Su!AA134</f>
        <v>0</v>
      </c>
      <c r="H24" s="96">
        <f>[15]Su!AA135</f>
        <v>0</v>
      </c>
      <c r="I24" s="96">
        <f>[15]Su!AA136</f>
        <v>0</v>
      </c>
      <c r="J24" s="96">
        <f>[15]Su!AA137</f>
        <v>0</v>
      </c>
      <c r="K24" s="96">
        <f>[15]Su!AA138</f>
        <v>0</v>
      </c>
      <c r="L24" s="96">
        <f>[15]Su!AA139</f>
        <v>1</v>
      </c>
      <c r="M24" s="96">
        <f>[15]Su!AA140</f>
        <v>3</v>
      </c>
      <c r="N24" s="96">
        <f>[15]Su!AA141</f>
        <v>0</v>
      </c>
      <c r="O24" s="96">
        <f>[15]Su!AA142</f>
        <v>7</v>
      </c>
      <c r="Q24" s="51"/>
      <c r="R24" s="51"/>
    </row>
    <row r="25" spans="2:18" ht="27.95" customHeight="1" x14ac:dyDescent="0.2">
      <c r="B25" s="144"/>
      <c r="C25" s="143"/>
      <c r="D25" s="28" t="s">
        <v>156</v>
      </c>
      <c r="E25" s="36">
        <f t="shared" si="1"/>
        <v>20</v>
      </c>
      <c r="F25" s="96">
        <f>[15]Su!AC133</f>
        <v>0</v>
      </c>
      <c r="G25" s="96">
        <f>[15]Su!AC134</f>
        <v>0</v>
      </c>
      <c r="H25" s="96">
        <f>[15]Su!AC135</f>
        <v>0</v>
      </c>
      <c r="I25" s="96">
        <f>[15]Su!AC136</f>
        <v>0</v>
      </c>
      <c r="J25" s="96">
        <f>[15]Su!AC137</f>
        <v>0</v>
      </c>
      <c r="K25" s="96">
        <f>[15]Su!AC138</f>
        <v>0</v>
      </c>
      <c r="L25" s="96">
        <f>[15]Su!AC139</f>
        <v>1</v>
      </c>
      <c r="M25" s="96">
        <f>[15]Su!AC140</f>
        <v>4</v>
      </c>
      <c r="N25" s="96">
        <f>[15]Su!AC141</f>
        <v>0</v>
      </c>
      <c r="O25" s="96">
        <f>[15]Su!AC142</f>
        <v>15</v>
      </c>
      <c r="Q25" s="51"/>
      <c r="R25" s="51"/>
    </row>
    <row r="26" spans="2:18" ht="27.95" customHeight="1" x14ac:dyDescent="0.2">
      <c r="B26" s="145">
        <v>9</v>
      </c>
      <c r="C26" s="143" t="s">
        <v>34</v>
      </c>
      <c r="D26" s="28" t="s">
        <v>155</v>
      </c>
      <c r="E26" s="36">
        <f t="shared" si="1"/>
        <v>8</v>
      </c>
      <c r="F26" s="96">
        <f>[15]Św!AA133</f>
        <v>0</v>
      </c>
      <c r="G26" s="96">
        <f>[15]Św!AA134</f>
        <v>0</v>
      </c>
      <c r="H26" s="96">
        <f>[15]Św!AA135</f>
        <v>1</v>
      </c>
      <c r="I26" s="96">
        <f>[15]Św!AA136</f>
        <v>0</v>
      </c>
      <c r="J26" s="96">
        <f>[15]Św!AA137</f>
        <v>0</v>
      </c>
      <c r="K26" s="96">
        <f>[15]Św!AA138</f>
        <v>0</v>
      </c>
      <c r="L26" s="96">
        <f>[15]Św!AA139</f>
        <v>2</v>
      </c>
      <c r="M26" s="96">
        <f>[15]Św!AA140</f>
        <v>4</v>
      </c>
      <c r="N26" s="96">
        <f>[15]Św!AA141</f>
        <v>0</v>
      </c>
      <c r="O26" s="96">
        <f>[15]Św!AA142</f>
        <v>1</v>
      </c>
      <c r="Q26" s="51"/>
      <c r="R26" s="51"/>
    </row>
    <row r="27" spans="2:18" ht="27.95" customHeight="1" x14ac:dyDescent="0.2">
      <c r="B27" s="144"/>
      <c r="C27" s="143"/>
      <c r="D27" s="28" t="s">
        <v>156</v>
      </c>
      <c r="E27" s="36">
        <f t="shared" si="1"/>
        <v>30</v>
      </c>
      <c r="F27" s="96">
        <f>[15]Św!AC133</f>
        <v>0</v>
      </c>
      <c r="G27" s="96">
        <f>[15]Św!AC134</f>
        <v>0</v>
      </c>
      <c r="H27" s="96">
        <f>[15]Św!AC135</f>
        <v>1</v>
      </c>
      <c r="I27" s="96">
        <f>[15]Ws!AC136</f>
        <v>0</v>
      </c>
      <c r="J27" s="96">
        <f>[15]Św!AC137</f>
        <v>0</v>
      </c>
      <c r="K27" s="96">
        <f>[15]Św!AC138</f>
        <v>0</v>
      </c>
      <c r="L27" s="96">
        <f>[15]Św!AC139</f>
        <v>6</v>
      </c>
      <c r="M27" s="96">
        <f>[15]Św!AC140</f>
        <v>22</v>
      </c>
      <c r="N27" s="96">
        <f>[15]Św!AC141</f>
        <v>0</v>
      </c>
      <c r="O27" s="96">
        <f>[15]Św!AC142</f>
        <v>1</v>
      </c>
      <c r="Q27" s="51"/>
      <c r="R27" s="51"/>
    </row>
    <row r="28" spans="2:18" ht="27.95" customHeight="1" x14ac:dyDescent="0.2">
      <c r="B28" s="142">
        <v>10</v>
      </c>
      <c r="C28" s="143" t="s">
        <v>35</v>
      </c>
      <c r="D28" s="28" t="s">
        <v>155</v>
      </c>
      <c r="E28" s="36">
        <f t="shared" si="1"/>
        <v>19</v>
      </c>
      <c r="F28" s="96">
        <f>[15]Ws!AA133</f>
        <v>0</v>
      </c>
      <c r="G28" s="96">
        <f>[15]Ws!AA134</f>
        <v>0</v>
      </c>
      <c r="H28" s="96">
        <f>[15]Ws!AA135</f>
        <v>2</v>
      </c>
      <c r="I28" s="96">
        <f>[15]ZGg!AA136</f>
        <v>0</v>
      </c>
      <c r="J28" s="96">
        <f>[15]Ws!AA137</f>
        <v>0</v>
      </c>
      <c r="K28" s="96">
        <f>[15]Ws!AA138</f>
        <v>0</v>
      </c>
      <c r="L28" s="96">
        <f>[15]Ws!AA139</f>
        <v>2</v>
      </c>
      <c r="M28" s="96">
        <f>[15]Ws!AA140</f>
        <v>9</v>
      </c>
      <c r="N28" s="96">
        <f>[15]Ws!AA141</f>
        <v>0</v>
      </c>
      <c r="O28" s="96">
        <f>[15]Ws!AA142</f>
        <v>6</v>
      </c>
      <c r="Q28" s="51"/>
      <c r="R28" s="51"/>
    </row>
    <row r="29" spans="2:18" ht="27.95" customHeight="1" x14ac:dyDescent="0.2">
      <c r="B29" s="142"/>
      <c r="C29" s="143"/>
      <c r="D29" s="28" t="s">
        <v>156</v>
      </c>
      <c r="E29" s="36">
        <f t="shared" si="1"/>
        <v>126</v>
      </c>
      <c r="F29" s="96">
        <f>[15]Ws!AC133</f>
        <v>0</v>
      </c>
      <c r="G29" s="96">
        <f>[15]Ws!AC134</f>
        <v>0</v>
      </c>
      <c r="H29" s="96">
        <f>[15]Ws!AC135</f>
        <v>3</v>
      </c>
      <c r="I29" s="96">
        <f>[15]ZGg!AC136</f>
        <v>0</v>
      </c>
      <c r="J29" s="96">
        <f>[15]Ws!AC137</f>
        <v>0</v>
      </c>
      <c r="K29" s="96">
        <f>[15]Ws!AC138</f>
        <v>0</v>
      </c>
      <c r="L29" s="96">
        <f>[15]Ws!AC139</f>
        <v>3</v>
      </c>
      <c r="M29" s="96">
        <f>[15]Ws!AC140</f>
        <v>86</v>
      </c>
      <c r="N29" s="96">
        <f>[15]Ws!AC141</f>
        <v>0</v>
      </c>
      <c r="O29" s="96">
        <f>[15]Ws!AC142</f>
        <v>34</v>
      </c>
      <c r="Q29" s="51"/>
      <c r="R29" s="51"/>
    </row>
    <row r="30" spans="2:18" ht="27.95" customHeight="1" x14ac:dyDescent="0.2">
      <c r="B30" s="144">
        <v>11</v>
      </c>
      <c r="C30" s="143" t="s">
        <v>36</v>
      </c>
      <c r="D30" s="28" t="s">
        <v>155</v>
      </c>
      <c r="E30" s="36">
        <f t="shared" si="1"/>
        <v>29</v>
      </c>
      <c r="F30" s="96">
        <f>[15]ZGg!AA133</f>
        <v>0</v>
      </c>
      <c r="G30" s="96">
        <f>[15]ZGg!AA134</f>
        <v>1</v>
      </c>
      <c r="H30" s="96">
        <f>[15]ZGg!AA135</f>
        <v>1</v>
      </c>
      <c r="I30" s="96">
        <f>[15]ZGg!AA136</f>
        <v>0</v>
      </c>
      <c r="J30" s="96">
        <f>[15]ZGg!AA137</f>
        <v>0</v>
      </c>
      <c r="K30" s="96">
        <f>[15]ZGg!AA138</f>
        <v>0</v>
      </c>
      <c r="L30" s="96">
        <f>[15]ZGg!AA139</f>
        <v>3</v>
      </c>
      <c r="M30" s="96">
        <f>[15]ZGg!AA140</f>
        <v>17</v>
      </c>
      <c r="N30" s="96">
        <f>[15]ZGg!AA141</f>
        <v>0</v>
      </c>
      <c r="O30" s="96">
        <f>[15]ZGg!AA142</f>
        <v>7</v>
      </c>
      <c r="Q30" s="51"/>
      <c r="R30" s="51"/>
    </row>
    <row r="31" spans="2:18" ht="27.95" customHeight="1" x14ac:dyDescent="0.2">
      <c r="B31" s="144"/>
      <c r="C31" s="143"/>
      <c r="D31" s="28" t="s">
        <v>156</v>
      </c>
      <c r="E31" s="36">
        <f t="shared" si="1"/>
        <v>45</v>
      </c>
      <c r="F31" s="96">
        <f>[15]ZGg!AC133</f>
        <v>0</v>
      </c>
      <c r="G31" s="96">
        <f>[15]ZGg!AC134</f>
        <v>1</v>
      </c>
      <c r="H31" s="96">
        <f>[15]ZGg!AC135</f>
        <v>1</v>
      </c>
      <c r="I31" s="96">
        <f>[15]ZGg!AC136</f>
        <v>0</v>
      </c>
      <c r="J31" s="96">
        <f>[15]ZGg!AC137</f>
        <v>0</v>
      </c>
      <c r="K31" s="96">
        <f>[15]ZGg!AC138</f>
        <v>0</v>
      </c>
      <c r="L31" s="96">
        <f>[15]ZGg!AC139</f>
        <v>12</v>
      </c>
      <c r="M31" s="96">
        <f>[15]ZGg!AC140</f>
        <v>24</v>
      </c>
      <c r="N31" s="96">
        <f>[15]ZGg!AC141</f>
        <v>0</v>
      </c>
      <c r="O31" s="96">
        <f>[15]ZGg!AC142</f>
        <v>7</v>
      </c>
      <c r="Q31" s="51"/>
      <c r="R31" s="51"/>
    </row>
    <row r="32" spans="2:18" ht="27.95" customHeight="1" x14ac:dyDescent="0.2">
      <c r="B32" s="144">
        <v>12</v>
      </c>
      <c r="C32" s="143" t="s">
        <v>37</v>
      </c>
      <c r="D32" s="28" t="s">
        <v>155</v>
      </c>
      <c r="E32" s="36">
        <f t="shared" si="1"/>
        <v>14</v>
      </c>
      <c r="F32" s="96">
        <f>[15]ZGz!AA133</f>
        <v>0</v>
      </c>
      <c r="G32" s="96">
        <f>[15]ZGz!AA134</f>
        <v>0</v>
      </c>
      <c r="H32" s="96">
        <f>[15]ZGz!AA135</f>
        <v>0</v>
      </c>
      <c r="I32" s="96">
        <f>[15]ZGz!AA136</f>
        <v>0</v>
      </c>
      <c r="J32" s="96">
        <f>[15]ZGz!AA137</f>
        <v>0</v>
      </c>
      <c r="K32" s="96">
        <f>[15]ZGz!AA138</f>
        <v>0</v>
      </c>
      <c r="L32" s="96">
        <f>[15]ZGz!AA139</f>
        <v>5</v>
      </c>
      <c r="M32" s="96">
        <f>[15]ZGz!AA140</f>
        <v>7</v>
      </c>
      <c r="N32" s="96">
        <f>[15]ZGz!AA141</f>
        <v>0</v>
      </c>
      <c r="O32" s="96">
        <f>[15]ZGz!AA142</f>
        <v>2</v>
      </c>
      <c r="Q32" s="51"/>
      <c r="R32" s="51"/>
    </row>
    <row r="33" spans="2:18" ht="27.95" customHeight="1" x14ac:dyDescent="0.2">
      <c r="B33" s="144"/>
      <c r="C33" s="143"/>
      <c r="D33" s="28" t="s">
        <v>156</v>
      </c>
      <c r="E33" s="36">
        <f t="shared" si="1"/>
        <v>15</v>
      </c>
      <c r="F33" s="96">
        <f>[15]ZGz!AC133</f>
        <v>0</v>
      </c>
      <c r="G33" s="96">
        <f>[15]ZGz!AC134</f>
        <v>0</v>
      </c>
      <c r="H33" s="96">
        <f>[15]ZGz!AC135</f>
        <v>0</v>
      </c>
      <c r="I33" s="96">
        <f>[15]ZGz!AC136</f>
        <v>0</v>
      </c>
      <c r="J33" s="96">
        <f>[15]ZGz!AC137</f>
        <v>0</v>
      </c>
      <c r="K33" s="96">
        <f>[15]ZGz!AC138</f>
        <v>0</v>
      </c>
      <c r="L33" s="96">
        <f>[15]ZGz!AC139</f>
        <v>5</v>
      </c>
      <c r="M33" s="96">
        <f>[15]ZGz!AC140</f>
        <v>7</v>
      </c>
      <c r="N33" s="96">
        <f>[15]ZGz!AC141</f>
        <v>0</v>
      </c>
      <c r="O33" s="96">
        <f>[15]ZGz!AC142</f>
        <v>3</v>
      </c>
      <c r="Q33" s="51"/>
      <c r="R33" s="51"/>
    </row>
    <row r="34" spans="2:18" ht="27.95" customHeight="1" x14ac:dyDescent="0.2">
      <c r="B34" s="145">
        <v>13</v>
      </c>
      <c r="C34" s="143" t="s">
        <v>38</v>
      </c>
      <c r="D34" s="28" t="s">
        <v>155</v>
      </c>
      <c r="E34" s="36">
        <f t="shared" si="1"/>
        <v>3</v>
      </c>
      <c r="F34" s="96">
        <f>[15]Żg!AA133</f>
        <v>0</v>
      </c>
      <c r="G34" s="96">
        <f>[15]Żg!AA134</f>
        <v>0</v>
      </c>
      <c r="H34" s="96">
        <f>[15]Żg!AA135</f>
        <v>0</v>
      </c>
      <c r="I34" s="96">
        <f>[15]Żg!AA136</f>
        <v>3</v>
      </c>
      <c r="J34" s="96">
        <f>[15]Żg!AA137</f>
        <v>0</v>
      </c>
      <c r="K34" s="96">
        <f>[15]Żg!AA138</f>
        <v>0</v>
      </c>
      <c r="L34" s="96">
        <f>[15]Żg!AA139</f>
        <v>0</v>
      </c>
      <c r="M34" s="96">
        <f>[15]Żg!AA140</f>
        <v>0</v>
      </c>
      <c r="N34" s="96">
        <f>[15]Żg!AA141</f>
        <v>0</v>
      </c>
      <c r="O34" s="96">
        <f>[15]Żg!AA142</f>
        <v>0</v>
      </c>
      <c r="Q34" s="51"/>
      <c r="R34" s="51"/>
    </row>
    <row r="35" spans="2:18" ht="27.95" customHeight="1" x14ac:dyDescent="0.2">
      <c r="B35" s="144"/>
      <c r="C35" s="143"/>
      <c r="D35" s="28" t="s">
        <v>156</v>
      </c>
      <c r="E35" s="36">
        <f t="shared" si="1"/>
        <v>21</v>
      </c>
      <c r="F35" s="96">
        <f>[15]Żg!AC133</f>
        <v>0</v>
      </c>
      <c r="G35" s="96">
        <f>[15]Żg!AC134</f>
        <v>0</v>
      </c>
      <c r="H35" s="96">
        <f>[15]Żg!AC135</f>
        <v>0</v>
      </c>
      <c r="I35" s="96">
        <f>[15]Żg!AC136</f>
        <v>21</v>
      </c>
      <c r="J35" s="96">
        <f>[15]Żg!AC137</f>
        <v>0</v>
      </c>
      <c r="K35" s="96">
        <f>[15]Żg!AC138</f>
        <v>0</v>
      </c>
      <c r="L35" s="96">
        <f>[15]Żg!AC139</f>
        <v>0</v>
      </c>
      <c r="M35" s="96">
        <f>[15]Żg!AC140</f>
        <v>0</v>
      </c>
      <c r="N35" s="96">
        <f>[15]Żg!AC141</f>
        <v>0</v>
      </c>
      <c r="O35" s="96">
        <f>[15]Żg!AC142</f>
        <v>0</v>
      </c>
      <c r="Q35" s="51"/>
      <c r="R35" s="51"/>
    </row>
    <row r="36" spans="2:18" ht="27.95" customHeight="1" x14ac:dyDescent="0.2">
      <c r="B36" s="142">
        <v>14</v>
      </c>
      <c r="C36" s="143" t="s">
        <v>39</v>
      </c>
      <c r="D36" s="28" t="s">
        <v>155</v>
      </c>
      <c r="E36" s="36">
        <f t="shared" si="1"/>
        <v>12</v>
      </c>
      <c r="F36" s="96">
        <f>[15]Żr!AA133</f>
        <v>0</v>
      </c>
      <c r="G36" s="96">
        <f>[15]Żr!AA134</f>
        <v>0</v>
      </c>
      <c r="H36" s="96">
        <f>[15]Żr!AA135</f>
        <v>0</v>
      </c>
      <c r="I36" s="96">
        <f>[15]Żr!AA136</f>
        <v>0</v>
      </c>
      <c r="J36" s="96">
        <f>[15]Żr!AA137</f>
        <v>0</v>
      </c>
      <c r="K36" s="96">
        <f>[15]Żr!AA138</f>
        <v>0</v>
      </c>
      <c r="L36" s="96">
        <f>[15]Żr!AA139</f>
        <v>1</v>
      </c>
      <c r="M36" s="96">
        <f>[15]Żr!AA140</f>
        <v>4</v>
      </c>
      <c r="N36" s="96">
        <f>[15]Żr!AA141</f>
        <v>0</v>
      </c>
      <c r="O36" s="96">
        <f>[15]Żr!AA142</f>
        <v>7</v>
      </c>
      <c r="Q36" s="51"/>
      <c r="R36" s="51"/>
    </row>
    <row r="37" spans="2:18" ht="27.95" customHeight="1" x14ac:dyDescent="0.2">
      <c r="B37" s="142"/>
      <c r="C37" s="143"/>
      <c r="D37" s="28" t="s">
        <v>156</v>
      </c>
      <c r="E37" s="36">
        <f t="shared" si="1"/>
        <v>23</v>
      </c>
      <c r="F37" s="96">
        <f>[15]Żr!AC133</f>
        <v>0</v>
      </c>
      <c r="G37" s="96">
        <f>[15]Żr!AC134</f>
        <v>0</v>
      </c>
      <c r="H37" s="96">
        <f>[15]Żr!AC135</f>
        <v>0</v>
      </c>
      <c r="I37" s="96">
        <f>[15]Żr!AC136</f>
        <v>0</v>
      </c>
      <c r="J37" s="96">
        <f>[15]Żr!AC137</f>
        <v>0</v>
      </c>
      <c r="K37" s="96">
        <f>[15]Żr!AC138</f>
        <v>0</v>
      </c>
      <c r="L37" s="96">
        <f>[15]Żr!AC139</f>
        <v>1</v>
      </c>
      <c r="M37" s="96">
        <f>[15]Żr!AC140</f>
        <v>8</v>
      </c>
      <c r="N37" s="96">
        <f>[15]Żr!AC141</f>
        <v>0</v>
      </c>
      <c r="O37" s="96">
        <f>[15]Żr!AC142</f>
        <v>14</v>
      </c>
      <c r="Q37" s="51"/>
      <c r="R37" s="51"/>
    </row>
    <row r="38" spans="2:18" x14ac:dyDescent="0.2">
      <c r="E38" s="97"/>
      <c r="F38" s="98"/>
      <c r="G38" s="98"/>
      <c r="H38" s="98"/>
      <c r="I38" s="98"/>
      <c r="J38" s="98"/>
      <c r="K38" s="98"/>
      <c r="L38" s="98"/>
      <c r="M38" s="98"/>
      <c r="N38" s="98"/>
      <c r="O38" s="98"/>
    </row>
    <row r="39" spans="2:18" x14ac:dyDescent="0.2"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2:18" x14ac:dyDescent="0.2"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</sheetData>
  <mergeCells count="45">
    <mergeCell ref="M6:M7"/>
    <mergeCell ref="N6:N7"/>
    <mergeCell ref="O6:O7"/>
    <mergeCell ref="M2:O2"/>
    <mergeCell ref="B3:O3"/>
    <mergeCell ref="B5:B7"/>
    <mergeCell ref="C5:D7"/>
    <mergeCell ref="E5:O5"/>
    <mergeCell ref="E6:E7"/>
    <mergeCell ref="F6:F7"/>
    <mergeCell ref="G6:G7"/>
    <mergeCell ref="H6:H7"/>
    <mergeCell ref="I6:I7"/>
    <mergeCell ref="B14:B15"/>
    <mergeCell ref="C14:C15"/>
    <mergeCell ref="J6:J7"/>
    <mergeCell ref="K6:K7"/>
    <mergeCell ref="L6:L7"/>
    <mergeCell ref="B8:C9"/>
    <mergeCell ref="B10:B11"/>
    <mergeCell ref="C10:C11"/>
    <mergeCell ref="B12:B13"/>
    <mergeCell ref="C12:C13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  <mergeCell ref="C26:C27"/>
    <mergeCell ref="B34:B35"/>
    <mergeCell ref="C34:C35"/>
    <mergeCell ref="B36:B37"/>
    <mergeCell ref="C36:C37"/>
    <mergeCell ref="B28:B29"/>
    <mergeCell ref="C28:C29"/>
    <mergeCell ref="B30:B31"/>
    <mergeCell ref="C30:C31"/>
    <mergeCell ref="B32:B33"/>
    <mergeCell ref="C32:C33"/>
  </mergeCells>
  <pageMargins left="0.7" right="0.7" top="0.75" bottom="0.75" header="0.3" footer="0.3"/>
  <pageSetup paperSize="9"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workbookViewId="0">
      <selection activeCell="E8" sqref="E8"/>
    </sheetView>
  </sheetViews>
  <sheetFormatPr defaultRowHeight="12.75" x14ac:dyDescent="0.2"/>
  <cols>
    <col min="1" max="1" width="2.140625" style="21" customWidth="1"/>
    <col min="2" max="2" width="5.28515625" style="21" customWidth="1"/>
    <col min="3" max="3" width="18.7109375" style="21" customWidth="1"/>
    <col min="4" max="9" width="20.7109375" style="21" customWidth="1"/>
    <col min="10" max="10" width="15.7109375" style="21" customWidth="1"/>
    <col min="11" max="256" width="9.140625" style="21"/>
    <col min="257" max="257" width="2.140625" style="21" customWidth="1"/>
    <col min="258" max="258" width="5.28515625" style="21" customWidth="1"/>
    <col min="259" max="259" width="18.7109375" style="21" customWidth="1"/>
    <col min="260" max="265" width="20.7109375" style="21" customWidth="1"/>
    <col min="266" max="266" width="15.7109375" style="21" customWidth="1"/>
    <col min="267" max="512" width="9.140625" style="21"/>
    <col min="513" max="513" width="2.140625" style="21" customWidth="1"/>
    <col min="514" max="514" width="5.28515625" style="21" customWidth="1"/>
    <col min="515" max="515" width="18.7109375" style="21" customWidth="1"/>
    <col min="516" max="521" width="20.7109375" style="21" customWidth="1"/>
    <col min="522" max="522" width="15.7109375" style="21" customWidth="1"/>
    <col min="523" max="768" width="9.140625" style="21"/>
    <col min="769" max="769" width="2.140625" style="21" customWidth="1"/>
    <col min="770" max="770" width="5.28515625" style="21" customWidth="1"/>
    <col min="771" max="771" width="18.7109375" style="21" customWidth="1"/>
    <col min="772" max="777" width="20.7109375" style="21" customWidth="1"/>
    <col min="778" max="778" width="15.7109375" style="21" customWidth="1"/>
    <col min="779" max="1024" width="9.140625" style="21"/>
    <col min="1025" max="1025" width="2.140625" style="21" customWidth="1"/>
    <col min="1026" max="1026" width="5.28515625" style="21" customWidth="1"/>
    <col min="1027" max="1027" width="18.7109375" style="21" customWidth="1"/>
    <col min="1028" max="1033" width="20.7109375" style="21" customWidth="1"/>
    <col min="1034" max="1034" width="15.7109375" style="21" customWidth="1"/>
    <col min="1035" max="1280" width="9.140625" style="21"/>
    <col min="1281" max="1281" width="2.140625" style="21" customWidth="1"/>
    <col min="1282" max="1282" width="5.28515625" style="21" customWidth="1"/>
    <col min="1283" max="1283" width="18.7109375" style="21" customWidth="1"/>
    <col min="1284" max="1289" width="20.7109375" style="21" customWidth="1"/>
    <col min="1290" max="1290" width="15.7109375" style="21" customWidth="1"/>
    <col min="1291" max="1536" width="9.140625" style="21"/>
    <col min="1537" max="1537" width="2.140625" style="21" customWidth="1"/>
    <col min="1538" max="1538" width="5.28515625" style="21" customWidth="1"/>
    <col min="1539" max="1539" width="18.7109375" style="21" customWidth="1"/>
    <col min="1540" max="1545" width="20.7109375" style="21" customWidth="1"/>
    <col min="1546" max="1546" width="15.7109375" style="21" customWidth="1"/>
    <col min="1547" max="1792" width="9.140625" style="21"/>
    <col min="1793" max="1793" width="2.140625" style="21" customWidth="1"/>
    <col min="1794" max="1794" width="5.28515625" style="21" customWidth="1"/>
    <col min="1795" max="1795" width="18.7109375" style="21" customWidth="1"/>
    <col min="1796" max="1801" width="20.7109375" style="21" customWidth="1"/>
    <col min="1802" max="1802" width="15.7109375" style="21" customWidth="1"/>
    <col min="1803" max="2048" width="9.140625" style="21"/>
    <col min="2049" max="2049" width="2.140625" style="21" customWidth="1"/>
    <col min="2050" max="2050" width="5.28515625" style="21" customWidth="1"/>
    <col min="2051" max="2051" width="18.7109375" style="21" customWidth="1"/>
    <col min="2052" max="2057" width="20.7109375" style="21" customWidth="1"/>
    <col min="2058" max="2058" width="15.7109375" style="21" customWidth="1"/>
    <col min="2059" max="2304" width="9.140625" style="21"/>
    <col min="2305" max="2305" width="2.140625" style="21" customWidth="1"/>
    <col min="2306" max="2306" width="5.28515625" style="21" customWidth="1"/>
    <col min="2307" max="2307" width="18.7109375" style="21" customWidth="1"/>
    <col min="2308" max="2313" width="20.7109375" style="21" customWidth="1"/>
    <col min="2314" max="2314" width="15.7109375" style="21" customWidth="1"/>
    <col min="2315" max="2560" width="9.140625" style="21"/>
    <col min="2561" max="2561" width="2.140625" style="21" customWidth="1"/>
    <col min="2562" max="2562" width="5.28515625" style="21" customWidth="1"/>
    <col min="2563" max="2563" width="18.7109375" style="21" customWidth="1"/>
    <col min="2564" max="2569" width="20.7109375" style="21" customWidth="1"/>
    <col min="2570" max="2570" width="15.7109375" style="21" customWidth="1"/>
    <col min="2571" max="2816" width="9.140625" style="21"/>
    <col min="2817" max="2817" width="2.140625" style="21" customWidth="1"/>
    <col min="2818" max="2818" width="5.28515625" style="21" customWidth="1"/>
    <col min="2819" max="2819" width="18.7109375" style="21" customWidth="1"/>
    <col min="2820" max="2825" width="20.7109375" style="21" customWidth="1"/>
    <col min="2826" max="2826" width="15.7109375" style="21" customWidth="1"/>
    <col min="2827" max="3072" width="9.140625" style="21"/>
    <col min="3073" max="3073" width="2.140625" style="21" customWidth="1"/>
    <col min="3074" max="3074" width="5.28515625" style="21" customWidth="1"/>
    <col min="3075" max="3075" width="18.7109375" style="21" customWidth="1"/>
    <col min="3076" max="3081" width="20.7109375" style="21" customWidth="1"/>
    <col min="3082" max="3082" width="15.7109375" style="21" customWidth="1"/>
    <col min="3083" max="3328" width="9.140625" style="21"/>
    <col min="3329" max="3329" width="2.140625" style="21" customWidth="1"/>
    <col min="3330" max="3330" width="5.28515625" style="21" customWidth="1"/>
    <col min="3331" max="3331" width="18.7109375" style="21" customWidth="1"/>
    <col min="3332" max="3337" width="20.7109375" style="21" customWidth="1"/>
    <col min="3338" max="3338" width="15.7109375" style="21" customWidth="1"/>
    <col min="3339" max="3584" width="9.140625" style="21"/>
    <col min="3585" max="3585" width="2.140625" style="21" customWidth="1"/>
    <col min="3586" max="3586" width="5.28515625" style="21" customWidth="1"/>
    <col min="3587" max="3587" width="18.7109375" style="21" customWidth="1"/>
    <col min="3588" max="3593" width="20.7109375" style="21" customWidth="1"/>
    <col min="3594" max="3594" width="15.7109375" style="21" customWidth="1"/>
    <col min="3595" max="3840" width="9.140625" style="21"/>
    <col min="3841" max="3841" width="2.140625" style="21" customWidth="1"/>
    <col min="3842" max="3842" width="5.28515625" style="21" customWidth="1"/>
    <col min="3843" max="3843" width="18.7109375" style="21" customWidth="1"/>
    <col min="3844" max="3849" width="20.7109375" style="21" customWidth="1"/>
    <col min="3850" max="3850" width="15.7109375" style="21" customWidth="1"/>
    <col min="3851" max="4096" width="9.140625" style="21"/>
    <col min="4097" max="4097" width="2.140625" style="21" customWidth="1"/>
    <col min="4098" max="4098" width="5.28515625" style="21" customWidth="1"/>
    <col min="4099" max="4099" width="18.7109375" style="21" customWidth="1"/>
    <col min="4100" max="4105" width="20.7109375" style="21" customWidth="1"/>
    <col min="4106" max="4106" width="15.7109375" style="21" customWidth="1"/>
    <col min="4107" max="4352" width="9.140625" style="21"/>
    <col min="4353" max="4353" width="2.140625" style="21" customWidth="1"/>
    <col min="4354" max="4354" width="5.28515625" style="21" customWidth="1"/>
    <col min="4355" max="4355" width="18.7109375" style="21" customWidth="1"/>
    <col min="4356" max="4361" width="20.7109375" style="21" customWidth="1"/>
    <col min="4362" max="4362" width="15.7109375" style="21" customWidth="1"/>
    <col min="4363" max="4608" width="9.140625" style="21"/>
    <col min="4609" max="4609" width="2.140625" style="21" customWidth="1"/>
    <col min="4610" max="4610" width="5.28515625" style="21" customWidth="1"/>
    <col min="4611" max="4611" width="18.7109375" style="21" customWidth="1"/>
    <col min="4612" max="4617" width="20.7109375" style="21" customWidth="1"/>
    <col min="4618" max="4618" width="15.7109375" style="21" customWidth="1"/>
    <col min="4619" max="4864" width="9.140625" style="21"/>
    <col min="4865" max="4865" width="2.140625" style="21" customWidth="1"/>
    <col min="4866" max="4866" width="5.28515625" style="21" customWidth="1"/>
    <col min="4867" max="4867" width="18.7109375" style="21" customWidth="1"/>
    <col min="4868" max="4873" width="20.7109375" style="21" customWidth="1"/>
    <col min="4874" max="4874" width="15.7109375" style="21" customWidth="1"/>
    <col min="4875" max="5120" width="9.140625" style="21"/>
    <col min="5121" max="5121" width="2.140625" style="21" customWidth="1"/>
    <col min="5122" max="5122" width="5.28515625" style="21" customWidth="1"/>
    <col min="5123" max="5123" width="18.7109375" style="21" customWidth="1"/>
    <col min="5124" max="5129" width="20.7109375" style="21" customWidth="1"/>
    <col min="5130" max="5130" width="15.7109375" style="21" customWidth="1"/>
    <col min="5131" max="5376" width="9.140625" style="21"/>
    <col min="5377" max="5377" width="2.140625" style="21" customWidth="1"/>
    <col min="5378" max="5378" width="5.28515625" style="21" customWidth="1"/>
    <col min="5379" max="5379" width="18.7109375" style="21" customWidth="1"/>
    <col min="5380" max="5385" width="20.7109375" style="21" customWidth="1"/>
    <col min="5386" max="5386" width="15.7109375" style="21" customWidth="1"/>
    <col min="5387" max="5632" width="9.140625" style="21"/>
    <col min="5633" max="5633" width="2.140625" style="21" customWidth="1"/>
    <col min="5634" max="5634" width="5.28515625" style="21" customWidth="1"/>
    <col min="5635" max="5635" width="18.7109375" style="21" customWidth="1"/>
    <col min="5636" max="5641" width="20.7109375" style="21" customWidth="1"/>
    <col min="5642" max="5642" width="15.7109375" style="21" customWidth="1"/>
    <col min="5643" max="5888" width="9.140625" style="21"/>
    <col min="5889" max="5889" width="2.140625" style="21" customWidth="1"/>
    <col min="5890" max="5890" width="5.28515625" style="21" customWidth="1"/>
    <col min="5891" max="5891" width="18.7109375" style="21" customWidth="1"/>
    <col min="5892" max="5897" width="20.7109375" style="21" customWidth="1"/>
    <col min="5898" max="5898" width="15.7109375" style="21" customWidth="1"/>
    <col min="5899" max="6144" width="9.140625" style="21"/>
    <col min="6145" max="6145" width="2.140625" style="21" customWidth="1"/>
    <col min="6146" max="6146" width="5.28515625" style="21" customWidth="1"/>
    <col min="6147" max="6147" width="18.7109375" style="21" customWidth="1"/>
    <col min="6148" max="6153" width="20.7109375" style="21" customWidth="1"/>
    <col min="6154" max="6154" width="15.7109375" style="21" customWidth="1"/>
    <col min="6155" max="6400" width="9.140625" style="21"/>
    <col min="6401" max="6401" width="2.140625" style="21" customWidth="1"/>
    <col min="6402" max="6402" width="5.28515625" style="21" customWidth="1"/>
    <col min="6403" max="6403" width="18.7109375" style="21" customWidth="1"/>
    <col min="6404" max="6409" width="20.7109375" style="21" customWidth="1"/>
    <col min="6410" max="6410" width="15.7109375" style="21" customWidth="1"/>
    <col min="6411" max="6656" width="9.140625" style="21"/>
    <col min="6657" max="6657" width="2.140625" style="21" customWidth="1"/>
    <col min="6658" max="6658" width="5.28515625" style="21" customWidth="1"/>
    <col min="6659" max="6659" width="18.7109375" style="21" customWidth="1"/>
    <col min="6660" max="6665" width="20.7109375" style="21" customWidth="1"/>
    <col min="6666" max="6666" width="15.7109375" style="21" customWidth="1"/>
    <col min="6667" max="6912" width="9.140625" style="21"/>
    <col min="6913" max="6913" width="2.140625" style="21" customWidth="1"/>
    <col min="6914" max="6914" width="5.28515625" style="21" customWidth="1"/>
    <col min="6915" max="6915" width="18.7109375" style="21" customWidth="1"/>
    <col min="6916" max="6921" width="20.7109375" style="21" customWidth="1"/>
    <col min="6922" max="6922" width="15.7109375" style="21" customWidth="1"/>
    <col min="6923" max="7168" width="9.140625" style="21"/>
    <col min="7169" max="7169" width="2.140625" style="21" customWidth="1"/>
    <col min="7170" max="7170" width="5.28515625" style="21" customWidth="1"/>
    <col min="7171" max="7171" width="18.7109375" style="21" customWidth="1"/>
    <col min="7172" max="7177" width="20.7109375" style="21" customWidth="1"/>
    <col min="7178" max="7178" width="15.7109375" style="21" customWidth="1"/>
    <col min="7179" max="7424" width="9.140625" style="21"/>
    <col min="7425" max="7425" width="2.140625" style="21" customWidth="1"/>
    <col min="7426" max="7426" width="5.28515625" style="21" customWidth="1"/>
    <col min="7427" max="7427" width="18.7109375" style="21" customWidth="1"/>
    <col min="7428" max="7433" width="20.7109375" style="21" customWidth="1"/>
    <col min="7434" max="7434" width="15.7109375" style="21" customWidth="1"/>
    <col min="7435" max="7680" width="9.140625" style="21"/>
    <col min="7681" max="7681" width="2.140625" style="21" customWidth="1"/>
    <col min="7682" max="7682" width="5.28515625" style="21" customWidth="1"/>
    <col min="7683" max="7683" width="18.7109375" style="21" customWidth="1"/>
    <col min="7684" max="7689" width="20.7109375" style="21" customWidth="1"/>
    <col min="7690" max="7690" width="15.7109375" style="21" customWidth="1"/>
    <col min="7691" max="7936" width="9.140625" style="21"/>
    <col min="7937" max="7937" width="2.140625" style="21" customWidth="1"/>
    <col min="7938" max="7938" width="5.28515625" style="21" customWidth="1"/>
    <col min="7939" max="7939" width="18.7109375" style="21" customWidth="1"/>
    <col min="7940" max="7945" width="20.7109375" style="21" customWidth="1"/>
    <col min="7946" max="7946" width="15.7109375" style="21" customWidth="1"/>
    <col min="7947" max="8192" width="9.140625" style="21"/>
    <col min="8193" max="8193" width="2.140625" style="21" customWidth="1"/>
    <col min="8194" max="8194" width="5.28515625" style="21" customWidth="1"/>
    <col min="8195" max="8195" width="18.7109375" style="21" customWidth="1"/>
    <col min="8196" max="8201" width="20.7109375" style="21" customWidth="1"/>
    <col min="8202" max="8202" width="15.7109375" style="21" customWidth="1"/>
    <col min="8203" max="8448" width="9.140625" style="21"/>
    <col min="8449" max="8449" width="2.140625" style="21" customWidth="1"/>
    <col min="8450" max="8450" width="5.28515625" style="21" customWidth="1"/>
    <col min="8451" max="8451" width="18.7109375" style="21" customWidth="1"/>
    <col min="8452" max="8457" width="20.7109375" style="21" customWidth="1"/>
    <col min="8458" max="8458" width="15.7109375" style="21" customWidth="1"/>
    <col min="8459" max="8704" width="9.140625" style="21"/>
    <col min="8705" max="8705" width="2.140625" style="21" customWidth="1"/>
    <col min="8706" max="8706" width="5.28515625" style="21" customWidth="1"/>
    <col min="8707" max="8707" width="18.7109375" style="21" customWidth="1"/>
    <col min="8708" max="8713" width="20.7109375" style="21" customWidth="1"/>
    <col min="8714" max="8714" width="15.7109375" style="21" customWidth="1"/>
    <col min="8715" max="8960" width="9.140625" style="21"/>
    <col min="8961" max="8961" width="2.140625" style="21" customWidth="1"/>
    <col min="8962" max="8962" width="5.28515625" style="21" customWidth="1"/>
    <col min="8963" max="8963" width="18.7109375" style="21" customWidth="1"/>
    <col min="8964" max="8969" width="20.7109375" style="21" customWidth="1"/>
    <col min="8970" max="8970" width="15.7109375" style="21" customWidth="1"/>
    <col min="8971" max="9216" width="9.140625" style="21"/>
    <col min="9217" max="9217" width="2.140625" style="21" customWidth="1"/>
    <col min="9218" max="9218" width="5.28515625" style="21" customWidth="1"/>
    <col min="9219" max="9219" width="18.7109375" style="21" customWidth="1"/>
    <col min="9220" max="9225" width="20.7109375" style="21" customWidth="1"/>
    <col min="9226" max="9226" width="15.7109375" style="21" customWidth="1"/>
    <col min="9227" max="9472" width="9.140625" style="21"/>
    <col min="9473" max="9473" width="2.140625" style="21" customWidth="1"/>
    <col min="9474" max="9474" width="5.28515625" style="21" customWidth="1"/>
    <col min="9475" max="9475" width="18.7109375" style="21" customWidth="1"/>
    <col min="9476" max="9481" width="20.7109375" style="21" customWidth="1"/>
    <col min="9482" max="9482" width="15.7109375" style="21" customWidth="1"/>
    <col min="9483" max="9728" width="9.140625" style="21"/>
    <col min="9729" max="9729" width="2.140625" style="21" customWidth="1"/>
    <col min="9730" max="9730" width="5.28515625" style="21" customWidth="1"/>
    <col min="9731" max="9731" width="18.7109375" style="21" customWidth="1"/>
    <col min="9732" max="9737" width="20.7109375" style="21" customWidth="1"/>
    <col min="9738" max="9738" width="15.7109375" style="21" customWidth="1"/>
    <col min="9739" max="9984" width="9.140625" style="21"/>
    <col min="9985" max="9985" width="2.140625" style="21" customWidth="1"/>
    <col min="9986" max="9986" width="5.28515625" style="21" customWidth="1"/>
    <col min="9987" max="9987" width="18.7109375" style="21" customWidth="1"/>
    <col min="9988" max="9993" width="20.7109375" style="21" customWidth="1"/>
    <col min="9994" max="9994" width="15.7109375" style="21" customWidth="1"/>
    <col min="9995" max="10240" width="9.140625" style="21"/>
    <col min="10241" max="10241" width="2.140625" style="21" customWidth="1"/>
    <col min="10242" max="10242" width="5.28515625" style="21" customWidth="1"/>
    <col min="10243" max="10243" width="18.7109375" style="21" customWidth="1"/>
    <col min="10244" max="10249" width="20.7109375" style="21" customWidth="1"/>
    <col min="10250" max="10250" width="15.7109375" style="21" customWidth="1"/>
    <col min="10251" max="10496" width="9.140625" style="21"/>
    <col min="10497" max="10497" width="2.140625" style="21" customWidth="1"/>
    <col min="10498" max="10498" width="5.28515625" style="21" customWidth="1"/>
    <col min="10499" max="10499" width="18.7109375" style="21" customWidth="1"/>
    <col min="10500" max="10505" width="20.7109375" style="21" customWidth="1"/>
    <col min="10506" max="10506" width="15.7109375" style="21" customWidth="1"/>
    <col min="10507" max="10752" width="9.140625" style="21"/>
    <col min="10753" max="10753" width="2.140625" style="21" customWidth="1"/>
    <col min="10754" max="10754" width="5.28515625" style="21" customWidth="1"/>
    <col min="10755" max="10755" width="18.7109375" style="21" customWidth="1"/>
    <col min="10756" max="10761" width="20.7109375" style="21" customWidth="1"/>
    <col min="10762" max="10762" width="15.7109375" style="21" customWidth="1"/>
    <col min="10763" max="11008" width="9.140625" style="21"/>
    <col min="11009" max="11009" width="2.140625" style="21" customWidth="1"/>
    <col min="11010" max="11010" width="5.28515625" style="21" customWidth="1"/>
    <col min="11011" max="11011" width="18.7109375" style="21" customWidth="1"/>
    <col min="11012" max="11017" width="20.7109375" style="21" customWidth="1"/>
    <col min="11018" max="11018" width="15.7109375" style="21" customWidth="1"/>
    <col min="11019" max="11264" width="9.140625" style="21"/>
    <col min="11265" max="11265" width="2.140625" style="21" customWidth="1"/>
    <col min="11266" max="11266" width="5.28515625" style="21" customWidth="1"/>
    <col min="11267" max="11267" width="18.7109375" style="21" customWidth="1"/>
    <col min="11268" max="11273" width="20.7109375" style="21" customWidth="1"/>
    <col min="11274" max="11274" width="15.7109375" style="21" customWidth="1"/>
    <col min="11275" max="11520" width="9.140625" style="21"/>
    <col min="11521" max="11521" width="2.140625" style="21" customWidth="1"/>
    <col min="11522" max="11522" width="5.28515625" style="21" customWidth="1"/>
    <col min="11523" max="11523" width="18.7109375" style="21" customWidth="1"/>
    <col min="11524" max="11529" width="20.7109375" style="21" customWidth="1"/>
    <col min="11530" max="11530" width="15.7109375" style="21" customWidth="1"/>
    <col min="11531" max="11776" width="9.140625" style="21"/>
    <col min="11777" max="11777" width="2.140625" style="21" customWidth="1"/>
    <col min="11778" max="11778" width="5.28515625" style="21" customWidth="1"/>
    <col min="11779" max="11779" width="18.7109375" style="21" customWidth="1"/>
    <col min="11780" max="11785" width="20.7109375" style="21" customWidth="1"/>
    <col min="11786" max="11786" width="15.7109375" style="21" customWidth="1"/>
    <col min="11787" max="12032" width="9.140625" style="21"/>
    <col min="12033" max="12033" width="2.140625" style="21" customWidth="1"/>
    <col min="12034" max="12034" width="5.28515625" style="21" customWidth="1"/>
    <col min="12035" max="12035" width="18.7109375" style="21" customWidth="1"/>
    <col min="12036" max="12041" width="20.7109375" style="21" customWidth="1"/>
    <col min="12042" max="12042" width="15.7109375" style="21" customWidth="1"/>
    <col min="12043" max="12288" width="9.140625" style="21"/>
    <col min="12289" max="12289" width="2.140625" style="21" customWidth="1"/>
    <col min="12290" max="12290" width="5.28515625" style="21" customWidth="1"/>
    <col min="12291" max="12291" width="18.7109375" style="21" customWidth="1"/>
    <col min="12292" max="12297" width="20.7109375" style="21" customWidth="1"/>
    <col min="12298" max="12298" width="15.7109375" style="21" customWidth="1"/>
    <col min="12299" max="12544" width="9.140625" style="21"/>
    <col min="12545" max="12545" width="2.140625" style="21" customWidth="1"/>
    <col min="12546" max="12546" width="5.28515625" style="21" customWidth="1"/>
    <col min="12547" max="12547" width="18.7109375" style="21" customWidth="1"/>
    <col min="12548" max="12553" width="20.7109375" style="21" customWidth="1"/>
    <col min="12554" max="12554" width="15.7109375" style="21" customWidth="1"/>
    <col min="12555" max="12800" width="9.140625" style="21"/>
    <col min="12801" max="12801" width="2.140625" style="21" customWidth="1"/>
    <col min="12802" max="12802" width="5.28515625" style="21" customWidth="1"/>
    <col min="12803" max="12803" width="18.7109375" style="21" customWidth="1"/>
    <col min="12804" max="12809" width="20.7109375" style="21" customWidth="1"/>
    <col min="12810" max="12810" width="15.7109375" style="21" customWidth="1"/>
    <col min="12811" max="13056" width="9.140625" style="21"/>
    <col min="13057" max="13057" width="2.140625" style="21" customWidth="1"/>
    <col min="13058" max="13058" width="5.28515625" style="21" customWidth="1"/>
    <col min="13059" max="13059" width="18.7109375" style="21" customWidth="1"/>
    <col min="13060" max="13065" width="20.7109375" style="21" customWidth="1"/>
    <col min="13066" max="13066" width="15.7109375" style="21" customWidth="1"/>
    <col min="13067" max="13312" width="9.140625" style="21"/>
    <col min="13313" max="13313" width="2.140625" style="21" customWidth="1"/>
    <col min="13314" max="13314" width="5.28515625" style="21" customWidth="1"/>
    <col min="13315" max="13315" width="18.7109375" style="21" customWidth="1"/>
    <col min="13316" max="13321" width="20.7109375" style="21" customWidth="1"/>
    <col min="13322" max="13322" width="15.7109375" style="21" customWidth="1"/>
    <col min="13323" max="13568" width="9.140625" style="21"/>
    <col min="13569" max="13569" width="2.140625" style="21" customWidth="1"/>
    <col min="13570" max="13570" width="5.28515625" style="21" customWidth="1"/>
    <col min="13571" max="13571" width="18.7109375" style="21" customWidth="1"/>
    <col min="13572" max="13577" width="20.7109375" style="21" customWidth="1"/>
    <col min="13578" max="13578" width="15.7109375" style="21" customWidth="1"/>
    <col min="13579" max="13824" width="9.140625" style="21"/>
    <col min="13825" max="13825" width="2.140625" style="21" customWidth="1"/>
    <col min="13826" max="13826" width="5.28515625" style="21" customWidth="1"/>
    <col min="13827" max="13827" width="18.7109375" style="21" customWidth="1"/>
    <col min="13828" max="13833" width="20.7109375" style="21" customWidth="1"/>
    <col min="13834" max="13834" width="15.7109375" style="21" customWidth="1"/>
    <col min="13835" max="14080" width="9.140625" style="21"/>
    <col min="14081" max="14081" width="2.140625" style="21" customWidth="1"/>
    <col min="14082" max="14082" width="5.28515625" style="21" customWidth="1"/>
    <col min="14083" max="14083" width="18.7109375" style="21" customWidth="1"/>
    <col min="14084" max="14089" width="20.7109375" style="21" customWidth="1"/>
    <col min="14090" max="14090" width="15.7109375" style="21" customWidth="1"/>
    <col min="14091" max="14336" width="9.140625" style="21"/>
    <col min="14337" max="14337" width="2.140625" style="21" customWidth="1"/>
    <col min="14338" max="14338" width="5.28515625" style="21" customWidth="1"/>
    <col min="14339" max="14339" width="18.7109375" style="21" customWidth="1"/>
    <col min="14340" max="14345" width="20.7109375" style="21" customWidth="1"/>
    <col min="14346" max="14346" width="15.7109375" style="21" customWidth="1"/>
    <col min="14347" max="14592" width="9.140625" style="21"/>
    <col min="14593" max="14593" width="2.140625" style="21" customWidth="1"/>
    <col min="14594" max="14594" width="5.28515625" style="21" customWidth="1"/>
    <col min="14595" max="14595" width="18.7109375" style="21" customWidth="1"/>
    <col min="14596" max="14601" width="20.7109375" style="21" customWidth="1"/>
    <col min="14602" max="14602" width="15.7109375" style="21" customWidth="1"/>
    <col min="14603" max="14848" width="9.140625" style="21"/>
    <col min="14849" max="14849" width="2.140625" style="21" customWidth="1"/>
    <col min="14850" max="14850" width="5.28515625" style="21" customWidth="1"/>
    <col min="14851" max="14851" width="18.7109375" style="21" customWidth="1"/>
    <col min="14852" max="14857" width="20.7109375" style="21" customWidth="1"/>
    <col min="14858" max="14858" width="15.7109375" style="21" customWidth="1"/>
    <col min="14859" max="15104" width="9.140625" style="21"/>
    <col min="15105" max="15105" width="2.140625" style="21" customWidth="1"/>
    <col min="15106" max="15106" width="5.28515625" style="21" customWidth="1"/>
    <col min="15107" max="15107" width="18.7109375" style="21" customWidth="1"/>
    <col min="15108" max="15113" width="20.7109375" style="21" customWidth="1"/>
    <col min="15114" max="15114" width="15.7109375" style="21" customWidth="1"/>
    <col min="15115" max="15360" width="9.140625" style="21"/>
    <col min="15361" max="15361" width="2.140625" style="21" customWidth="1"/>
    <col min="15362" max="15362" width="5.28515625" style="21" customWidth="1"/>
    <col min="15363" max="15363" width="18.7109375" style="21" customWidth="1"/>
    <col min="15364" max="15369" width="20.7109375" style="21" customWidth="1"/>
    <col min="15370" max="15370" width="15.7109375" style="21" customWidth="1"/>
    <col min="15371" max="15616" width="9.140625" style="21"/>
    <col min="15617" max="15617" width="2.140625" style="21" customWidth="1"/>
    <col min="15618" max="15618" width="5.28515625" style="21" customWidth="1"/>
    <col min="15619" max="15619" width="18.7109375" style="21" customWidth="1"/>
    <col min="15620" max="15625" width="20.7109375" style="21" customWidth="1"/>
    <col min="15626" max="15626" width="15.7109375" style="21" customWidth="1"/>
    <col min="15627" max="15872" width="9.140625" style="21"/>
    <col min="15873" max="15873" width="2.140625" style="21" customWidth="1"/>
    <col min="15874" max="15874" width="5.28515625" style="21" customWidth="1"/>
    <col min="15875" max="15875" width="18.7109375" style="21" customWidth="1"/>
    <col min="15876" max="15881" width="20.7109375" style="21" customWidth="1"/>
    <col min="15882" max="15882" width="15.7109375" style="21" customWidth="1"/>
    <col min="15883" max="16128" width="9.140625" style="21"/>
    <col min="16129" max="16129" width="2.140625" style="21" customWidth="1"/>
    <col min="16130" max="16130" width="5.28515625" style="21" customWidth="1"/>
    <col min="16131" max="16131" width="18.7109375" style="21" customWidth="1"/>
    <col min="16132" max="16137" width="20.7109375" style="21" customWidth="1"/>
    <col min="16138" max="16138" width="15.7109375" style="21" customWidth="1"/>
    <col min="16139" max="16384" width="9.140625" style="21"/>
  </cols>
  <sheetData>
    <row r="1" spans="2:9" x14ac:dyDescent="0.2">
      <c r="B1" s="19"/>
      <c r="C1" s="19"/>
      <c r="D1" s="19"/>
      <c r="E1" s="19"/>
      <c r="F1" s="19"/>
      <c r="G1" s="19"/>
      <c r="H1" s="166" t="s">
        <v>157</v>
      </c>
      <c r="I1" s="166"/>
    </row>
    <row r="2" spans="2:9" x14ac:dyDescent="0.2">
      <c r="B2" s="167" t="s">
        <v>158</v>
      </c>
      <c r="C2" s="167"/>
      <c r="D2" s="167"/>
      <c r="E2" s="167"/>
      <c r="F2" s="167"/>
      <c r="G2" s="167"/>
      <c r="H2" s="167"/>
      <c r="I2" s="167"/>
    </row>
    <row r="3" spans="2:9" x14ac:dyDescent="0.2">
      <c r="B3" s="19"/>
      <c r="C3" s="19"/>
      <c r="D3" s="19"/>
      <c r="E3" s="19"/>
      <c r="F3" s="19"/>
      <c r="G3" s="19"/>
      <c r="H3" s="19"/>
      <c r="I3" s="19"/>
    </row>
    <row r="4" spans="2:9" x14ac:dyDescent="0.2">
      <c r="B4" s="200" t="s">
        <v>93</v>
      </c>
      <c r="C4" s="200" t="s">
        <v>3</v>
      </c>
      <c r="D4" s="203" t="s">
        <v>159</v>
      </c>
      <c r="E4" s="203"/>
      <c r="F4" s="203"/>
      <c r="G4" s="203"/>
      <c r="H4" s="203"/>
      <c r="I4" s="188"/>
    </row>
    <row r="5" spans="2:9" x14ac:dyDescent="0.2">
      <c r="B5" s="159"/>
      <c r="C5" s="159"/>
      <c r="D5" s="200" t="s">
        <v>160</v>
      </c>
      <c r="E5" s="204" t="s">
        <v>161</v>
      </c>
      <c r="F5" s="200" t="s">
        <v>162</v>
      </c>
      <c r="G5" s="200" t="s">
        <v>163</v>
      </c>
      <c r="H5" s="200" t="s">
        <v>164</v>
      </c>
      <c r="I5" s="200" t="s">
        <v>165</v>
      </c>
    </row>
    <row r="6" spans="2:9" x14ac:dyDescent="0.2">
      <c r="B6" s="159"/>
      <c r="C6" s="159"/>
      <c r="D6" s="201"/>
      <c r="E6" s="205"/>
      <c r="F6" s="201"/>
      <c r="G6" s="201"/>
      <c r="H6" s="201"/>
      <c r="I6" s="201"/>
    </row>
    <row r="7" spans="2:9" x14ac:dyDescent="0.2">
      <c r="B7" s="201"/>
      <c r="C7" s="201"/>
      <c r="D7" s="164" t="s">
        <v>166</v>
      </c>
      <c r="E7" s="203"/>
      <c r="F7" s="203"/>
      <c r="G7" s="203"/>
      <c r="H7" s="203"/>
      <c r="I7" s="188"/>
    </row>
    <row r="8" spans="2:9" x14ac:dyDescent="0.2">
      <c r="B8" s="147" t="s">
        <v>21</v>
      </c>
      <c r="C8" s="156"/>
      <c r="D8" s="36">
        <f t="shared" ref="D8:I8" si="0">SUM(D9:D22)</f>
        <v>426</v>
      </c>
      <c r="E8" s="36">
        <f t="shared" si="0"/>
        <v>20</v>
      </c>
      <c r="F8" s="36">
        <f t="shared" si="0"/>
        <v>92</v>
      </c>
      <c r="G8" s="36">
        <f t="shared" si="0"/>
        <v>0</v>
      </c>
      <c r="H8" s="36">
        <f t="shared" si="0"/>
        <v>31</v>
      </c>
      <c r="I8" s="36">
        <f t="shared" si="0"/>
        <v>2</v>
      </c>
    </row>
    <row r="9" spans="2:9" ht="25.5" x14ac:dyDescent="0.2">
      <c r="B9" s="46">
        <v>1</v>
      </c>
      <c r="C9" s="28" t="s">
        <v>26</v>
      </c>
      <c r="D9" s="45">
        <f>[16]GWg!G153</f>
        <v>42</v>
      </c>
      <c r="E9" s="45">
        <f>[16]GWg!K153</f>
        <v>0</v>
      </c>
      <c r="F9" s="45">
        <f>[16]GWg!P153</f>
        <v>0</v>
      </c>
      <c r="G9" s="45">
        <f>[16]GWg!T153</f>
        <v>0</v>
      </c>
      <c r="H9" s="45">
        <f>[16]GWg!X153</f>
        <v>0</v>
      </c>
      <c r="I9" s="45">
        <f>[16]GWg!AB153</f>
        <v>0</v>
      </c>
    </row>
    <row r="10" spans="2:9" ht="25.5" x14ac:dyDescent="0.2">
      <c r="B10" s="35">
        <v>2</v>
      </c>
      <c r="C10" s="28" t="s">
        <v>27</v>
      </c>
      <c r="D10" s="45">
        <f>[16]GWz!G153</f>
        <v>20</v>
      </c>
      <c r="E10" s="45">
        <f>[16]GWz!K153</f>
        <v>0</v>
      </c>
      <c r="F10" s="45">
        <f>[16]GWz!P153</f>
        <v>0</v>
      </c>
      <c r="G10" s="45">
        <f>[16]GWz!T153</f>
        <v>0</v>
      </c>
      <c r="H10" s="45">
        <f>[16]GWz!X153</f>
        <v>0</v>
      </c>
      <c r="I10" s="45">
        <f>[16]GWz!AB153</f>
        <v>0</v>
      </c>
    </row>
    <row r="11" spans="2:9" x14ac:dyDescent="0.2">
      <c r="B11" s="85">
        <v>3</v>
      </c>
      <c r="C11" s="28" t="s">
        <v>28</v>
      </c>
      <c r="D11" s="45">
        <f>[16]KO!G153</f>
        <v>34</v>
      </c>
      <c r="E11" s="45">
        <f>[16]KO!K153</f>
        <v>0</v>
      </c>
      <c r="F11" s="45">
        <f>[16]KO!P153</f>
        <v>16</v>
      </c>
      <c r="G11" s="45">
        <f>[16]KO!T153</f>
        <v>0</v>
      </c>
      <c r="H11" s="45">
        <f>[16]KO!X153</f>
        <v>9</v>
      </c>
      <c r="I11" s="45">
        <f>[16]KO!AB153</f>
        <v>1</v>
      </c>
    </row>
    <row r="12" spans="2:9" x14ac:dyDescent="0.2">
      <c r="B12" s="85">
        <v>4</v>
      </c>
      <c r="C12" s="28" t="s">
        <v>29</v>
      </c>
      <c r="D12" s="45">
        <f>[16]MI!G153</f>
        <v>19</v>
      </c>
      <c r="E12" s="45">
        <f>[16]MI!K153</f>
        <v>0</v>
      </c>
      <c r="F12" s="45">
        <f>[16]MI!P153</f>
        <v>0</v>
      </c>
      <c r="G12" s="45">
        <f>[16]MI!T153</f>
        <v>0</v>
      </c>
      <c r="H12" s="45">
        <f>[16]MI!X153</f>
        <v>4</v>
      </c>
      <c r="I12" s="45">
        <f>[16]MI!AB153</f>
        <v>0</v>
      </c>
    </row>
    <row r="13" spans="2:9" x14ac:dyDescent="0.2">
      <c r="B13" s="46">
        <v>5</v>
      </c>
      <c r="C13" s="28" t="s">
        <v>30</v>
      </c>
      <c r="D13" s="45">
        <f>[16]NS!G153</f>
        <v>35</v>
      </c>
      <c r="E13" s="45">
        <f>[16]NS!K153</f>
        <v>0</v>
      </c>
      <c r="F13" s="45">
        <f>[16]NS!P153</f>
        <v>13</v>
      </c>
      <c r="G13" s="45">
        <f>[16]NS!T153</f>
        <v>0</v>
      </c>
      <c r="H13" s="45">
        <f>[16]NS!X153</f>
        <v>0</v>
      </c>
      <c r="I13" s="45">
        <f>[16]NS!AB153</f>
        <v>0</v>
      </c>
    </row>
    <row r="14" spans="2:9" x14ac:dyDescent="0.2">
      <c r="B14" s="35">
        <v>6</v>
      </c>
      <c r="C14" s="28" t="s">
        <v>31</v>
      </c>
      <c r="D14" s="45">
        <f>[16]Sł!G153</f>
        <v>10</v>
      </c>
      <c r="E14" s="45">
        <f>[16]Sł!K153</f>
        <v>0</v>
      </c>
      <c r="F14" s="45">
        <f>[16]Sł!P153</f>
        <v>0</v>
      </c>
      <c r="G14" s="45">
        <f>[16]Sł!T153</f>
        <v>0</v>
      </c>
      <c r="H14" s="45">
        <f>[16]Sł!X153</f>
        <v>2</v>
      </c>
      <c r="I14" s="45">
        <f>[16]Sł!AB153</f>
        <v>0</v>
      </c>
    </row>
    <row r="15" spans="2:9" ht="25.5" x14ac:dyDescent="0.2">
      <c r="B15" s="85">
        <v>7</v>
      </c>
      <c r="C15" s="28" t="s">
        <v>167</v>
      </c>
      <c r="D15" s="45">
        <f>[16]St!G153</f>
        <v>13</v>
      </c>
      <c r="E15" s="45">
        <f>[16]St!K153</f>
        <v>20</v>
      </c>
      <c r="F15" s="45">
        <f>[16]St!P153</f>
        <v>10</v>
      </c>
      <c r="G15" s="45">
        <f>[16]St!T153</f>
        <v>0</v>
      </c>
      <c r="H15" s="45">
        <f>[16]St!X153</f>
        <v>0</v>
      </c>
      <c r="I15" s="45">
        <f>[16]St!AB153</f>
        <v>0</v>
      </c>
    </row>
    <row r="16" spans="2:9" x14ac:dyDescent="0.2">
      <c r="B16" s="85">
        <v>8</v>
      </c>
      <c r="C16" s="28" t="s">
        <v>33</v>
      </c>
      <c r="D16" s="45">
        <f>[16]Su!G153</f>
        <v>11</v>
      </c>
      <c r="E16" s="45">
        <f>[16]Su!K153</f>
        <v>0</v>
      </c>
      <c r="F16" s="45">
        <f>[16]Su!P153</f>
        <v>7</v>
      </c>
      <c r="G16" s="45">
        <f>[16]Su!T153</f>
        <v>0</v>
      </c>
      <c r="H16" s="45">
        <f>[16]Su!X153</f>
        <v>3</v>
      </c>
      <c r="I16" s="45">
        <f>[16]Su!AB153</f>
        <v>0</v>
      </c>
    </row>
    <row r="17" spans="2:9" x14ac:dyDescent="0.2">
      <c r="B17" s="46">
        <v>9</v>
      </c>
      <c r="C17" s="28" t="s">
        <v>34</v>
      </c>
      <c r="D17" s="45">
        <f>[16]Św!G153</f>
        <v>32</v>
      </c>
      <c r="E17" s="45">
        <f>[16]Św!K153</f>
        <v>0</v>
      </c>
      <c r="F17" s="45">
        <f>[16]Św!P153</f>
        <v>0</v>
      </c>
      <c r="G17" s="45">
        <f>[16]Św!T153</f>
        <v>0</v>
      </c>
      <c r="H17" s="45">
        <f>[16]Św!X153</f>
        <v>0</v>
      </c>
      <c r="I17" s="45">
        <f>[16]Św!AB153</f>
        <v>0</v>
      </c>
    </row>
    <row r="18" spans="2:9" x14ac:dyDescent="0.2">
      <c r="B18" s="35">
        <v>10</v>
      </c>
      <c r="C18" s="28" t="s">
        <v>35</v>
      </c>
      <c r="D18" s="45">
        <f>[16]Ws!G153</f>
        <v>75</v>
      </c>
      <c r="E18" s="45">
        <f>[16]Ws!K153</f>
        <v>0</v>
      </c>
      <c r="F18" s="45">
        <f>[16]Ws!P153</f>
        <v>0</v>
      </c>
      <c r="G18" s="45">
        <f>[16]Ws!T153</f>
        <v>0</v>
      </c>
      <c r="H18" s="45">
        <f>[16]Ws!X153</f>
        <v>3</v>
      </c>
      <c r="I18" s="45">
        <f>[16]Ws!AB153</f>
        <v>0</v>
      </c>
    </row>
    <row r="19" spans="2:9" ht="25.5" x14ac:dyDescent="0.2">
      <c r="B19" s="85">
        <v>11</v>
      </c>
      <c r="C19" s="28" t="s">
        <v>36</v>
      </c>
      <c r="D19" s="45">
        <f>[16]ZGg!G153</f>
        <v>87</v>
      </c>
      <c r="E19" s="45">
        <f>[16]ZGg!K153</f>
        <v>0</v>
      </c>
      <c r="F19" s="45">
        <f>[16]ZGg!P153</f>
        <v>29</v>
      </c>
      <c r="G19" s="45">
        <f>[16]ZGg!T153</f>
        <v>0</v>
      </c>
      <c r="H19" s="45">
        <f>[16]ZGg!X153</f>
        <v>10</v>
      </c>
      <c r="I19" s="45">
        <f>[16]ZGg!AB153</f>
        <v>1</v>
      </c>
    </row>
    <row r="20" spans="2:9" ht="25.5" x14ac:dyDescent="0.2">
      <c r="B20" s="85">
        <v>12</v>
      </c>
      <c r="C20" s="28" t="s">
        <v>37</v>
      </c>
      <c r="D20" s="45">
        <f>[16]ZGz!G153</f>
        <v>13</v>
      </c>
      <c r="E20" s="45">
        <f>[16]ZGz!K153</f>
        <v>0</v>
      </c>
      <c r="F20" s="45">
        <f>[16]ZGz!P153</f>
        <v>16</v>
      </c>
      <c r="G20" s="45">
        <f>[16]ZGz!T153</f>
        <v>0</v>
      </c>
      <c r="H20" s="45">
        <f>[16]ZGz!X153</f>
        <v>0</v>
      </c>
      <c r="I20" s="45">
        <f>[16]ZGz!AB153</f>
        <v>0</v>
      </c>
    </row>
    <row r="21" spans="2:9" x14ac:dyDescent="0.2">
      <c r="B21" s="46">
        <v>13</v>
      </c>
      <c r="C21" s="28" t="s">
        <v>38</v>
      </c>
      <c r="D21" s="45">
        <f>[16]Żg!G153</f>
        <v>4</v>
      </c>
      <c r="E21" s="45">
        <f>[16]Żg!K153</f>
        <v>0</v>
      </c>
      <c r="F21" s="45">
        <f>[16]Żg!P153</f>
        <v>1</v>
      </c>
      <c r="G21" s="45">
        <f>[16]Żg!T153</f>
        <v>0</v>
      </c>
      <c r="H21" s="45">
        <f>[16]Żg!X153</f>
        <v>0</v>
      </c>
      <c r="I21" s="45">
        <f>[16]Żg!AB153</f>
        <v>0</v>
      </c>
    </row>
    <row r="22" spans="2:9" x14ac:dyDescent="0.2">
      <c r="B22" s="35">
        <v>14</v>
      </c>
      <c r="C22" s="28" t="s">
        <v>39</v>
      </c>
      <c r="D22" s="45">
        <f>[16]Żr!G153</f>
        <v>31</v>
      </c>
      <c r="E22" s="45">
        <f>[16]Żr!K153</f>
        <v>0</v>
      </c>
      <c r="F22" s="45">
        <f>[16]Żr!P153</f>
        <v>0</v>
      </c>
      <c r="G22" s="45">
        <f>[16]Żr!T153</f>
        <v>0</v>
      </c>
      <c r="H22" s="45">
        <f>[16]Żr!X153</f>
        <v>0</v>
      </c>
      <c r="I22" s="45">
        <f>[16]Żr!AB153</f>
        <v>0</v>
      </c>
    </row>
    <row r="23" spans="2:9" x14ac:dyDescent="0.2">
      <c r="D23" s="34"/>
      <c r="E23" s="34"/>
      <c r="F23" s="34"/>
      <c r="G23" s="34"/>
      <c r="H23" s="34"/>
      <c r="I23" s="34"/>
    </row>
  </sheetData>
  <mergeCells count="13">
    <mergeCell ref="I5:I6"/>
    <mergeCell ref="D7:I7"/>
    <mergeCell ref="B8:C8"/>
    <mergeCell ref="H1:I1"/>
    <mergeCell ref="B2:I2"/>
    <mergeCell ref="B4:B7"/>
    <mergeCell ref="C4:C7"/>
    <mergeCell ref="D4:I4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zoomScaleNormal="100" workbookViewId="0">
      <selection activeCell="K10" sqref="K10"/>
    </sheetView>
  </sheetViews>
  <sheetFormatPr defaultRowHeight="12.75" x14ac:dyDescent="0.2"/>
  <cols>
    <col min="1" max="1" width="2.140625" style="21" customWidth="1"/>
    <col min="2" max="2" width="5" style="21" customWidth="1"/>
    <col min="3" max="3" width="13.28515625" style="21" customWidth="1"/>
    <col min="4" max="4" width="36.85546875" style="21" customWidth="1"/>
    <col min="5" max="9" width="15.7109375" style="21" customWidth="1"/>
    <col min="10" max="256" width="9.140625" style="21"/>
    <col min="257" max="257" width="2.140625" style="21" customWidth="1"/>
    <col min="258" max="258" width="5" style="21" customWidth="1"/>
    <col min="259" max="259" width="13.28515625" style="21" customWidth="1"/>
    <col min="260" max="260" width="36.85546875" style="21" customWidth="1"/>
    <col min="261" max="265" width="15.7109375" style="21" customWidth="1"/>
    <col min="266" max="512" width="9.140625" style="21"/>
    <col min="513" max="513" width="2.140625" style="21" customWidth="1"/>
    <col min="514" max="514" width="5" style="21" customWidth="1"/>
    <col min="515" max="515" width="13.28515625" style="21" customWidth="1"/>
    <col min="516" max="516" width="36.85546875" style="21" customWidth="1"/>
    <col min="517" max="521" width="15.7109375" style="21" customWidth="1"/>
    <col min="522" max="768" width="9.140625" style="21"/>
    <col min="769" max="769" width="2.140625" style="21" customWidth="1"/>
    <col min="770" max="770" width="5" style="21" customWidth="1"/>
    <col min="771" max="771" width="13.28515625" style="21" customWidth="1"/>
    <col min="772" max="772" width="36.85546875" style="21" customWidth="1"/>
    <col min="773" max="777" width="15.7109375" style="21" customWidth="1"/>
    <col min="778" max="1024" width="9.140625" style="21"/>
    <col min="1025" max="1025" width="2.140625" style="21" customWidth="1"/>
    <col min="1026" max="1026" width="5" style="21" customWidth="1"/>
    <col min="1027" max="1027" width="13.28515625" style="21" customWidth="1"/>
    <col min="1028" max="1028" width="36.85546875" style="21" customWidth="1"/>
    <col min="1029" max="1033" width="15.7109375" style="21" customWidth="1"/>
    <col min="1034" max="1280" width="9.140625" style="21"/>
    <col min="1281" max="1281" width="2.140625" style="21" customWidth="1"/>
    <col min="1282" max="1282" width="5" style="21" customWidth="1"/>
    <col min="1283" max="1283" width="13.28515625" style="21" customWidth="1"/>
    <col min="1284" max="1284" width="36.85546875" style="21" customWidth="1"/>
    <col min="1285" max="1289" width="15.7109375" style="21" customWidth="1"/>
    <col min="1290" max="1536" width="9.140625" style="21"/>
    <col min="1537" max="1537" width="2.140625" style="21" customWidth="1"/>
    <col min="1538" max="1538" width="5" style="21" customWidth="1"/>
    <col min="1539" max="1539" width="13.28515625" style="21" customWidth="1"/>
    <col min="1540" max="1540" width="36.85546875" style="21" customWidth="1"/>
    <col min="1541" max="1545" width="15.7109375" style="21" customWidth="1"/>
    <col min="1546" max="1792" width="9.140625" style="21"/>
    <col min="1793" max="1793" width="2.140625" style="21" customWidth="1"/>
    <col min="1794" max="1794" width="5" style="21" customWidth="1"/>
    <col min="1795" max="1795" width="13.28515625" style="21" customWidth="1"/>
    <col min="1796" max="1796" width="36.85546875" style="21" customWidth="1"/>
    <col min="1797" max="1801" width="15.7109375" style="21" customWidth="1"/>
    <col min="1802" max="2048" width="9.140625" style="21"/>
    <col min="2049" max="2049" width="2.140625" style="21" customWidth="1"/>
    <col min="2050" max="2050" width="5" style="21" customWidth="1"/>
    <col min="2051" max="2051" width="13.28515625" style="21" customWidth="1"/>
    <col min="2052" max="2052" width="36.85546875" style="21" customWidth="1"/>
    <col min="2053" max="2057" width="15.7109375" style="21" customWidth="1"/>
    <col min="2058" max="2304" width="9.140625" style="21"/>
    <col min="2305" max="2305" width="2.140625" style="21" customWidth="1"/>
    <col min="2306" max="2306" width="5" style="21" customWidth="1"/>
    <col min="2307" max="2307" width="13.28515625" style="21" customWidth="1"/>
    <col min="2308" max="2308" width="36.85546875" style="21" customWidth="1"/>
    <col min="2309" max="2313" width="15.7109375" style="21" customWidth="1"/>
    <col min="2314" max="2560" width="9.140625" style="21"/>
    <col min="2561" max="2561" width="2.140625" style="21" customWidth="1"/>
    <col min="2562" max="2562" width="5" style="21" customWidth="1"/>
    <col min="2563" max="2563" width="13.28515625" style="21" customWidth="1"/>
    <col min="2564" max="2564" width="36.85546875" style="21" customWidth="1"/>
    <col min="2565" max="2569" width="15.7109375" style="21" customWidth="1"/>
    <col min="2570" max="2816" width="9.140625" style="21"/>
    <col min="2817" max="2817" width="2.140625" style="21" customWidth="1"/>
    <col min="2818" max="2818" width="5" style="21" customWidth="1"/>
    <col min="2819" max="2819" width="13.28515625" style="21" customWidth="1"/>
    <col min="2820" max="2820" width="36.85546875" style="21" customWidth="1"/>
    <col min="2821" max="2825" width="15.7109375" style="21" customWidth="1"/>
    <col min="2826" max="3072" width="9.140625" style="21"/>
    <col min="3073" max="3073" width="2.140625" style="21" customWidth="1"/>
    <col min="3074" max="3074" width="5" style="21" customWidth="1"/>
    <col min="3075" max="3075" width="13.28515625" style="21" customWidth="1"/>
    <col min="3076" max="3076" width="36.85546875" style="21" customWidth="1"/>
    <col min="3077" max="3081" width="15.7109375" style="21" customWidth="1"/>
    <col min="3082" max="3328" width="9.140625" style="21"/>
    <col min="3329" max="3329" width="2.140625" style="21" customWidth="1"/>
    <col min="3330" max="3330" width="5" style="21" customWidth="1"/>
    <col min="3331" max="3331" width="13.28515625" style="21" customWidth="1"/>
    <col min="3332" max="3332" width="36.85546875" style="21" customWidth="1"/>
    <col min="3333" max="3337" width="15.7109375" style="21" customWidth="1"/>
    <col min="3338" max="3584" width="9.140625" style="21"/>
    <col min="3585" max="3585" width="2.140625" style="21" customWidth="1"/>
    <col min="3586" max="3586" width="5" style="21" customWidth="1"/>
    <col min="3587" max="3587" width="13.28515625" style="21" customWidth="1"/>
    <col min="3588" max="3588" width="36.85546875" style="21" customWidth="1"/>
    <col min="3589" max="3593" width="15.7109375" style="21" customWidth="1"/>
    <col min="3594" max="3840" width="9.140625" style="21"/>
    <col min="3841" max="3841" width="2.140625" style="21" customWidth="1"/>
    <col min="3842" max="3842" width="5" style="21" customWidth="1"/>
    <col min="3843" max="3843" width="13.28515625" style="21" customWidth="1"/>
    <col min="3844" max="3844" width="36.85546875" style="21" customWidth="1"/>
    <col min="3845" max="3849" width="15.7109375" style="21" customWidth="1"/>
    <col min="3850" max="4096" width="9.140625" style="21"/>
    <col min="4097" max="4097" width="2.140625" style="21" customWidth="1"/>
    <col min="4098" max="4098" width="5" style="21" customWidth="1"/>
    <col min="4099" max="4099" width="13.28515625" style="21" customWidth="1"/>
    <col min="4100" max="4100" width="36.85546875" style="21" customWidth="1"/>
    <col min="4101" max="4105" width="15.7109375" style="21" customWidth="1"/>
    <col min="4106" max="4352" width="9.140625" style="21"/>
    <col min="4353" max="4353" width="2.140625" style="21" customWidth="1"/>
    <col min="4354" max="4354" width="5" style="21" customWidth="1"/>
    <col min="4355" max="4355" width="13.28515625" style="21" customWidth="1"/>
    <col min="4356" max="4356" width="36.85546875" style="21" customWidth="1"/>
    <col min="4357" max="4361" width="15.7109375" style="21" customWidth="1"/>
    <col min="4362" max="4608" width="9.140625" style="21"/>
    <col min="4609" max="4609" width="2.140625" style="21" customWidth="1"/>
    <col min="4610" max="4610" width="5" style="21" customWidth="1"/>
    <col min="4611" max="4611" width="13.28515625" style="21" customWidth="1"/>
    <col min="4612" max="4612" width="36.85546875" style="21" customWidth="1"/>
    <col min="4613" max="4617" width="15.7109375" style="21" customWidth="1"/>
    <col min="4618" max="4864" width="9.140625" style="21"/>
    <col min="4865" max="4865" width="2.140625" style="21" customWidth="1"/>
    <col min="4866" max="4866" width="5" style="21" customWidth="1"/>
    <col min="4867" max="4867" width="13.28515625" style="21" customWidth="1"/>
    <col min="4868" max="4868" width="36.85546875" style="21" customWidth="1"/>
    <col min="4869" max="4873" width="15.7109375" style="21" customWidth="1"/>
    <col min="4874" max="5120" width="9.140625" style="21"/>
    <col min="5121" max="5121" width="2.140625" style="21" customWidth="1"/>
    <col min="5122" max="5122" width="5" style="21" customWidth="1"/>
    <col min="5123" max="5123" width="13.28515625" style="21" customWidth="1"/>
    <col min="5124" max="5124" width="36.85546875" style="21" customWidth="1"/>
    <col min="5125" max="5129" width="15.7109375" style="21" customWidth="1"/>
    <col min="5130" max="5376" width="9.140625" style="21"/>
    <col min="5377" max="5377" width="2.140625" style="21" customWidth="1"/>
    <col min="5378" max="5378" width="5" style="21" customWidth="1"/>
    <col min="5379" max="5379" width="13.28515625" style="21" customWidth="1"/>
    <col min="5380" max="5380" width="36.85546875" style="21" customWidth="1"/>
    <col min="5381" max="5385" width="15.7109375" style="21" customWidth="1"/>
    <col min="5386" max="5632" width="9.140625" style="21"/>
    <col min="5633" max="5633" width="2.140625" style="21" customWidth="1"/>
    <col min="5634" max="5634" width="5" style="21" customWidth="1"/>
    <col min="5635" max="5635" width="13.28515625" style="21" customWidth="1"/>
    <col min="5636" max="5636" width="36.85546875" style="21" customWidth="1"/>
    <col min="5637" max="5641" width="15.7109375" style="21" customWidth="1"/>
    <col min="5642" max="5888" width="9.140625" style="21"/>
    <col min="5889" max="5889" width="2.140625" style="21" customWidth="1"/>
    <col min="5890" max="5890" width="5" style="21" customWidth="1"/>
    <col min="5891" max="5891" width="13.28515625" style="21" customWidth="1"/>
    <col min="5892" max="5892" width="36.85546875" style="21" customWidth="1"/>
    <col min="5893" max="5897" width="15.7109375" style="21" customWidth="1"/>
    <col min="5898" max="6144" width="9.140625" style="21"/>
    <col min="6145" max="6145" width="2.140625" style="21" customWidth="1"/>
    <col min="6146" max="6146" width="5" style="21" customWidth="1"/>
    <col min="6147" max="6147" width="13.28515625" style="21" customWidth="1"/>
    <col min="6148" max="6148" width="36.85546875" style="21" customWidth="1"/>
    <col min="6149" max="6153" width="15.7109375" style="21" customWidth="1"/>
    <col min="6154" max="6400" width="9.140625" style="21"/>
    <col min="6401" max="6401" width="2.140625" style="21" customWidth="1"/>
    <col min="6402" max="6402" width="5" style="21" customWidth="1"/>
    <col min="6403" max="6403" width="13.28515625" style="21" customWidth="1"/>
    <col min="6404" max="6404" width="36.85546875" style="21" customWidth="1"/>
    <col min="6405" max="6409" width="15.7109375" style="21" customWidth="1"/>
    <col min="6410" max="6656" width="9.140625" style="21"/>
    <col min="6657" max="6657" width="2.140625" style="21" customWidth="1"/>
    <col min="6658" max="6658" width="5" style="21" customWidth="1"/>
    <col min="6659" max="6659" width="13.28515625" style="21" customWidth="1"/>
    <col min="6660" max="6660" width="36.85546875" style="21" customWidth="1"/>
    <col min="6661" max="6665" width="15.7109375" style="21" customWidth="1"/>
    <col min="6666" max="6912" width="9.140625" style="21"/>
    <col min="6913" max="6913" width="2.140625" style="21" customWidth="1"/>
    <col min="6914" max="6914" width="5" style="21" customWidth="1"/>
    <col min="6915" max="6915" width="13.28515625" style="21" customWidth="1"/>
    <col min="6916" max="6916" width="36.85546875" style="21" customWidth="1"/>
    <col min="6917" max="6921" width="15.7109375" style="21" customWidth="1"/>
    <col min="6922" max="7168" width="9.140625" style="21"/>
    <col min="7169" max="7169" width="2.140625" style="21" customWidth="1"/>
    <col min="7170" max="7170" width="5" style="21" customWidth="1"/>
    <col min="7171" max="7171" width="13.28515625" style="21" customWidth="1"/>
    <col min="7172" max="7172" width="36.85546875" style="21" customWidth="1"/>
    <col min="7173" max="7177" width="15.7109375" style="21" customWidth="1"/>
    <col min="7178" max="7424" width="9.140625" style="21"/>
    <col min="7425" max="7425" width="2.140625" style="21" customWidth="1"/>
    <col min="7426" max="7426" width="5" style="21" customWidth="1"/>
    <col min="7427" max="7427" width="13.28515625" style="21" customWidth="1"/>
    <col min="7428" max="7428" width="36.85546875" style="21" customWidth="1"/>
    <col min="7429" max="7433" width="15.7109375" style="21" customWidth="1"/>
    <col min="7434" max="7680" width="9.140625" style="21"/>
    <col min="7681" max="7681" width="2.140625" style="21" customWidth="1"/>
    <col min="7682" max="7682" width="5" style="21" customWidth="1"/>
    <col min="7683" max="7683" width="13.28515625" style="21" customWidth="1"/>
    <col min="7684" max="7684" width="36.85546875" style="21" customWidth="1"/>
    <col min="7685" max="7689" width="15.7109375" style="21" customWidth="1"/>
    <col min="7690" max="7936" width="9.140625" style="21"/>
    <col min="7937" max="7937" width="2.140625" style="21" customWidth="1"/>
    <col min="7938" max="7938" width="5" style="21" customWidth="1"/>
    <col min="7939" max="7939" width="13.28515625" style="21" customWidth="1"/>
    <col min="7940" max="7940" width="36.85546875" style="21" customWidth="1"/>
    <col min="7941" max="7945" width="15.7109375" style="21" customWidth="1"/>
    <col min="7946" max="8192" width="9.140625" style="21"/>
    <col min="8193" max="8193" width="2.140625" style="21" customWidth="1"/>
    <col min="8194" max="8194" width="5" style="21" customWidth="1"/>
    <col min="8195" max="8195" width="13.28515625" style="21" customWidth="1"/>
    <col min="8196" max="8196" width="36.85546875" style="21" customWidth="1"/>
    <col min="8197" max="8201" width="15.7109375" style="21" customWidth="1"/>
    <col min="8202" max="8448" width="9.140625" style="21"/>
    <col min="8449" max="8449" width="2.140625" style="21" customWidth="1"/>
    <col min="8450" max="8450" width="5" style="21" customWidth="1"/>
    <col min="8451" max="8451" width="13.28515625" style="21" customWidth="1"/>
    <col min="8452" max="8452" width="36.85546875" style="21" customWidth="1"/>
    <col min="8453" max="8457" width="15.7109375" style="21" customWidth="1"/>
    <col min="8458" max="8704" width="9.140625" style="21"/>
    <col min="8705" max="8705" width="2.140625" style="21" customWidth="1"/>
    <col min="8706" max="8706" width="5" style="21" customWidth="1"/>
    <col min="8707" max="8707" width="13.28515625" style="21" customWidth="1"/>
    <col min="8708" max="8708" width="36.85546875" style="21" customWidth="1"/>
    <col min="8709" max="8713" width="15.7109375" style="21" customWidth="1"/>
    <col min="8714" max="8960" width="9.140625" style="21"/>
    <col min="8961" max="8961" width="2.140625" style="21" customWidth="1"/>
    <col min="8962" max="8962" width="5" style="21" customWidth="1"/>
    <col min="8963" max="8963" width="13.28515625" style="21" customWidth="1"/>
    <col min="8964" max="8964" width="36.85546875" style="21" customWidth="1"/>
    <col min="8965" max="8969" width="15.7109375" style="21" customWidth="1"/>
    <col min="8970" max="9216" width="9.140625" style="21"/>
    <col min="9217" max="9217" width="2.140625" style="21" customWidth="1"/>
    <col min="9218" max="9218" width="5" style="21" customWidth="1"/>
    <col min="9219" max="9219" width="13.28515625" style="21" customWidth="1"/>
    <col min="9220" max="9220" width="36.85546875" style="21" customWidth="1"/>
    <col min="9221" max="9225" width="15.7109375" style="21" customWidth="1"/>
    <col min="9226" max="9472" width="9.140625" style="21"/>
    <col min="9473" max="9473" width="2.140625" style="21" customWidth="1"/>
    <col min="9474" max="9474" width="5" style="21" customWidth="1"/>
    <col min="9475" max="9475" width="13.28515625" style="21" customWidth="1"/>
    <col min="9476" max="9476" width="36.85546875" style="21" customWidth="1"/>
    <col min="9477" max="9481" width="15.7109375" style="21" customWidth="1"/>
    <col min="9482" max="9728" width="9.140625" style="21"/>
    <col min="9729" max="9729" width="2.140625" style="21" customWidth="1"/>
    <col min="9730" max="9730" width="5" style="21" customWidth="1"/>
    <col min="9731" max="9731" width="13.28515625" style="21" customWidth="1"/>
    <col min="9732" max="9732" width="36.85546875" style="21" customWidth="1"/>
    <col min="9733" max="9737" width="15.7109375" style="21" customWidth="1"/>
    <col min="9738" max="9984" width="9.140625" style="21"/>
    <col min="9985" max="9985" width="2.140625" style="21" customWidth="1"/>
    <col min="9986" max="9986" width="5" style="21" customWidth="1"/>
    <col min="9987" max="9987" width="13.28515625" style="21" customWidth="1"/>
    <col min="9988" max="9988" width="36.85546875" style="21" customWidth="1"/>
    <col min="9989" max="9993" width="15.7109375" style="21" customWidth="1"/>
    <col min="9994" max="10240" width="9.140625" style="21"/>
    <col min="10241" max="10241" width="2.140625" style="21" customWidth="1"/>
    <col min="10242" max="10242" width="5" style="21" customWidth="1"/>
    <col min="10243" max="10243" width="13.28515625" style="21" customWidth="1"/>
    <col min="10244" max="10244" width="36.85546875" style="21" customWidth="1"/>
    <col min="10245" max="10249" width="15.7109375" style="21" customWidth="1"/>
    <col min="10250" max="10496" width="9.140625" style="21"/>
    <col min="10497" max="10497" width="2.140625" style="21" customWidth="1"/>
    <col min="10498" max="10498" width="5" style="21" customWidth="1"/>
    <col min="10499" max="10499" width="13.28515625" style="21" customWidth="1"/>
    <col min="10500" max="10500" width="36.85546875" style="21" customWidth="1"/>
    <col min="10501" max="10505" width="15.7109375" style="21" customWidth="1"/>
    <col min="10506" max="10752" width="9.140625" style="21"/>
    <col min="10753" max="10753" width="2.140625" style="21" customWidth="1"/>
    <col min="10754" max="10754" width="5" style="21" customWidth="1"/>
    <col min="10755" max="10755" width="13.28515625" style="21" customWidth="1"/>
    <col min="10756" max="10756" width="36.85546875" style="21" customWidth="1"/>
    <col min="10757" max="10761" width="15.7109375" style="21" customWidth="1"/>
    <col min="10762" max="11008" width="9.140625" style="21"/>
    <col min="11009" max="11009" width="2.140625" style="21" customWidth="1"/>
    <col min="11010" max="11010" width="5" style="21" customWidth="1"/>
    <col min="11011" max="11011" width="13.28515625" style="21" customWidth="1"/>
    <col min="11012" max="11012" width="36.85546875" style="21" customWidth="1"/>
    <col min="11013" max="11017" width="15.7109375" style="21" customWidth="1"/>
    <col min="11018" max="11264" width="9.140625" style="21"/>
    <col min="11265" max="11265" width="2.140625" style="21" customWidth="1"/>
    <col min="11266" max="11266" width="5" style="21" customWidth="1"/>
    <col min="11267" max="11267" width="13.28515625" style="21" customWidth="1"/>
    <col min="11268" max="11268" width="36.85546875" style="21" customWidth="1"/>
    <col min="11269" max="11273" width="15.7109375" style="21" customWidth="1"/>
    <col min="11274" max="11520" width="9.140625" style="21"/>
    <col min="11521" max="11521" width="2.140625" style="21" customWidth="1"/>
    <col min="11522" max="11522" width="5" style="21" customWidth="1"/>
    <col min="11523" max="11523" width="13.28515625" style="21" customWidth="1"/>
    <col min="11524" max="11524" width="36.85546875" style="21" customWidth="1"/>
    <col min="11525" max="11529" width="15.7109375" style="21" customWidth="1"/>
    <col min="11530" max="11776" width="9.140625" style="21"/>
    <col min="11777" max="11777" width="2.140625" style="21" customWidth="1"/>
    <col min="11778" max="11778" width="5" style="21" customWidth="1"/>
    <col min="11779" max="11779" width="13.28515625" style="21" customWidth="1"/>
    <col min="11780" max="11780" width="36.85546875" style="21" customWidth="1"/>
    <col min="11781" max="11785" width="15.7109375" style="21" customWidth="1"/>
    <col min="11786" max="12032" width="9.140625" style="21"/>
    <col min="12033" max="12033" width="2.140625" style="21" customWidth="1"/>
    <col min="12034" max="12034" width="5" style="21" customWidth="1"/>
    <col min="12035" max="12035" width="13.28515625" style="21" customWidth="1"/>
    <col min="12036" max="12036" width="36.85546875" style="21" customWidth="1"/>
    <col min="12037" max="12041" width="15.7109375" style="21" customWidth="1"/>
    <col min="12042" max="12288" width="9.140625" style="21"/>
    <col min="12289" max="12289" width="2.140625" style="21" customWidth="1"/>
    <col min="12290" max="12290" width="5" style="21" customWidth="1"/>
    <col min="12291" max="12291" width="13.28515625" style="21" customWidth="1"/>
    <col min="12292" max="12292" width="36.85546875" style="21" customWidth="1"/>
    <col min="12293" max="12297" width="15.7109375" style="21" customWidth="1"/>
    <col min="12298" max="12544" width="9.140625" style="21"/>
    <col min="12545" max="12545" width="2.140625" style="21" customWidth="1"/>
    <col min="12546" max="12546" width="5" style="21" customWidth="1"/>
    <col min="12547" max="12547" width="13.28515625" style="21" customWidth="1"/>
    <col min="12548" max="12548" width="36.85546875" style="21" customWidth="1"/>
    <col min="12549" max="12553" width="15.7109375" style="21" customWidth="1"/>
    <col min="12554" max="12800" width="9.140625" style="21"/>
    <col min="12801" max="12801" width="2.140625" style="21" customWidth="1"/>
    <col min="12802" max="12802" width="5" style="21" customWidth="1"/>
    <col min="12803" max="12803" width="13.28515625" style="21" customWidth="1"/>
    <col min="12804" max="12804" width="36.85546875" style="21" customWidth="1"/>
    <col min="12805" max="12809" width="15.7109375" style="21" customWidth="1"/>
    <col min="12810" max="13056" width="9.140625" style="21"/>
    <col min="13057" max="13057" width="2.140625" style="21" customWidth="1"/>
    <col min="13058" max="13058" width="5" style="21" customWidth="1"/>
    <col min="13059" max="13059" width="13.28515625" style="21" customWidth="1"/>
    <col min="13060" max="13060" width="36.85546875" style="21" customWidth="1"/>
    <col min="13061" max="13065" width="15.7109375" style="21" customWidth="1"/>
    <col min="13066" max="13312" width="9.140625" style="21"/>
    <col min="13313" max="13313" width="2.140625" style="21" customWidth="1"/>
    <col min="13314" max="13314" width="5" style="21" customWidth="1"/>
    <col min="13315" max="13315" width="13.28515625" style="21" customWidth="1"/>
    <col min="13316" max="13316" width="36.85546875" style="21" customWidth="1"/>
    <col min="13317" max="13321" width="15.7109375" style="21" customWidth="1"/>
    <col min="13322" max="13568" width="9.140625" style="21"/>
    <col min="13569" max="13569" width="2.140625" style="21" customWidth="1"/>
    <col min="13570" max="13570" width="5" style="21" customWidth="1"/>
    <col min="13571" max="13571" width="13.28515625" style="21" customWidth="1"/>
    <col min="13572" max="13572" width="36.85546875" style="21" customWidth="1"/>
    <col min="13573" max="13577" width="15.7109375" style="21" customWidth="1"/>
    <col min="13578" max="13824" width="9.140625" style="21"/>
    <col min="13825" max="13825" width="2.140625" style="21" customWidth="1"/>
    <col min="13826" max="13826" width="5" style="21" customWidth="1"/>
    <col min="13827" max="13827" width="13.28515625" style="21" customWidth="1"/>
    <col min="13828" max="13828" width="36.85546875" style="21" customWidth="1"/>
    <col min="13829" max="13833" width="15.7109375" style="21" customWidth="1"/>
    <col min="13834" max="14080" width="9.140625" style="21"/>
    <col min="14081" max="14081" width="2.140625" style="21" customWidth="1"/>
    <col min="14082" max="14082" width="5" style="21" customWidth="1"/>
    <col min="14083" max="14083" width="13.28515625" style="21" customWidth="1"/>
    <col min="14084" max="14084" width="36.85546875" style="21" customWidth="1"/>
    <col min="14085" max="14089" width="15.7109375" style="21" customWidth="1"/>
    <col min="14090" max="14336" width="9.140625" style="21"/>
    <col min="14337" max="14337" width="2.140625" style="21" customWidth="1"/>
    <col min="14338" max="14338" width="5" style="21" customWidth="1"/>
    <col min="14339" max="14339" width="13.28515625" style="21" customWidth="1"/>
    <col min="14340" max="14340" width="36.85546875" style="21" customWidth="1"/>
    <col min="14341" max="14345" width="15.7109375" style="21" customWidth="1"/>
    <col min="14346" max="14592" width="9.140625" style="21"/>
    <col min="14593" max="14593" width="2.140625" style="21" customWidth="1"/>
    <col min="14594" max="14594" width="5" style="21" customWidth="1"/>
    <col min="14595" max="14595" width="13.28515625" style="21" customWidth="1"/>
    <col min="14596" max="14596" width="36.85546875" style="21" customWidth="1"/>
    <col min="14597" max="14601" width="15.7109375" style="21" customWidth="1"/>
    <col min="14602" max="14848" width="9.140625" style="21"/>
    <col min="14849" max="14849" width="2.140625" style="21" customWidth="1"/>
    <col min="14850" max="14850" width="5" style="21" customWidth="1"/>
    <col min="14851" max="14851" width="13.28515625" style="21" customWidth="1"/>
    <col min="14852" max="14852" width="36.85546875" style="21" customWidth="1"/>
    <col min="14853" max="14857" width="15.7109375" style="21" customWidth="1"/>
    <col min="14858" max="15104" width="9.140625" style="21"/>
    <col min="15105" max="15105" width="2.140625" style="21" customWidth="1"/>
    <col min="15106" max="15106" width="5" style="21" customWidth="1"/>
    <col min="15107" max="15107" width="13.28515625" style="21" customWidth="1"/>
    <col min="15108" max="15108" width="36.85546875" style="21" customWidth="1"/>
    <col min="15109" max="15113" width="15.7109375" style="21" customWidth="1"/>
    <col min="15114" max="15360" width="9.140625" style="21"/>
    <col min="15361" max="15361" width="2.140625" style="21" customWidth="1"/>
    <col min="15362" max="15362" width="5" style="21" customWidth="1"/>
    <col min="15363" max="15363" width="13.28515625" style="21" customWidth="1"/>
    <col min="15364" max="15364" width="36.85546875" style="21" customWidth="1"/>
    <col min="15365" max="15369" width="15.7109375" style="21" customWidth="1"/>
    <col min="15370" max="15616" width="9.140625" style="21"/>
    <col min="15617" max="15617" width="2.140625" style="21" customWidth="1"/>
    <col min="15618" max="15618" width="5" style="21" customWidth="1"/>
    <col min="15619" max="15619" width="13.28515625" style="21" customWidth="1"/>
    <col min="15620" max="15620" width="36.85546875" style="21" customWidth="1"/>
    <col min="15621" max="15625" width="15.7109375" style="21" customWidth="1"/>
    <col min="15626" max="15872" width="9.140625" style="21"/>
    <col min="15873" max="15873" width="2.140625" style="21" customWidth="1"/>
    <col min="15874" max="15874" width="5" style="21" customWidth="1"/>
    <col min="15875" max="15875" width="13.28515625" style="21" customWidth="1"/>
    <col min="15876" max="15876" width="36.85546875" style="21" customWidth="1"/>
    <col min="15877" max="15881" width="15.7109375" style="21" customWidth="1"/>
    <col min="15882" max="16128" width="9.140625" style="21"/>
    <col min="16129" max="16129" width="2.140625" style="21" customWidth="1"/>
    <col min="16130" max="16130" width="5" style="21" customWidth="1"/>
    <col min="16131" max="16131" width="13.28515625" style="21" customWidth="1"/>
    <col min="16132" max="16132" width="36.85546875" style="21" customWidth="1"/>
    <col min="16133" max="16137" width="15.7109375" style="21" customWidth="1"/>
    <col min="16138" max="16384" width="9.140625" style="21"/>
  </cols>
  <sheetData>
    <row r="1" spans="2:11" x14ac:dyDescent="0.2">
      <c r="B1" s="19"/>
      <c r="C1" s="19"/>
      <c r="D1" s="19"/>
      <c r="E1" s="19"/>
      <c r="F1" s="19"/>
      <c r="G1" s="166" t="s">
        <v>168</v>
      </c>
      <c r="H1" s="166"/>
      <c r="I1" s="166"/>
    </row>
    <row r="2" spans="2:11" ht="18" customHeight="1" x14ac:dyDescent="0.2">
      <c r="B2" s="210" t="s">
        <v>169</v>
      </c>
      <c r="C2" s="210"/>
      <c r="D2" s="210"/>
      <c r="E2" s="210"/>
      <c r="F2" s="210"/>
      <c r="G2" s="210"/>
      <c r="H2" s="210"/>
      <c r="I2" s="210"/>
    </row>
    <row r="4" spans="2:11" ht="23.25" customHeight="1" x14ac:dyDescent="0.2">
      <c r="B4" s="200"/>
      <c r="C4" s="180" t="s">
        <v>170</v>
      </c>
      <c r="D4" s="208"/>
      <c r="E4" s="147" t="s">
        <v>171</v>
      </c>
      <c r="F4" s="147"/>
      <c r="G4" s="147"/>
      <c r="H4" s="147"/>
      <c r="I4" s="147"/>
    </row>
    <row r="5" spans="2:11" ht="25.5" customHeight="1" x14ac:dyDescent="0.2">
      <c r="B5" s="159"/>
      <c r="C5" s="206"/>
      <c r="D5" s="158"/>
      <c r="E5" s="200" t="s">
        <v>172</v>
      </c>
      <c r="F5" s="164" t="s">
        <v>173</v>
      </c>
      <c r="G5" s="188"/>
      <c r="H5" s="200" t="s">
        <v>174</v>
      </c>
      <c r="I5" s="200" t="s">
        <v>175</v>
      </c>
    </row>
    <row r="6" spans="2:11" ht="37.5" customHeight="1" x14ac:dyDescent="0.2">
      <c r="B6" s="201"/>
      <c r="C6" s="207"/>
      <c r="D6" s="209"/>
      <c r="E6" s="201"/>
      <c r="F6" s="99" t="s">
        <v>176</v>
      </c>
      <c r="G6" s="99" t="s">
        <v>177</v>
      </c>
      <c r="H6" s="201"/>
      <c r="I6" s="201"/>
    </row>
    <row r="7" spans="2:11" ht="30" customHeight="1" x14ac:dyDescent="0.2">
      <c r="B7" s="180" t="s">
        <v>93</v>
      </c>
      <c r="C7" s="208" t="s">
        <v>178</v>
      </c>
      <c r="D7" s="8" t="s">
        <v>22</v>
      </c>
      <c r="E7" s="36">
        <f>E11+E15+E19+E23+E27+E31+E35+E39+E43+E47+E51+E55+E59+E63</f>
        <v>389</v>
      </c>
      <c r="F7" s="36">
        <f>F11+F15+F19+F23+F27+F31+F35+F39+F43+F47+F51+F55+F59+F63</f>
        <v>2029</v>
      </c>
      <c r="G7" s="36">
        <f>G11+G15+G19+G23+G27+G31+G35+G39+G43+G47+G51+G55+G59+G63</f>
        <v>1374</v>
      </c>
      <c r="H7" s="36">
        <f>H11+H15+H19+H23+H27+H31+H35+H39+H43+H47+H51+H55+H59+H63</f>
        <v>1729</v>
      </c>
      <c r="I7" s="36">
        <f>I11+I15+I19+I23+I27+I31+I35+I39+I43+I47+I51+I55+I59+I63</f>
        <v>1448</v>
      </c>
    </row>
    <row r="8" spans="2:11" ht="30" customHeight="1" x14ac:dyDescent="0.2">
      <c r="B8" s="206"/>
      <c r="C8" s="158"/>
      <c r="D8" s="8" t="s">
        <v>23</v>
      </c>
      <c r="E8" s="36">
        <f>E12+E16+E20+E24+E28+E32+E36+E40+E44+E48+E52+E56+E60+E64</f>
        <v>389</v>
      </c>
      <c r="F8" s="36">
        <f t="shared" ref="E8:I10" si="0">F12+F16+F20+F24+F28+F32+F36+F40+F44+F48+F52+F56+F60+F64</f>
        <v>2019</v>
      </c>
      <c r="G8" s="36">
        <f t="shared" si="0"/>
        <v>1370</v>
      </c>
      <c r="H8" s="100">
        <f t="shared" si="0"/>
        <v>1720</v>
      </c>
      <c r="I8" s="36">
        <f t="shared" si="0"/>
        <v>1447</v>
      </c>
    </row>
    <row r="9" spans="2:11" ht="30" customHeight="1" x14ac:dyDescent="0.2">
      <c r="B9" s="206"/>
      <c r="C9" s="158"/>
      <c r="D9" s="8" t="s">
        <v>179</v>
      </c>
      <c r="E9" s="36">
        <f t="shared" si="0"/>
        <v>38</v>
      </c>
      <c r="F9" s="100">
        <f t="shared" si="0"/>
        <v>79</v>
      </c>
      <c r="G9" s="100">
        <f t="shared" si="0"/>
        <v>53</v>
      </c>
      <c r="H9" s="100">
        <f t="shared" si="0"/>
        <v>79</v>
      </c>
      <c r="I9" s="100">
        <f t="shared" si="0"/>
        <v>57</v>
      </c>
    </row>
    <row r="10" spans="2:11" ht="30" customHeight="1" x14ac:dyDescent="0.2">
      <c r="B10" s="207"/>
      <c r="C10" s="209"/>
      <c r="D10" s="24" t="s">
        <v>180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36">
        <f>H14+H18+H22+H26+H30+H34+H38+H42+H46+H50+H54+H58+H62+H66</f>
        <v>0</v>
      </c>
      <c r="I10" s="36">
        <f t="shared" si="0"/>
        <v>0</v>
      </c>
    </row>
    <row r="11" spans="2:11" ht="30" customHeight="1" x14ac:dyDescent="0.2">
      <c r="B11" s="145">
        <v>1</v>
      </c>
      <c r="C11" s="143" t="s">
        <v>26</v>
      </c>
      <c r="D11" s="13" t="s">
        <v>22</v>
      </c>
      <c r="E11" s="101">
        <f>[17]GWg!R184</f>
        <v>0</v>
      </c>
      <c r="F11" s="101">
        <f>[17]GWg!U184</f>
        <v>92</v>
      </c>
      <c r="G11" s="101">
        <f>[17]GWg!X184</f>
        <v>70</v>
      </c>
      <c r="H11" s="101">
        <f>[17]GWg!AA184</f>
        <v>79</v>
      </c>
      <c r="I11" s="101">
        <f>[17]GWg!AC184</f>
        <v>68</v>
      </c>
      <c r="K11" s="102"/>
    </row>
    <row r="12" spans="2:11" ht="30" customHeight="1" x14ac:dyDescent="0.2">
      <c r="B12" s="145"/>
      <c r="C12" s="143"/>
      <c r="D12" s="13" t="s">
        <v>23</v>
      </c>
      <c r="E12" s="101">
        <f>[17]GWg!R185</f>
        <v>0</v>
      </c>
      <c r="F12" s="101">
        <f>[17]GWg!U185</f>
        <v>91</v>
      </c>
      <c r="G12" s="101">
        <f>[17]GWg!X185</f>
        <v>70</v>
      </c>
      <c r="H12" s="101">
        <f>[17]GWg!AA185</f>
        <v>78</v>
      </c>
      <c r="I12" s="101">
        <f>[17]GWg!AC185</f>
        <v>68</v>
      </c>
    </row>
    <row r="13" spans="2:11" ht="30" customHeight="1" x14ac:dyDescent="0.2">
      <c r="B13" s="145"/>
      <c r="C13" s="143"/>
      <c r="D13" s="13" t="s">
        <v>179</v>
      </c>
      <c r="E13" s="101">
        <f>[17]GWg!R186</f>
        <v>0</v>
      </c>
      <c r="F13" s="101">
        <f>[17]GWg!U186</f>
        <v>5</v>
      </c>
      <c r="G13" s="101">
        <f>[17]GWg!X186</f>
        <v>5</v>
      </c>
      <c r="H13" s="101">
        <f>[17]GWg!AA186</f>
        <v>6</v>
      </c>
      <c r="I13" s="101">
        <f>[17]GWg!AC186</f>
        <v>4</v>
      </c>
    </row>
    <row r="14" spans="2:11" ht="30" customHeight="1" x14ac:dyDescent="0.2">
      <c r="B14" s="144"/>
      <c r="C14" s="143"/>
      <c r="D14" s="28" t="s">
        <v>180</v>
      </c>
      <c r="E14" s="101">
        <f>[17]GWg!R189</f>
        <v>0</v>
      </c>
      <c r="F14" s="101">
        <f>[17]GWg!U189</f>
        <v>0</v>
      </c>
      <c r="G14" s="101">
        <f>[17]GWg!X189</f>
        <v>0</v>
      </c>
      <c r="H14" s="101">
        <f>[17]GWg!AA189</f>
        <v>0</v>
      </c>
      <c r="I14" s="101">
        <f>[17]GWg!AC189</f>
        <v>0</v>
      </c>
    </row>
    <row r="15" spans="2:11" ht="30" customHeight="1" x14ac:dyDescent="0.2">
      <c r="B15" s="142">
        <v>2</v>
      </c>
      <c r="C15" s="143" t="s">
        <v>27</v>
      </c>
      <c r="D15" s="13" t="s">
        <v>22</v>
      </c>
      <c r="E15" s="101">
        <f>[17]GWz!R184</f>
        <v>0</v>
      </c>
      <c r="F15" s="101">
        <f>[17]GWz!U184</f>
        <v>53</v>
      </c>
      <c r="G15" s="101">
        <f>[17]GWz!X184</f>
        <v>41</v>
      </c>
      <c r="H15" s="101">
        <f>[17]GWz!AA184</f>
        <v>41</v>
      </c>
      <c r="I15" s="101">
        <f>[17]GWz!AC184</f>
        <v>40</v>
      </c>
    </row>
    <row r="16" spans="2:11" ht="30" customHeight="1" x14ac:dyDescent="0.2">
      <c r="B16" s="142"/>
      <c r="C16" s="143"/>
      <c r="D16" s="13" t="s">
        <v>23</v>
      </c>
      <c r="E16" s="101">
        <f>[17]GWz!R185</f>
        <v>0</v>
      </c>
      <c r="F16" s="101">
        <f>[17]GWz!U185</f>
        <v>53</v>
      </c>
      <c r="G16" s="101">
        <f>[17]GWz!X185</f>
        <v>41</v>
      </c>
      <c r="H16" s="101">
        <f>[17]GWz!AA185</f>
        <v>41</v>
      </c>
      <c r="I16" s="101">
        <f>[17]GWz!AC185</f>
        <v>40</v>
      </c>
    </row>
    <row r="17" spans="2:9" ht="30" customHeight="1" x14ac:dyDescent="0.2">
      <c r="B17" s="142"/>
      <c r="C17" s="143"/>
      <c r="D17" s="13" t="s">
        <v>179</v>
      </c>
      <c r="E17" s="101">
        <f>[17]GWz!R186</f>
        <v>0</v>
      </c>
      <c r="F17" s="101">
        <f>[17]GWz!U186</f>
        <v>2</v>
      </c>
      <c r="G17" s="101">
        <f>[17]GWz!X186</f>
        <v>2</v>
      </c>
      <c r="H17" s="101">
        <f>[17]GWz!AA186</f>
        <v>4</v>
      </c>
      <c r="I17" s="101">
        <f>[17]GWz!AC186</f>
        <v>4</v>
      </c>
    </row>
    <row r="18" spans="2:9" ht="30" customHeight="1" x14ac:dyDescent="0.2">
      <c r="B18" s="142"/>
      <c r="C18" s="143"/>
      <c r="D18" s="28" t="s">
        <v>180</v>
      </c>
      <c r="E18" s="101">
        <f>[17]GWz!R189</f>
        <v>0</v>
      </c>
      <c r="F18" s="101">
        <f>[17]GWz!U189</f>
        <v>0</v>
      </c>
      <c r="G18" s="101">
        <f>[17]GWz!X189</f>
        <v>0</v>
      </c>
      <c r="H18" s="101">
        <f>[17]GWz!AA189</f>
        <v>0</v>
      </c>
      <c r="I18" s="101">
        <f>[17]GWz!AC189</f>
        <v>0</v>
      </c>
    </row>
    <row r="19" spans="2:9" ht="30" customHeight="1" x14ac:dyDescent="0.2">
      <c r="B19" s="144">
        <v>3</v>
      </c>
      <c r="C19" s="143" t="s">
        <v>28</v>
      </c>
      <c r="D19" s="13" t="s">
        <v>22</v>
      </c>
      <c r="E19" s="101">
        <f>[17]KO!R184</f>
        <v>0</v>
      </c>
      <c r="F19" s="101">
        <f>[17]KO!U184</f>
        <v>181</v>
      </c>
      <c r="G19" s="101">
        <f>[17]KO!X184</f>
        <v>123</v>
      </c>
      <c r="H19" s="101">
        <f>[17]KO!AA184</f>
        <v>150</v>
      </c>
      <c r="I19" s="101">
        <f>[17]KO!AC184</f>
        <v>133</v>
      </c>
    </row>
    <row r="20" spans="2:9" ht="30" customHeight="1" x14ac:dyDescent="0.2">
      <c r="B20" s="144"/>
      <c r="C20" s="143"/>
      <c r="D20" s="13" t="s">
        <v>23</v>
      </c>
      <c r="E20" s="101">
        <f>[17]KO!R185</f>
        <v>0</v>
      </c>
      <c r="F20" s="101">
        <f>[17]KO!U185</f>
        <v>178</v>
      </c>
      <c r="G20" s="101">
        <f>[17]KO!X185</f>
        <v>122</v>
      </c>
      <c r="H20" s="101">
        <f>[17]KO!AA185</f>
        <v>147</v>
      </c>
      <c r="I20" s="101">
        <f>[17]KO!AC185</f>
        <v>133</v>
      </c>
    </row>
    <row r="21" spans="2:9" ht="30" customHeight="1" x14ac:dyDescent="0.2">
      <c r="B21" s="144"/>
      <c r="C21" s="143"/>
      <c r="D21" s="13" t="s">
        <v>179</v>
      </c>
      <c r="E21" s="101">
        <f>[17]KO!R186</f>
        <v>0</v>
      </c>
      <c r="F21" s="101">
        <f>[17]KO!U186</f>
        <v>7</v>
      </c>
      <c r="G21" s="101">
        <f>[17]KO!X186</f>
        <v>6</v>
      </c>
      <c r="H21" s="101">
        <f>[17]KO!AA186</f>
        <v>5</v>
      </c>
      <c r="I21" s="101">
        <f>[17]KO!AC186</f>
        <v>4</v>
      </c>
    </row>
    <row r="22" spans="2:9" ht="30" customHeight="1" x14ac:dyDescent="0.2">
      <c r="B22" s="144"/>
      <c r="C22" s="143"/>
      <c r="D22" s="28" t="s">
        <v>180</v>
      </c>
      <c r="E22" s="101">
        <f>[17]KO!R189</f>
        <v>0</v>
      </c>
      <c r="F22" s="101">
        <f>[17]KO!U189</f>
        <v>0</v>
      </c>
      <c r="G22" s="101">
        <f>[17]KO!X189</f>
        <v>0</v>
      </c>
      <c r="H22" s="101">
        <f>[17]KO!AA189</f>
        <v>0</v>
      </c>
      <c r="I22" s="101">
        <f>[17]KO!AC189</f>
        <v>0</v>
      </c>
    </row>
    <row r="23" spans="2:9" ht="30" customHeight="1" x14ac:dyDescent="0.2">
      <c r="B23" s="144">
        <v>4</v>
      </c>
      <c r="C23" s="143" t="s">
        <v>29</v>
      </c>
      <c r="D23" s="13" t="s">
        <v>22</v>
      </c>
      <c r="E23" s="101">
        <f>[17]MI!R184</f>
        <v>0</v>
      </c>
      <c r="F23" s="101">
        <f>[17]MI!U184</f>
        <v>236</v>
      </c>
      <c r="G23" s="101">
        <f>[17]MI!X184</f>
        <v>137</v>
      </c>
      <c r="H23" s="101">
        <f>[17]MI!AA184</f>
        <v>184</v>
      </c>
      <c r="I23" s="101">
        <f>[17]MI!AC184</f>
        <v>162</v>
      </c>
    </row>
    <row r="24" spans="2:9" ht="30" customHeight="1" x14ac:dyDescent="0.2">
      <c r="B24" s="144"/>
      <c r="C24" s="143"/>
      <c r="D24" s="13" t="s">
        <v>23</v>
      </c>
      <c r="E24" s="101">
        <f>[17]MI!R185</f>
        <v>0</v>
      </c>
      <c r="F24" s="101">
        <f>[17]MI!U185</f>
        <v>234</v>
      </c>
      <c r="G24" s="101">
        <f>[17]MI!X185</f>
        <v>135</v>
      </c>
      <c r="H24" s="101">
        <f>[17]MI!AA185</f>
        <v>182</v>
      </c>
      <c r="I24" s="101">
        <f>[17]MI!AC185</f>
        <v>161</v>
      </c>
    </row>
    <row r="25" spans="2:9" ht="30" customHeight="1" x14ac:dyDescent="0.2">
      <c r="B25" s="144"/>
      <c r="C25" s="143"/>
      <c r="D25" s="13" t="s">
        <v>179</v>
      </c>
      <c r="E25" s="101">
        <f>[17]MI!R186</f>
        <v>0</v>
      </c>
      <c r="F25" s="101">
        <f>[17]MI!U186</f>
        <v>5</v>
      </c>
      <c r="G25" s="101">
        <f>[17]MI!X186</f>
        <v>2</v>
      </c>
      <c r="H25" s="101">
        <f>[17]MI!AA186</f>
        <v>7</v>
      </c>
      <c r="I25" s="101">
        <f>[17]MI!AC186</f>
        <v>4</v>
      </c>
    </row>
    <row r="26" spans="2:9" ht="30" customHeight="1" x14ac:dyDescent="0.2">
      <c r="B26" s="144"/>
      <c r="C26" s="143"/>
      <c r="D26" s="28" t="s">
        <v>180</v>
      </c>
      <c r="E26" s="101">
        <f>[17]MI!R189</f>
        <v>0</v>
      </c>
      <c r="F26" s="101">
        <f>[17]MI!U189</f>
        <v>0</v>
      </c>
      <c r="G26" s="101">
        <f>[17]MI!X189</f>
        <v>0</v>
      </c>
      <c r="H26" s="101">
        <f>[17]MI!AA189</f>
        <v>0</v>
      </c>
      <c r="I26" s="101">
        <f>[17]MI!AC189</f>
        <v>0</v>
      </c>
    </row>
    <row r="27" spans="2:9" ht="30" customHeight="1" x14ac:dyDescent="0.2">
      <c r="B27" s="145">
        <v>5</v>
      </c>
      <c r="C27" s="143" t="s">
        <v>30</v>
      </c>
      <c r="D27" s="13" t="s">
        <v>22</v>
      </c>
      <c r="E27" s="101">
        <f>[17]NS!R184</f>
        <v>388</v>
      </c>
      <c r="F27" s="101">
        <f>[17]NS!U184</f>
        <v>123</v>
      </c>
      <c r="G27" s="101">
        <f>[17]NS!X184</f>
        <v>90</v>
      </c>
      <c r="H27" s="101">
        <f>[17]NS!AA184</f>
        <v>113</v>
      </c>
      <c r="I27" s="101">
        <f>[17]NS!AC184</f>
        <v>103</v>
      </c>
    </row>
    <row r="28" spans="2:9" ht="30" customHeight="1" x14ac:dyDescent="0.2">
      <c r="B28" s="145"/>
      <c r="C28" s="143"/>
      <c r="D28" s="13" t="s">
        <v>23</v>
      </c>
      <c r="E28" s="101">
        <f>[17]NS!R185</f>
        <v>388</v>
      </c>
      <c r="F28" s="101">
        <f>[17]NS!U185</f>
        <v>123</v>
      </c>
      <c r="G28" s="101">
        <f>[17]NS!X185</f>
        <v>90</v>
      </c>
      <c r="H28" s="101">
        <f>[17]NS!AA185</f>
        <v>113</v>
      </c>
      <c r="I28" s="101">
        <f>[17]NS!AC185</f>
        <v>103</v>
      </c>
    </row>
    <row r="29" spans="2:9" ht="30" customHeight="1" x14ac:dyDescent="0.2">
      <c r="B29" s="145"/>
      <c r="C29" s="143"/>
      <c r="D29" s="13" t="s">
        <v>179</v>
      </c>
      <c r="E29" s="101">
        <f>[17]NS!R186</f>
        <v>38</v>
      </c>
      <c r="F29" s="101">
        <f>[17]NS!U186</f>
        <v>10</v>
      </c>
      <c r="G29" s="101">
        <f>[17]NS!X186</f>
        <v>7</v>
      </c>
      <c r="H29" s="101">
        <f>[17]NS!AA186</f>
        <v>9</v>
      </c>
      <c r="I29" s="101">
        <f>[17]NS!AC186</f>
        <v>7</v>
      </c>
    </row>
    <row r="30" spans="2:9" ht="30" customHeight="1" x14ac:dyDescent="0.2">
      <c r="B30" s="144"/>
      <c r="C30" s="143"/>
      <c r="D30" s="28" t="s">
        <v>180</v>
      </c>
      <c r="E30" s="101">
        <f>[17]NS!R189</f>
        <v>0</v>
      </c>
      <c r="F30" s="101">
        <f>[17]NS!U189</f>
        <v>0</v>
      </c>
      <c r="G30" s="101">
        <f>[17]NS!X189</f>
        <v>0</v>
      </c>
      <c r="H30" s="101">
        <f>[17]NS!AA189</f>
        <v>0</v>
      </c>
      <c r="I30" s="101">
        <f>[17]NS!AC189</f>
        <v>0</v>
      </c>
    </row>
    <row r="31" spans="2:9" ht="30" customHeight="1" x14ac:dyDescent="0.2">
      <c r="B31" s="142">
        <v>6</v>
      </c>
      <c r="C31" s="143" t="s">
        <v>31</v>
      </c>
      <c r="D31" s="13" t="s">
        <v>22</v>
      </c>
      <c r="E31" s="101">
        <f>[17]Sł!R184</f>
        <v>1</v>
      </c>
      <c r="F31" s="101">
        <f>[17]Sł!U184</f>
        <v>40</v>
      </c>
      <c r="G31" s="101">
        <f>[17]Sł!X184</f>
        <v>23</v>
      </c>
      <c r="H31" s="101">
        <f>[17]Sł!AA184</f>
        <v>29</v>
      </c>
      <c r="I31" s="101">
        <f>[17]Sł!AC184</f>
        <v>20</v>
      </c>
    </row>
    <row r="32" spans="2:9" ht="30" customHeight="1" x14ac:dyDescent="0.2">
      <c r="B32" s="142"/>
      <c r="C32" s="143"/>
      <c r="D32" s="13" t="s">
        <v>23</v>
      </c>
      <c r="E32" s="101">
        <f>[17]Sł!R185</f>
        <v>1</v>
      </c>
      <c r="F32" s="101">
        <f>[17]Sł!U185</f>
        <v>40</v>
      </c>
      <c r="G32" s="101">
        <f>[17]Sł!X185</f>
        <v>23</v>
      </c>
      <c r="H32" s="101">
        <f>[17]Sł!AA185</f>
        <v>29</v>
      </c>
      <c r="I32" s="101">
        <f>[17]Sł!AC185</f>
        <v>20</v>
      </c>
    </row>
    <row r="33" spans="2:9" ht="30" customHeight="1" x14ac:dyDescent="0.2">
      <c r="B33" s="142"/>
      <c r="C33" s="143"/>
      <c r="D33" s="13" t="s">
        <v>179</v>
      </c>
      <c r="E33" s="101">
        <f>[17]Sł!R186</f>
        <v>0</v>
      </c>
      <c r="F33" s="101">
        <f>[17]Sł!U186</f>
        <v>1</v>
      </c>
      <c r="G33" s="101">
        <f>[17]Sł!X186</f>
        <v>1</v>
      </c>
      <c r="H33" s="101">
        <f>[17]Sł!AA186</f>
        <v>1</v>
      </c>
      <c r="I33" s="101">
        <f>[17]Sł!AC186</f>
        <v>1</v>
      </c>
    </row>
    <row r="34" spans="2:9" ht="30" customHeight="1" x14ac:dyDescent="0.2">
      <c r="B34" s="142"/>
      <c r="C34" s="143"/>
      <c r="D34" s="28" t="s">
        <v>180</v>
      </c>
      <c r="E34" s="101">
        <f>[17]Sł!R189</f>
        <v>0</v>
      </c>
      <c r="F34" s="101">
        <f>[17]Sł!U189</f>
        <v>0</v>
      </c>
      <c r="G34" s="101">
        <f>[17]Sł!X189</f>
        <v>0</v>
      </c>
      <c r="H34" s="101">
        <f>[17]Sł!AA189</f>
        <v>0</v>
      </c>
      <c r="I34" s="101">
        <f>[17]Sł!AC189</f>
        <v>0</v>
      </c>
    </row>
    <row r="35" spans="2:9" ht="30" customHeight="1" x14ac:dyDescent="0.2">
      <c r="B35" s="144">
        <v>7</v>
      </c>
      <c r="C35" s="143" t="s">
        <v>32</v>
      </c>
      <c r="D35" s="13" t="s">
        <v>22</v>
      </c>
      <c r="E35" s="101">
        <f>[17]St!R184</f>
        <v>0</v>
      </c>
      <c r="F35" s="101">
        <f>[17]St!U184</f>
        <v>244</v>
      </c>
      <c r="G35" s="101">
        <f>[17]St!X184</f>
        <v>164</v>
      </c>
      <c r="H35" s="101">
        <f>[17]St!AA184</f>
        <v>190</v>
      </c>
      <c r="I35" s="101">
        <f>[17]St!AC184</f>
        <v>172</v>
      </c>
    </row>
    <row r="36" spans="2:9" ht="30" customHeight="1" x14ac:dyDescent="0.2">
      <c r="B36" s="144"/>
      <c r="C36" s="143"/>
      <c r="D36" s="13" t="s">
        <v>23</v>
      </c>
      <c r="E36" s="101">
        <f>[17]St!R185</f>
        <v>0</v>
      </c>
      <c r="F36" s="101">
        <f>[17]St!U185</f>
        <v>243</v>
      </c>
      <c r="G36" s="101">
        <f>[17]St!X185</f>
        <v>164</v>
      </c>
      <c r="H36" s="101">
        <f>[17]St!AA185</f>
        <v>189</v>
      </c>
      <c r="I36" s="101">
        <f>[17]St!AC185</f>
        <v>172</v>
      </c>
    </row>
    <row r="37" spans="2:9" ht="30" customHeight="1" x14ac:dyDescent="0.2">
      <c r="B37" s="144"/>
      <c r="C37" s="143"/>
      <c r="D37" s="13" t="s">
        <v>179</v>
      </c>
      <c r="E37" s="101">
        <f>[17]St!R186</f>
        <v>0</v>
      </c>
      <c r="F37" s="101">
        <f>[17]St!U186</f>
        <v>12</v>
      </c>
      <c r="G37" s="101">
        <f>[17]St!X186</f>
        <v>8</v>
      </c>
      <c r="H37" s="101">
        <f>[17]St!AA186</f>
        <v>15</v>
      </c>
      <c r="I37" s="101">
        <f>[17]St!AC186</f>
        <v>12</v>
      </c>
    </row>
    <row r="38" spans="2:9" ht="30" customHeight="1" x14ac:dyDescent="0.2">
      <c r="B38" s="144"/>
      <c r="C38" s="143"/>
      <c r="D38" s="28" t="s">
        <v>180</v>
      </c>
      <c r="E38" s="101">
        <f>[17]St!R189</f>
        <v>0</v>
      </c>
      <c r="F38" s="101">
        <f>[17]St!U189</f>
        <v>0</v>
      </c>
      <c r="G38" s="101">
        <f>[17]St!X189</f>
        <v>0</v>
      </c>
      <c r="H38" s="101">
        <f>[17]St!AA189</f>
        <v>0</v>
      </c>
      <c r="I38" s="101">
        <f>[17]St!AC189</f>
        <v>0</v>
      </c>
    </row>
    <row r="39" spans="2:9" ht="30" customHeight="1" x14ac:dyDescent="0.2">
      <c r="B39" s="144">
        <v>8</v>
      </c>
      <c r="C39" s="143" t="s">
        <v>33</v>
      </c>
      <c r="D39" s="13" t="s">
        <v>22</v>
      </c>
      <c r="E39" s="101">
        <f>[17]Su!R184</f>
        <v>0</v>
      </c>
      <c r="F39" s="101">
        <f>[17]Su!U184</f>
        <v>78</v>
      </c>
      <c r="G39" s="101">
        <f>[17]Su!X184</f>
        <v>46</v>
      </c>
      <c r="H39" s="101">
        <f>[17]Su!AA184</f>
        <v>91</v>
      </c>
      <c r="I39" s="101">
        <f>[17]Su!AC184</f>
        <v>74</v>
      </c>
    </row>
    <row r="40" spans="2:9" ht="30" customHeight="1" x14ac:dyDescent="0.2">
      <c r="B40" s="144"/>
      <c r="C40" s="143"/>
      <c r="D40" s="13" t="s">
        <v>23</v>
      </c>
      <c r="E40" s="101">
        <f>[17]Su!R185</f>
        <v>0</v>
      </c>
      <c r="F40" s="101">
        <f>[17]Su!U185</f>
        <v>77</v>
      </c>
      <c r="G40" s="101">
        <f>[17]Su!X185</f>
        <v>46</v>
      </c>
      <c r="H40" s="101">
        <f>[17]Su!AA185</f>
        <v>91</v>
      </c>
      <c r="I40" s="101">
        <f>[17]Su!AC185</f>
        <v>74</v>
      </c>
    </row>
    <row r="41" spans="2:9" ht="30" customHeight="1" x14ac:dyDescent="0.2">
      <c r="B41" s="144"/>
      <c r="C41" s="143"/>
      <c r="D41" s="13" t="s">
        <v>179</v>
      </c>
      <c r="E41" s="101">
        <f>[17]Su!R186</f>
        <v>0</v>
      </c>
      <c r="F41" s="101">
        <f>[17]Su!U186</f>
        <v>3</v>
      </c>
      <c r="G41" s="101">
        <f>[17]Su!X186</f>
        <v>1</v>
      </c>
      <c r="H41" s="101">
        <f>[17]Su!AA186</f>
        <v>3</v>
      </c>
      <c r="I41" s="101">
        <f>[17]Su!AC186</f>
        <v>2</v>
      </c>
    </row>
    <row r="42" spans="2:9" ht="30" customHeight="1" x14ac:dyDescent="0.2">
      <c r="B42" s="144"/>
      <c r="C42" s="143"/>
      <c r="D42" s="28" t="s">
        <v>180</v>
      </c>
      <c r="E42" s="101">
        <f>[17]Su!R189</f>
        <v>0</v>
      </c>
      <c r="F42" s="101">
        <f>[17]Su!U189</f>
        <v>0</v>
      </c>
      <c r="G42" s="101">
        <f>[17]Su!X189</f>
        <v>0</v>
      </c>
      <c r="H42" s="101">
        <f>[17]Su!AA189</f>
        <v>0</v>
      </c>
      <c r="I42" s="101">
        <f>[17]Su!AC189</f>
        <v>0</v>
      </c>
    </row>
    <row r="43" spans="2:9" ht="30" customHeight="1" x14ac:dyDescent="0.2">
      <c r="B43" s="145">
        <v>9</v>
      </c>
      <c r="C43" s="143" t="s">
        <v>34</v>
      </c>
      <c r="D43" s="13" t="s">
        <v>22</v>
      </c>
      <c r="E43" s="101">
        <f>[17]Św!R184</f>
        <v>0</v>
      </c>
      <c r="F43" s="101">
        <f>[17]Św!U184</f>
        <v>184</v>
      </c>
      <c r="G43" s="101">
        <f>[17]Św!X184</f>
        <v>84</v>
      </c>
      <c r="H43" s="101">
        <f>[17]Św!AA184</f>
        <v>115</v>
      </c>
      <c r="I43" s="101">
        <f>[17]Św!AC184</f>
        <v>104</v>
      </c>
    </row>
    <row r="44" spans="2:9" ht="30" customHeight="1" x14ac:dyDescent="0.2">
      <c r="B44" s="145"/>
      <c r="C44" s="143"/>
      <c r="D44" s="13" t="s">
        <v>23</v>
      </c>
      <c r="E44" s="101">
        <f>[17]Św!R185</f>
        <v>0</v>
      </c>
      <c r="F44" s="101">
        <f>[17]Św!U185</f>
        <v>183</v>
      </c>
      <c r="G44" s="101">
        <f>[17]Św!X185</f>
        <v>84</v>
      </c>
      <c r="H44" s="101">
        <f>[17]Św!AA185</f>
        <v>114</v>
      </c>
      <c r="I44" s="101">
        <f>[17]Św!AC185</f>
        <v>104</v>
      </c>
    </row>
    <row r="45" spans="2:9" ht="30" customHeight="1" x14ac:dyDescent="0.2">
      <c r="B45" s="145"/>
      <c r="C45" s="143"/>
      <c r="D45" s="13" t="s">
        <v>179</v>
      </c>
      <c r="E45" s="101">
        <f>[17]Św!R186</f>
        <v>0</v>
      </c>
      <c r="F45" s="101">
        <f>[17]Św!U186</f>
        <v>5</v>
      </c>
      <c r="G45" s="101">
        <f>[17]Św!X186</f>
        <v>3</v>
      </c>
      <c r="H45" s="101">
        <f>[17]Św!AA186</f>
        <v>4</v>
      </c>
      <c r="I45" s="101">
        <f>[17]Św!AC186</f>
        <v>4</v>
      </c>
    </row>
    <row r="46" spans="2:9" ht="30" customHeight="1" x14ac:dyDescent="0.2">
      <c r="B46" s="144"/>
      <c r="C46" s="143"/>
      <c r="D46" s="28" t="s">
        <v>180</v>
      </c>
      <c r="E46" s="101">
        <f>[17]Św!R189</f>
        <v>0</v>
      </c>
      <c r="F46" s="101">
        <f>[17]Św!U189</f>
        <v>0</v>
      </c>
      <c r="G46" s="101">
        <f>[17]Św!X189</f>
        <v>0</v>
      </c>
      <c r="H46" s="101">
        <f>[17]Św!AA189</f>
        <v>0</v>
      </c>
      <c r="I46" s="101">
        <f>[17]Św!AC189</f>
        <v>0</v>
      </c>
    </row>
    <row r="47" spans="2:9" ht="30" customHeight="1" x14ac:dyDescent="0.2">
      <c r="B47" s="142">
        <v>10</v>
      </c>
      <c r="C47" s="143" t="s">
        <v>35</v>
      </c>
      <c r="D47" s="13" t="s">
        <v>22</v>
      </c>
      <c r="E47" s="101">
        <f>[17]Ws!R184</f>
        <v>0</v>
      </c>
      <c r="F47" s="101">
        <f>[17]Ws!U184</f>
        <v>50</v>
      </c>
      <c r="G47" s="101">
        <f>[17]Ws!X184</f>
        <v>42</v>
      </c>
      <c r="H47" s="101">
        <f>[17]Ws!AA184</f>
        <v>46</v>
      </c>
      <c r="I47" s="101">
        <f>[17]Ws!AC184</f>
        <v>24</v>
      </c>
    </row>
    <row r="48" spans="2:9" ht="30" customHeight="1" x14ac:dyDescent="0.2">
      <c r="B48" s="142"/>
      <c r="C48" s="143"/>
      <c r="D48" s="13" t="s">
        <v>23</v>
      </c>
      <c r="E48" s="101">
        <f>[17]Ws!R185</f>
        <v>0</v>
      </c>
      <c r="F48" s="101">
        <f>[17]Ws!U185</f>
        <v>50</v>
      </c>
      <c r="G48" s="101">
        <f>[17]Ws!X185</f>
        <v>42</v>
      </c>
      <c r="H48" s="101">
        <f>[17]Ws!AA185</f>
        <v>46</v>
      </c>
      <c r="I48" s="101">
        <f>[17]Ws!AC185</f>
        <v>24</v>
      </c>
    </row>
    <row r="49" spans="2:9" ht="30" customHeight="1" x14ac:dyDescent="0.2">
      <c r="B49" s="142"/>
      <c r="C49" s="143"/>
      <c r="D49" s="13" t="s">
        <v>179</v>
      </c>
      <c r="E49" s="101">
        <f>[17]Ws!R186</f>
        <v>0</v>
      </c>
      <c r="F49" s="101">
        <f>[17]Ws!U186</f>
        <v>0</v>
      </c>
      <c r="G49" s="101">
        <f>[17]Ws!X186</f>
        <v>0</v>
      </c>
      <c r="H49" s="101">
        <f>[17]Ws!AA186</f>
        <v>1</v>
      </c>
      <c r="I49" s="101">
        <f>[17]Ws!AC186</f>
        <v>1</v>
      </c>
    </row>
    <row r="50" spans="2:9" ht="30" customHeight="1" x14ac:dyDescent="0.2">
      <c r="B50" s="142"/>
      <c r="C50" s="143"/>
      <c r="D50" s="28" t="s">
        <v>180</v>
      </c>
      <c r="E50" s="101">
        <f>[17]Ws!R189</f>
        <v>0</v>
      </c>
      <c r="F50" s="101">
        <f>[17]Ws!U189</f>
        <v>0</v>
      </c>
      <c r="G50" s="101">
        <f>[17]Ws!X189</f>
        <v>0</v>
      </c>
      <c r="H50" s="101">
        <f>[17]Ws!AA189</f>
        <v>0</v>
      </c>
      <c r="I50" s="101">
        <f>[17]Ws!AC189</f>
        <v>0</v>
      </c>
    </row>
    <row r="51" spans="2:9" ht="30" customHeight="1" x14ac:dyDescent="0.2">
      <c r="B51" s="144">
        <v>11</v>
      </c>
      <c r="C51" s="143" t="s">
        <v>36</v>
      </c>
      <c r="D51" s="13" t="s">
        <v>22</v>
      </c>
      <c r="E51" s="101">
        <f>[17]ZGg!R184</f>
        <v>0</v>
      </c>
      <c r="F51" s="101">
        <f>[17]ZGg!U184</f>
        <v>278</v>
      </c>
      <c r="G51" s="101">
        <f>[17]ZGg!X184</f>
        <v>205</v>
      </c>
      <c r="H51" s="101">
        <f>[17]ZGg!AA184</f>
        <v>203</v>
      </c>
      <c r="I51" s="101">
        <f>[17]ZGg!AC184</f>
        <v>170</v>
      </c>
    </row>
    <row r="52" spans="2:9" ht="30" customHeight="1" x14ac:dyDescent="0.2">
      <c r="B52" s="144"/>
      <c r="C52" s="143"/>
      <c r="D52" s="13" t="s">
        <v>23</v>
      </c>
      <c r="E52" s="101">
        <f>[17]ZGg!R185</f>
        <v>0</v>
      </c>
      <c r="F52" s="101">
        <f>[17]ZGg!U185</f>
        <v>278</v>
      </c>
      <c r="G52" s="101">
        <f>[17]ZGg!X185</f>
        <v>205</v>
      </c>
      <c r="H52" s="101">
        <f>[17]ZGg!AA185</f>
        <v>203</v>
      </c>
      <c r="I52" s="101">
        <f>[17]ZGg!AC185</f>
        <v>170</v>
      </c>
    </row>
    <row r="53" spans="2:9" ht="30" customHeight="1" x14ac:dyDescent="0.2">
      <c r="B53" s="144"/>
      <c r="C53" s="143"/>
      <c r="D53" s="13" t="s">
        <v>179</v>
      </c>
      <c r="E53" s="101">
        <f>[17]ZGg!R186</f>
        <v>0</v>
      </c>
      <c r="F53" s="101">
        <f>[17]ZGg!U186</f>
        <v>14</v>
      </c>
      <c r="G53" s="101">
        <f>[17]ZGg!X186</f>
        <v>9</v>
      </c>
      <c r="H53" s="101">
        <f>[17]ZGg!AA186</f>
        <v>7</v>
      </c>
      <c r="I53" s="101">
        <f>[17]ZGg!AC186</f>
        <v>4</v>
      </c>
    </row>
    <row r="54" spans="2:9" ht="30" customHeight="1" x14ac:dyDescent="0.2">
      <c r="B54" s="144"/>
      <c r="C54" s="143"/>
      <c r="D54" s="28" t="s">
        <v>180</v>
      </c>
      <c r="E54" s="101">
        <f>[17]ZGg!R189</f>
        <v>0</v>
      </c>
      <c r="F54" s="101">
        <f>[17]ZGg!U189</f>
        <v>0</v>
      </c>
      <c r="G54" s="101">
        <f>[17]ZGg!X189</f>
        <v>0</v>
      </c>
      <c r="H54" s="101">
        <f>[17]ZGg!AA189</f>
        <v>0</v>
      </c>
      <c r="I54" s="101">
        <f>[17]ZGg!AC189</f>
        <v>0</v>
      </c>
    </row>
    <row r="55" spans="2:9" ht="30" customHeight="1" x14ac:dyDescent="0.2">
      <c r="B55" s="144">
        <v>12</v>
      </c>
      <c r="C55" s="143" t="s">
        <v>37</v>
      </c>
      <c r="D55" s="13" t="s">
        <v>22</v>
      </c>
      <c r="E55" s="101">
        <f>[17]ZGz!R184</f>
        <v>0</v>
      </c>
      <c r="F55" s="101">
        <f>[17]ZGz!U184</f>
        <v>153</v>
      </c>
      <c r="G55" s="101">
        <f>[17]ZGz!X184</f>
        <v>112</v>
      </c>
      <c r="H55" s="101">
        <f>[17]ZGz!AA184</f>
        <v>139</v>
      </c>
      <c r="I55" s="101">
        <f>[17]ZGz!AC184</f>
        <v>124</v>
      </c>
    </row>
    <row r="56" spans="2:9" ht="30" customHeight="1" x14ac:dyDescent="0.2">
      <c r="B56" s="144"/>
      <c r="C56" s="143"/>
      <c r="D56" s="13" t="s">
        <v>23</v>
      </c>
      <c r="E56" s="101">
        <f>[17]ZGz!R185</f>
        <v>0</v>
      </c>
      <c r="F56" s="101">
        <f>[17]ZGz!U185</f>
        <v>152</v>
      </c>
      <c r="G56" s="101">
        <f>[17]ZGz!X185</f>
        <v>111</v>
      </c>
      <c r="H56" s="101">
        <f>[17]ZGz!AA185</f>
        <v>138</v>
      </c>
      <c r="I56" s="101">
        <f>[17]ZGz!AC185</f>
        <v>124</v>
      </c>
    </row>
    <row r="57" spans="2:9" ht="30" customHeight="1" x14ac:dyDescent="0.2">
      <c r="B57" s="144"/>
      <c r="C57" s="143"/>
      <c r="D57" s="13" t="s">
        <v>179</v>
      </c>
      <c r="E57" s="101">
        <f>[17]ZGz!R186</f>
        <v>0</v>
      </c>
      <c r="F57" s="101">
        <f>[17]ZGz!U186</f>
        <v>3</v>
      </c>
      <c r="G57" s="101">
        <f>[17]ZGz!X186</f>
        <v>1</v>
      </c>
      <c r="H57" s="101">
        <f>[17]ZGz!AA186</f>
        <v>3</v>
      </c>
      <c r="I57" s="101">
        <f>[17]ZGz!AC186</f>
        <v>3</v>
      </c>
    </row>
    <row r="58" spans="2:9" ht="30" customHeight="1" x14ac:dyDescent="0.2">
      <c r="B58" s="144"/>
      <c r="C58" s="143"/>
      <c r="D58" s="28" t="s">
        <v>180</v>
      </c>
      <c r="E58" s="101">
        <f>[17]ZGz!R189</f>
        <v>0</v>
      </c>
      <c r="F58" s="101">
        <f>[17]ZGz!U189</f>
        <v>0</v>
      </c>
      <c r="G58" s="101">
        <f>[17]ZGz!X189</f>
        <v>0</v>
      </c>
      <c r="H58" s="101">
        <f>[17]ZGz!AA189</f>
        <v>0</v>
      </c>
      <c r="I58" s="101">
        <f>[17]ZGz!AC189</f>
        <v>0</v>
      </c>
    </row>
    <row r="59" spans="2:9" ht="30" customHeight="1" x14ac:dyDescent="0.2">
      <c r="B59" s="145">
        <v>13</v>
      </c>
      <c r="C59" s="143" t="s">
        <v>38</v>
      </c>
      <c r="D59" s="13" t="s">
        <v>22</v>
      </c>
      <c r="E59" s="101">
        <f>[17]Żg!R184</f>
        <v>0</v>
      </c>
      <c r="F59" s="101">
        <f>[17]Żg!U184</f>
        <v>111</v>
      </c>
      <c r="G59" s="101">
        <f>[17]Żg!X184</f>
        <v>87</v>
      </c>
      <c r="H59" s="101">
        <f>[17]Żg!AA184</f>
        <v>115</v>
      </c>
      <c r="I59" s="101">
        <f>[17]Żg!AC184</f>
        <v>90</v>
      </c>
    </row>
    <row r="60" spans="2:9" ht="30" customHeight="1" x14ac:dyDescent="0.2">
      <c r="B60" s="145"/>
      <c r="C60" s="143"/>
      <c r="D60" s="13" t="s">
        <v>23</v>
      </c>
      <c r="E60" s="101">
        <f>[17]Żg!R185</f>
        <v>0</v>
      </c>
      <c r="F60" s="101">
        <f>[17]Żg!U185</f>
        <v>111</v>
      </c>
      <c r="G60" s="101">
        <f>[17]Żg!X185</f>
        <v>87</v>
      </c>
      <c r="H60" s="101">
        <f>[17]Żg!AA185</f>
        <v>115</v>
      </c>
      <c r="I60" s="101">
        <f>[17]Żg!AC185</f>
        <v>90</v>
      </c>
    </row>
    <row r="61" spans="2:9" ht="30" customHeight="1" x14ac:dyDescent="0.2">
      <c r="B61" s="145"/>
      <c r="C61" s="143"/>
      <c r="D61" s="13" t="s">
        <v>179</v>
      </c>
      <c r="E61" s="101">
        <f>[17]Żg!R186</f>
        <v>0</v>
      </c>
      <c r="F61" s="101">
        <f>[17]Żg!U186</f>
        <v>11</v>
      </c>
      <c r="G61" s="101">
        <f>[17]Żg!X186</f>
        <v>8</v>
      </c>
      <c r="H61" s="101">
        <f>[17]Żg!AA186</f>
        <v>9</v>
      </c>
      <c r="I61" s="101">
        <f>[17]Żg!AC186</f>
        <v>7</v>
      </c>
    </row>
    <row r="62" spans="2:9" ht="30" customHeight="1" x14ac:dyDescent="0.2">
      <c r="B62" s="144"/>
      <c r="C62" s="143"/>
      <c r="D62" s="28" t="s">
        <v>180</v>
      </c>
      <c r="E62" s="101">
        <f>[17]Żg!R189</f>
        <v>0</v>
      </c>
      <c r="F62" s="101">
        <f>[17]Żg!U189</f>
        <v>0</v>
      </c>
      <c r="G62" s="101">
        <f>[17]Żg!X189</f>
        <v>0</v>
      </c>
      <c r="H62" s="101">
        <f>[17]Żg!AA189</f>
        <v>0</v>
      </c>
      <c r="I62" s="101">
        <f>[17]Żg!AC189</f>
        <v>0</v>
      </c>
    </row>
    <row r="63" spans="2:9" ht="30" customHeight="1" x14ac:dyDescent="0.2">
      <c r="B63" s="142">
        <v>14</v>
      </c>
      <c r="C63" s="143" t="s">
        <v>39</v>
      </c>
      <c r="D63" s="13" t="s">
        <v>22</v>
      </c>
      <c r="E63" s="101">
        <f>[17]Żr!R184</f>
        <v>0</v>
      </c>
      <c r="F63" s="101">
        <f>[17]Żr!U184</f>
        <v>206</v>
      </c>
      <c r="G63" s="101">
        <f>[17]Żr!X184</f>
        <v>150</v>
      </c>
      <c r="H63" s="101">
        <f>[17]Żr!AA184</f>
        <v>234</v>
      </c>
      <c r="I63" s="101">
        <f>[17]Żr!AC184</f>
        <v>164</v>
      </c>
    </row>
    <row r="64" spans="2:9" ht="30" customHeight="1" x14ac:dyDescent="0.2">
      <c r="B64" s="142"/>
      <c r="C64" s="143"/>
      <c r="D64" s="13" t="s">
        <v>23</v>
      </c>
      <c r="E64" s="101">
        <f>[17]Żr!R185</f>
        <v>0</v>
      </c>
      <c r="F64" s="101">
        <f>[17]Żr!U185</f>
        <v>206</v>
      </c>
      <c r="G64" s="101">
        <f>[17]Żr!X185</f>
        <v>150</v>
      </c>
      <c r="H64" s="101">
        <f>[17]Żr!AA185</f>
        <v>234</v>
      </c>
      <c r="I64" s="101">
        <f>[17]Żr!AC185</f>
        <v>164</v>
      </c>
    </row>
    <row r="65" spans="2:9" ht="30" customHeight="1" x14ac:dyDescent="0.2">
      <c r="B65" s="142"/>
      <c r="C65" s="143"/>
      <c r="D65" s="13" t="s">
        <v>179</v>
      </c>
      <c r="E65" s="101">
        <f>[17]Żr!R186</f>
        <v>0</v>
      </c>
      <c r="F65" s="101">
        <f>[17]Żr!U186</f>
        <v>1</v>
      </c>
      <c r="G65" s="101">
        <f>[17]Żr!X186</f>
        <v>0</v>
      </c>
      <c r="H65" s="101">
        <f>[17]Żr!AA186</f>
        <v>5</v>
      </c>
      <c r="I65" s="101">
        <f>[17]Żr!AC186</f>
        <v>0</v>
      </c>
    </row>
    <row r="66" spans="2:9" ht="30" customHeight="1" x14ac:dyDescent="0.2">
      <c r="B66" s="142"/>
      <c r="C66" s="143"/>
      <c r="D66" s="28" t="s">
        <v>180</v>
      </c>
      <c r="E66" s="101">
        <f>[17]Żr!R189</f>
        <v>0</v>
      </c>
      <c r="F66" s="101">
        <f>[17]Żr!U189</f>
        <v>0</v>
      </c>
      <c r="G66" s="101">
        <f>[17]Żr!X189</f>
        <v>0</v>
      </c>
      <c r="H66" s="101">
        <f>[17]Żr!AA189</f>
        <v>0</v>
      </c>
      <c r="I66" s="101">
        <f>[17]Żr!AC189</f>
        <v>0</v>
      </c>
    </row>
    <row r="67" spans="2:9" x14ac:dyDescent="0.2">
      <c r="E67" s="34"/>
      <c r="F67" s="34"/>
      <c r="G67" s="34"/>
      <c r="H67" s="34"/>
      <c r="I67" s="34"/>
    </row>
    <row r="68" spans="2:9" x14ac:dyDescent="0.2">
      <c r="E68" s="34"/>
      <c r="F68" s="34"/>
      <c r="G68" s="34"/>
      <c r="H68" s="34"/>
      <c r="I68" s="34"/>
    </row>
    <row r="69" spans="2:9" x14ac:dyDescent="0.2">
      <c r="E69" s="34"/>
      <c r="F69" s="34"/>
      <c r="G69" s="34"/>
      <c r="H69" s="34"/>
      <c r="I69" s="34"/>
    </row>
    <row r="70" spans="2:9" x14ac:dyDescent="0.2">
      <c r="E70" s="34"/>
      <c r="F70" s="34"/>
      <c r="G70" s="34"/>
      <c r="H70" s="34"/>
      <c r="I70" s="34"/>
    </row>
  </sheetData>
  <mergeCells count="39">
    <mergeCell ref="G1:I1"/>
    <mergeCell ref="B2:I2"/>
    <mergeCell ref="B4:B6"/>
    <mergeCell ref="C4:D6"/>
    <mergeCell ref="E4:I4"/>
    <mergeCell ref="E5:E6"/>
    <mergeCell ref="F5:G5"/>
    <mergeCell ref="H5:H6"/>
    <mergeCell ref="I5:I6"/>
    <mergeCell ref="B7:B10"/>
    <mergeCell ref="C7:C10"/>
    <mergeCell ref="B11:B14"/>
    <mergeCell ref="C11:C14"/>
    <mergeCell ref="B15:B18"/>
    <mergeCell ref="C15:C18"/>
    <mergeCell ref="B19:B22"/>
    <mergeCell ref="C19:C22"/>
    <mergeCell ref="B23:B26"/>
    <mergeCell ref="C23:C26"/>
    <mergeCell ref="B27:B30"/>
    <mergeCell ref="C27:C30"/>
    <mergeCell ref="B31:B34"/>
    <mergeCell ref="C31:C34"/>
    <mergeCell ref="B35:B38"/>
    <mergeCell ref="C35:C38"/>
    <mergeCell ref="B39:B42"/>
    <mergeCell ref="C39:C42"/>
    <mergeCell ref="B43:B46"/>
    <mergeCell ref="C43:C46"/>
    <mergeCell ref="B47:B50"/>
    <mergeCell ref="C47:C50"/>
    <mergeCell ref="B51:B54"/>
    <mergeCell ref="C51:C54"/>
    <mergeCell ref="B55:B58"/>
    <mergeCell ref="C55:C58"/>
    <mergeCell ref="B59:B62"/>
    <mergeCell ref="C59:C62"/>
    <mergeCell ref="B63:B66"/>
    <mergeCell ref="C63:C66"/>
  </mergeCells>
  <pageMargins left="0.7" right="0.7" top="0.75" bottom="0.75" header="0.3" footer="0.3"/>
  <pageSetup paperSize="9" scale="6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2"/>
  <sheetViews>
    <sheetView zoomScaleNormal="100" workbookViewId="0">
      <selection activeCell="D7" sqref="D7"/>
    </sheetView>
  </sheetViews>
  <sheetFormatPr defaultRowHeight="12.75" x14ac:dyDescent="0.2"/>
  <cols>
    <col min="1" max="1" width="2.42578125" style="21" customWidth="1"/>
    <col min="2" max="2" width="5.5703125" style="21" customWidth="1"/>
    <col min="3" max="3" width="27.85546875" style="21" customWidth="1"/>
    <col min="4" max="13" width="12.7109375" style="21" customWidth="1"/>
    <col min="14" max="15" width="9.140625" style="52"/>
    <col min="16" max="256" width="9.140625" style="21"/>
    <col min="257" max="257" width="2.42578125" style="21" customWidth="1"/>
    <col min="258" max="258" width="5.5703125" style="21" customWidth="1"/>
    <col min="259" max="259" width="27.85546875" style="21" customWidth="1"/>
    <col min="260" max="269" width="12.7109375" style="21" customWidth="1"/>
    <col min="270" max="512" width="9.140625" style="21"/>
    <col min="513" max="513" width="2.42578125" style="21" customWidth="1"/>
    <col min="514" max="514" width="5.5703125" style="21" customWidth="1"/>
    <col min="515" max="515" width="27.85546875" style="21" customWidth="1"/>
    <col min="516" max="525" width="12.7109375" style="21" customWidth="1"/>
    <col min="526" max="768" width="9.140625" style="21"/>
    <col min="769" max="769" width="2.42578125" style="21" customWidth="1"/>
    <col min="770" max="770" width="5.5703125" style="21" customWidth="1"/>
    <col min="771" max="771" width="27.85546875" style="21" customWidth="1"/>
    <col min="772" max="781" width="12.7109375" style="21" customWidth="1"/>
    <col min="782" max="1024" width="9.140625" style="21"/>
    <col min="1025" max="1025" width="2.42578125" style="21" customWidth="1"/>
    <col min="1026" max="1026" width="5.5703125" style="21" customWidth="1"/>
    <col min="1027" max="1027" width="27.85546875" style="21" customWidth="1"/>
    <col min="1028" max="1037" width="12.7109375" style="21" customWidth="1"/>
    <col min="1038" max="1280" width="9.140625" style="21"/>
    <col min="1281" max="1281" width="2.42578125" style="21" customWidth="1"/>
    <col min="1282" max="1282" width="5.5703125" style="21" customWidth="1"/>
    <col min="1283" max="1283" width="27.85546875" style="21" customWidth="1"/>
    <col min="1284" max="1293" width="12.7109375" style="21" customWidth="1"/>
    <col min="1294" max="1536" width="9.140625" style="21"/>
    <col min="1537" max="1537" width="2.42578125" style="21" customWidth="1"/>
    <col min="1538" max="1538" width="5.5703125" style="21" customWidth="1"/>
    <col min="1539" max="1539" width="27.85546875" style="21" customWidth="1"/>
    <col min="1540" max="1549" width="12.7109375" style="21" customWidth="1"/>
    <col min="1550" max="1792" width="9.140625" style="21"/>
    <col min="1793" max="1793" width="2.42578125" style="21" customWidth="1"/>
    <col min="1794" max="1794" width="5.5703125" style="21" customWidth="1"/>
    <col min="1795" max="1795" width="27.85546875" style="21" customWidth="1"/>
    <col min="1796" max="1805" width="12.7109375" style="21" customWidth="1"/>
    <col min="1806" max="2048" width="9.140625" style="21"/>
    <col min="2049" max="2049" width="2.42578125" style="21" customWidth="1"/>
    <col min="2050" max="2050" width="5.5703125" style="21" customWidth="1"/>
    <col min="2051" max="2051" width="27.85546875" style="21" customWidth="1"/>
    <col min="2052" max="2061" width="12.7109375" style="21" customWidth="1"/>
    <col min="2062" max="2304" width="9.140625" style="21"/>
    <col min="2305" max="2305" width="2.42578125" style="21" customWidth="1"/>
    <col min="2306" max="2306" width="5.5703125" style="21" customWidth="1"/>
    <col min="2307" max="2307" width="27.85546875" style="21" customWidth="1"/>
    <col min="2308" max="2317" width="12.7109375" style="21" customWidth="1"/>
    <col min="2318" max="2560" width="9.140625" style="21"/>
    <col min="2561" max="2561" width="2.42578125" style="21" customWidth="1"/>
    <col min="2562" max="2562" width="5.5703125" style="21" customWidth="1"/>
    <col min="2563" max="2563" width="27.85546875" style="21" customWidth="1"/>
    <col min="2564" max="2573" width="12.7109375" style="21" customWidth="1"/>
    <col min="2574" max="2816" width="9.140625" style="21"/>
    <col min="2817" max="2817" width="2.42578125" style="21" customWidth="1"/>
    <col min="2818" max="2818" width="5.5703125" style="21" customWidth="1"/>
    <col min="2819" max="2819" width="27.85546875" style="21" customWidth="1"/>
    <col min="2820" max="2829" width="12.7109375" style="21" customWidth="1"/>
    <col min="2830" max="3072" width="9.140625" style="21"/>
    <col min="3073" max="3073" width="2.42578125" style="21" customWidth="1"/>
    <col min="3074" max="3074" width="5.5703125" style="21" customWidth="1"/>
    <col min="3075" max="3075" width="27.85546875" style="21" customWidth="1"/>
    <col min="3076" max="3085" width="12.7109375" style="21" customWidth="1"/>
    <col min="3086" max="3328" width="9.140625" style="21"/>
    <col min="3329" max="3329" width="2.42578125" style="21" customWidth="1"/>
    <col min="3330" max="3330" width="5.5703125" style="21" customWidth="1"/>
    <col min="3331" max="3331" width="27.85546875" style="21" customWidth="1"/>
    <col min="3332" max="3341" width="12.7109375" style="21" customWidth="1"/>
    <col min="3342" max="3584" width="9.140625" style="21"/>
    <col min="3585" max="3585" width="2.42578125" style="21" customWidth="1"/>
    <col min="3586" max="3586" width="5.5703125" style="21" customWidth="1"/>
    <col min="3587" max="3587" width="27.85546875" style="21" customWidth="1"/>
    <col min="3588" max="3597" width="12.7109375" style="21" customWidth="1"/>
    <col min="3598" max="3840" width="9.140625" style="21"/>
    <col min="3841" max="3841" width="2.42578125" style="21" customWidth="1"/>
    <col min="3842" max="3842" width="5.5703125" style="21" customWidth="1"/>
    <col min="3843" max="3843" width="27.85546875" style="21" customWidth="1"/>
    <col min="3844" max="3853" width="12.7109375" style="21" customWidth="1"/>
    <col min="3854" max="4096" width="9.140625" style="21"/>
    <col min="4097" max="4097" width="2.42578125" style="21" customWidth="1"/>
    <col min="4098" max="4098" width="5.5703125" style="21" customWidth="1"/>
    <col min="4099" max="4099" width="27.85546875" style="21" customWidth="1"/>
    <col min="4100" max="4109" width="12.7109375" style="21" customWidth="1"/>
    <col min="4110" max="4352" width="9.140625" style="21"/>
    <col min="4353" max="4353" width="2.42578125" style="21" customWidth="1"/>
    <col min="4354" max="4354" width="5.5703125" style="21" customWidth="1"/>
    <col min="4355" max="4355" width="27.85546875" style="21" customWidth="1"/>
    <col min="4356" max="4365" width="12.7109375" style="21" customWidth="1"/>
    <col min="4366" max="4608" width="9.140625" style="21"/>
    <col min="4609" max="4609" width="2.42578125" style="21" customWidth="1"/>
    <col min="4610" max="4610" width="5.5703125" style="21" customWidth="1"/>
    <col min="4611" max="4611" width="27.85546875" style="21" customWidth="1"/>
    <col min="4612" max="4621" width="12.7109375" style="21" customWidth="1"/>
    <col min="4622" max="4864" width="9.140625" style="21"/>
    <col min="4865" max="4865" width="2.42578125" style="21" customWidth="1"/>
    <col min="4866" max="4866" width="5.5703125" style="21" customWidth="1"/>
    <col min="4867" max="4867" width="27.85546875" style="21" customWidth="1"/>
    <col min="4868" max="4877" width="12.7109375" style="21" customWidth="1"/>
    <col min="4878" max="5120" width="9.140625" style="21"/>
    <col min="5121" max="5121" width="2.42578125" style="21" customWidth="1"/>
    <col min="5122" max="5122" width="5.5703125" style="21" customWidth="1"/>
    <col min="5123" max="5123" width="27.85546875" style="21" customWidth="1"/>
    <col min="5124" max="5133" width="12.7109375" style="21" customWidth="1"/>
    <col min="5134" max="5376" width="9.140625" style="21"/>
    <col min="5377" max="5377" width="2.42578125" style="21" customWidth="1"/>
    <col min="5378" max="5378" width="5.5703125" style="21" customWidth="1"/>
    <col min="5379" max="5379" width="27.85546875" style="21" customWidth="1"/>
    <col min="5380" max="5389" width="12.7109375" style="21" customWidth="1"/>
    <col min="5390" max="5632" width="9.140625" style="21"/>
    <col min="5633" max="5633" width="2.42578125" style="21" customWidth="1"/>
    <col min="5634" max="5634" width="5.5703125" style="21" customWidth="1"/>
    <col min="5635" max="5635" width="27.85546875" style="21" customWidth="1"/>
    <col min="5636" max="5645" width="12.7109375" style="21" customWidth="1"/>
    <col min="5646" max="5888" width="9.140625" style="21"/>
    <col min="5889" max="5889" width="2.42578125" style="21" customWidth="1"/>
    <col min="5890" max="5890" width="5.5703125" style="21" customWidth="1"/>
    <col min="5891" max="5891" width="27.85546875" style="21" customWidth="1"/>
    <col min="5892" max="5901" width="12.7109375" style="21" customWidth="1"/>
    <col min="5902" max="6144" width="9.140625" style="21"/>
    <col min="6145" max="6145" width="2.42578125" style="21" customWidth="1"/>
    <col min="6146" max="6146" width="5.5703125" style="21" customWidth="1"/>
    <col min="6147" max="6147" width="27.85546875" style="21" customWidth="1"/>
    <col min="6148" max="6157" width="12.7109375" style="21" customWidth="1"/>
    <col min="6158" max="6400" width="9.140625" style="21"/>
    <col min="6401" max="6401" width="2.42578125" style="21" customWidth="1"/>
    <col min="6402" max="6402" width="5.5703125" style="21" customWidth="1"/>
    <col min="6403" max="6403" width="27.85546875" style="21" customWidth="1"/>
    <col min="6404" max="6413" width="12.7109375" style="21" customWidth="1"/>
    <col min="6414" max="6656" width="9.140625" style="21"/>
    <col min="6657" max="6657" width="2.42578125" style="21" customWidth="1"/>
    <col min="6658" max="6658" width="5.5703125" style="21" customWidth="1"/>
    <col min="6659" max="6659" width="27.85546875" style="21" customWidth="1"/>
    <col min="6660" max="6669" width="12.7109375" style="21" customWidth="1"/>
    <col min="6670" max="6912" width="9.140625" style="21"/>
    <col min="6913" max="6913" width="2.42578125" style="21" customWidth="1"/>
    <col min="6914" max="6914" width="5.5703125" style="21" customWidth="1"/>
    <col min="6915" max="6915" width="27.85546875" style="21" customWidth="1"/>
    <col min="6916" max="6925" width="12.7109375" style="21" customWidth="1"/>
    <col min="6926" max="7168" width="9.140625" style="21"/>
    <col min="7169" max="7169" width="2.42578125" style="21" customWidth="1"/>
    <col min="7170" max="7170" width="5.5703125" style="21" customWidth="1"/>
    <col min="7171" max="7171" width="27.85546875" style="21" customWidth="1"/>
    <col min="7172" max="7181" width="12.7109375" style="21" customWidth="1"/>
    <col min="7182" max="7424" width="9.140625" style="21"/>
    <col min="7425" max="7425" width="2.42578125" style="21" customWidth="1"/>
    <col min="7426" max="7426" width="5.5703125" style="21" customWidth="1"/>
    <col min="7427" max="7427" width="27.85546875" style="21" customWidth="1"/>
    <col min="7428" max="7437" width="12.7109375" style="21" customWidth="1"/>
    <col min="7438" max="7680" width="9.140625" style="21"/>
    <col min="7681" max="7681" width="2.42578125" style="21" customWidth="1"/>
    <col min="7682" max="7682" width="5.5703125" style="21" customWidth="1"/>
    <col min="7683" max="7683" width="27.85546875" style="21" customWidth="1"/>
    <col min="7684" max="7693" width="12.7109375" style="21" customWidth="1"/>
    <col min="7694" max="7936" width="9.140625" style="21"/>
    <col min="7937" max="7937" width="2.42578125" style="21" customWidth="1"/>
    <col min="7938" max="7938" width="5.5703125" style="21" customWidth="1"/>
    <col min="7939" max="7939" width="27.85546875" style="21" customWidth="1"/>
    <col min="7940" max="7949" width="12.7109375" style="21" customWidth="1"/>
    <col min="7950" max="8192" width="9.140625" style="21"/>
    <col min="8193" max="8193" width="2.42578125" style="21" customWidth="1"/>
    <col min="8194" max="8194" width="5.5703125" style="21" customWidth="1"/>
    <col min="8195" max="8195" width="27.85546875" style="21" customWidth="1"/>
    <col min="8196" max="8205" width="12.7109375" style="21" customWidth="1"/>
    <col min="8206" max="8448" width="9.140625" style="21"/>
    <col min="8449" max="8449" width="2.42578125" style="21" customWidth="1"/>
    <col min="8450" max="8450" width="5.5703125" style="21" customWidth="1"/>
    <col min="8451" max="8451" width="27.85546875" style="21" customWidth="1"/>
    <col min="8452" max="8461" width="12.7109375" style="21" customWidth="1"/>
    <col min="8462" max="8704" width="9.140625" style="21"/>
    <col min="8705" max="8705" width="2.42578125" style="21" customWidth="1"/>
    <col min="8706" max="8706" width="5.5703125" style="21" customWidth="1"/>
    <col min="8707" max="8707" width="27.85546875" style="21" customWidth="1"/>
    <col min="8708" max="8717" width="12.7109375" style="21" customWidth="1"/>
    <col min="8718" max="8960" width="9.140625" style="21"/>
    <col min="8961" max="8961" width="2.42578125" style="21" customWidth="1"/>
    <col min="8962" max="8962" width="5.5703125" style="21" customWidth="1"/>
    <col min="8963" max="8963" width="27.85546875" style="21" customWidth="1"/>
    <col min="8964" max="8973" width="12.7109375" style="21" customWidth="1"/>
    <col min="8974" max="9216" width="9.140625" style="21"/>
    <col min="9217" max="9217" width="2.42578125" style="21" customWidth="1"/>
    <col min="9218" max="9218" width="5.5703125" style="21" customWidth="1"/>
    <col min="9219" max="9219" width="27.85546875" style="21" customWidth="1"/>
    <col min="9220" max="9229" width="12.7109375" style="21" customWidth="1"/>
    <col min="9230" max="9472" width="9.140625" style="21"/>
    <col min="9473" max="9473" width="2.42578125" style="21" customWidth="1"/>
    <col min="9474" max="9474" width="5.5703125" style="21" customWidth="1"/>
    <col min="9475" max="9475" width="27.85546875" style="21" customWidth="1"/>
    <col min="9476" max="9485" width="12.7109375" style="21" customWidth="1"/>
    <col min="9486" max="9728" width="9.140625" style="21"/>
    <col min="9729" max="9729" width="2.42578125" style="21" customWidth="1"/>
    <col min="9730" max="9730" width="5.5703125" style="21" customWidth="1"/>
    <col min="9731" max="9731" width="27.85546875" style="21" customWidth="1"/>
    <col min="9732" max="9741" width="12.7109375" style="21" customWidth="1"/>
    <col min="9742" max="9984" width="9.140625" style="21"/>
    <col min="9985" max="9985" width="2.42578125" style="21" customWidth="1"/>
    <col min="9986" max="9986" width="5.5703125" style="21" customWidth="1"/>
    <col min="9987" max="9987" width="27.85546875" style="21" customWidth="1"/>
    <col min="9988" max="9997" width="12.7109375" style="21" customWidth="1"/>
    <col min="9998" max="10240" width="9.140625" style="21"/>
    <col min="10241" max="10241" width="2.42578125" style="21" customWidth="1"/>
    <col min="10242" max="10242" width="5.5703125" style="21" customWidth="1"/>
    <col min="10243" max="10243" width="27.85546875" style="21" customWidth="1"/>
    <col min="10244" max="10253" width="12.7109375" style="21" customWidth="1"/>
    <col min="10254" max="10496" width="9.140625" style="21"/>
    <col min="10497" max="10497" width="2.42578125" style="21" customWidth="1"/>
    <col min="10498" max="10498" width="5.5703125" style="21" customWidth="1"/>
    <col min="10499" max="10499" width="27.85546875" style="21" customWidth="1"/>
    <col min="10500" max="10509" width="12.7109375" style="21" customWidth="1"/>
    <col min="10510" max="10752" width="9.140625" style="21"/>
    <col min="10753" max="10753" width="2.42578125" style="21" customWidth="1"/>
    <col min="10754" max="10754" width="5.5703125" style="21" customWidth="1"/>
    <col min="10755" max="10755" width="27.85546875" style="21" customWidth="1"/>
    <col min="10756" max="10765" width="12.7109375" style="21" customWidth="1"/>
    <col min="10766" max="11008" width="9.140625" style="21"/>
    <col min="11009" max="11009" width="2.42578125" style="21" customWidth="1"/>
    <col min="11010" max="11010" width="5.5703125" style="21" customWidth="1"/>
    <col min="11011" max="11011" width="27.85546875" style="21" customWidth="1"/>
    <col min="11012" max="11021" width="12.7109375" style="21" customWidth="1"/>
    <col min="11022" max="11264" width="9.140625" style="21"/>
    <col min="11265" max="11265" width="2.42578125" style="21" customWidth="1"/>
    <col min="11266" max="11266" width="5.5703125" style="21" customWidth="1"/>
    <col min="11267" max="11267" width="27.85546875" style="21" customWidth="1"/>
    <col min="11268" max="11277" width="12.7109375" style="21" customWidth="1"/>
    <col min="11278" max="11520" width="9.140625" style="21"/>
    <col min="11521" max="11521" width="2.42578125" style="21" customWidth="1"/>
    <col min="11522" max="11522" width="5.5703125" style="21" customWidth="1"/>
    <col min="11523" max="11523" width="27.85546875" style="21" customWidth="1"/>
    <col min="11524" max="11533" width="12.7109375" style="21" customWidth="1"/>
    <col min="11534" max="11776" width="9.140625" style="21"/>
    <col min="11777" max="11777" width="2.42578125" style="21" customWidth="1"/>
    <col min="11778" max="11778" width="5.5703125" style="21" customWidth="1"/>
    <col min="11779" max="11779" width="27.85546875" style="21" customWidth="1"/>
    <col min="11780" max="11789" width="12.7109375" style="21" customWidth="1"/>
    <col min="11790" max="12032" width="9.140625" style="21"/>
    <col min="12033" max="12033" width="2.42578125" style="21" customWidth="1"/>
    <col min="12034" max="12034" width="5.5703125" style="21" customWidth="1"/>
    <col min="12035" max="12035" width="27.85546875" style="21" customWidth="1"/>
    <col min="12036" max="12045" width="12.7109375" style="21" customWidth="1"/>
    <col min="12046" max="12288" width="9.140625" style="21"/>
    <col min="12289" max="12289" width="2.42578125" style="21" customWidth="1"/>
    <col min="12290" max="12290" width="5.5703125" style="21" customWidth="1"/>
    <col min="12291" max="12291" width="27.85546875" style="21" customWidth="1"/>
    <col min="12292" max="12301" width="12.7109375" style="21" customWidth="1"/>
    <col min="12302" max="12544" width="9.140625" style="21"/>
    <col min="12545" max="12545" width="2.42578125" style="21" customWidth="1"/>
    <col min="12546" max="12546" width="5.5703125" style="21" customWidth="1"/>
    <col min="12547" max="12547" width="27.85546875" style="21" customWidth="1"/>
    <col min="12548" max="12557" width="12.7109375" style="21" customWidth="1"/>
    <col min="12558" max="12800" width="9.140625" style="21"/>
    <col min="12801" max="12801" width="2.42578125" style="21" customWidth="1"/>
    <col min="12802" max="12802" width="5.5703125" style="21" customWidth="1"/>
    <col min="12803" max="12803" width="27.85546875" style="21" customWidth="1"/>
    <col min="12804" max="12813" width="12.7109375" style="21" customWidth="1"/>
    <col min="12814" max="13056" width="9.140625" style="21"/>
    <col min="13057" max="13057" width="2.42578125" style="21" customWidth="1"/>
    <col min="13058" max="13058" width="5.5703125" style="21" customWidth="1"/>
    <col min="13059" max="13059" width="27.85546875" style="21" customWidth="1"/>
    <col min="13060" max="13069" width="12.7109375" style="21" customWidth="1"/>
    <col min="13070" max="13312" width="9.140625" style="21"/>
    <col min="13313" max="13313" width="2.42578125" style="21" customWidth="1"/>
    <col min="13314" max="13314" width="5.5703125" style="21" customWidth="1"/>
    <col min="13315" max="13315" width="27.85546875" style="21" customWidth="1"/>
    <col min="13316" max="13325" width="12.7109375" style="21" customWidth="1"/>
    <col min="13326" max="13568" width="9.140625" style="21"/>
    <col min="13569" max="13569" width="2.42578125" style="21" customWidth="1"/>
    <col min="13570" max="13570" width="5.5703125" style="21" customWidth="1"/>
    <col min="13571" max="13571" width="27.85546875" style="21" customWidth="1"/>
    <col min="13572" max="13581" width="12.7109375" style="21" customWidth="1"/>
    <col min="13582" max="13824" width="9.140625" style="21"/>
    <col min="13825" max="13825" width="2.42578125" style="21" customWidth="1"/>
    <col min="13826" max="13826" width="5.5703125" style="21" customWidth="1"/>
    <col min="13827" max="13827" width="27.85546875" style="21" customWidth="1"/>
    <col min="13828" max="13837" width="12.7109375" style="21" customWidth="1"/>
    <col min="13838" max="14080" width="9.140625" style="21"/>
    <col min="14081" max="14081" width="2.42578125" style="21" customWidth="1"/>
    <col min="14082" max="14082" width="5.5703125" style="21" customWidth="1"/>
    <col min="14083" max="14083" width="27.85546875" style="21" customWidth="1"/>
    <col min="14084" max="14093" width="12.7109375" style="21" customWidth="1"/>
    <col min="14094" max="14336" width="9.140625" style="21"/>
    <col min="14337" max="14337" width="2.42578125" style="21" customWidth="1"/>
    <col min="14338" max="14338" width="5.5703125" style="21" customWidth="1"/>
    <col min="14339" max="14339" width="27.85546875" style="21" customWidth="1"/>
    <col min="14340" max="14349" width="12.7109375" style="21" customWidth="1"/>
    <col min="14350" max="14592" width="9.140625" style="21"/>
    <col min="14593" max="14593" width="2.42578125" style="21" customWidth="1"/>
    <col min="14594" max="14594" width="5.5703125" style="21" customWidth="1"/>
    <col min="14595" max="14595" width="27.85546875" style="21" customWidth="1"/>
    <col min="14596" max="14605" width="12.7109375" style="21" customWidth="1"/>
    <col min="14606" max="14848" width="9.140625" style="21"/>
    <col min="14849" max="14849" width="2.42578125" style="21" customWidth="1"/>
    <col min="14850" max="14850" width="5.5703125" style="21" customWidth="1"/>
    <col min="14851" max="14851" width="27.85546875" style="21" customWidth="1"/>
    <col min="14852" max="14861" width="12.7109375" style="21" customWidth="1"/>
    <col min="14862" max="15104" width="9.140625" style="21"/>
    <col min="15105" max="15105" width="2.42578125" style="21" customWidth="1"/>
    <col min="15106" max="15106" width="5.5703125" style="21" customWidth="1"/>
    <col min="15107" max="15107" width="27.85546875" style="21" customWidth="1"/>
    <col min="15108" max="15117" width="12.7109375" style="21" customWidth="1"/>
    <col min="15118" max="15360" width="9.140625" style="21"/>
    <col min="15361" max="15361" width="2.42578125" style="21" customWidth="1"/>
    <col min="15362" max="15362" width="5.5703125" style="21" customWidth="1"/>
    <col min="15363" max="15363" width="27.85546875" style="21" customWidth="1"/>
    <col min="15364" max="15373" width="12.7109375" style="21" customWidth="1"/>
    <col min="15374" max="15616" width="9.140625" style="21"/>
    <col min="15617" max="15617" width="2.42578125" style="21" customWidth="1"/>
    <col min="15618" max="15618" width="5.5703125" style="21" customWidth="1"/>
    <col min="15619" max="15619" width="27.85546875" style="21" customWidth="1"/>
    <col min="15620" max="15629" width="12.7109375" style="21" customWidth="1"/>
    <col min="15630" max="15872" width="9.140625" style="21"/>
    <col min="15873" max="15873" width="2.42578125" style="21" customWidth="1"/>
    <col min="15874" max="15874" width="5.5703125" style="21" customWidth="1"/>
    <col min="15875" max="15875" width="27.85546875" style="21" customWidth="1"/>
    <col min="15876" max="15885" width="12.7109375" style="21" customWidth="1"/>
    <col min="15886" max="16128" width="9.140625" style="21"/>
    <col min="16129" max="16129" width="2.42578125" style="21" customWidth="1"/>
    <col min="16130" max="16130" width="5.5703125" style="21" customWidth="1"/>
    <col min="16131" max="16131" width="27.85546875" style="21" customWidth="1"/>
    <col min="16132" max="16141" width="12.7109375" style="21" customWidth="1"/>
    <col min="16142" max="16384" width="9.140625" style="21"/>
  </cols>
  <sheetData>
    <row r="1" spans="2:18" x14ac:dyDescent="0.2">
      <c r="B1" s="19"/>
      <c r="C1" s="19"/>
      <c r="D1" s="19"/>
      <c r="E1" s="19"/>
      <c r="F1" s="19"/>
      <c r="G1" s="19"/>
      <c r="H1" s="19"/>
      <c r="I1" s="19"/>
      <c r="J1" s="19"/>
      <c r="K1" s="19"/>
      <c r="L1" s="166" t="s">
        <v>181</v>
      </c>
      <c r="M1" s="166"/>
    </row>
    <row r="2" spans="2:18" x14ac:dyDescent="0.2">
      <c r="B2" s="167" t="s">
        <v>182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2:18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18" x14ac:dyDescent="0.2">
      <c r="B4" s="147" t="s">
        <v>93</v>
      </c>
      <c r="C4" s="147" t="s">
        <v>3</v>
      </c>
      <c r="D4" s="148" t="s">
        <v>96</v>
      </c>
      <c r="E4" s="147" t="s">
        <v>183</v>
      </c>
      <c r="F4" s="147"/>
      <c r="G4" s="147"/>
      <c r="H4" s="147"/>
      <c r="I4" s="147"/>
      <c r="J4" s="147"/>
      <c r="K4" s="147"/>
      <c r="L4" s="147"/>
      <c r="M4" s="147"/>
    </row>
    <row r="5" spans="2:18" x14ac:dyDescent="0.2">
      <c r="B5" s="144"/>
      <c r="C5" s="148"/>
      <c r="D5" s="148"/>
      <c r="E5" s="147" t="s">
        <v>109</v>
      </c>
      <c r="F5" s="147"/>
      <c r="G5" s="147"/>
      <c r="H5" s="147"/>
      <c r="I5" s="198" t="s">
        <v>184</v>
      </c>
      <c r="J5" s="198"/>
      <c r="K5" s="198"/>
      <c r="L5" s="198"/>
      <c r="M5" s="198"/>
    </row>
    <row r="6" spans="2:18" ht="38.25" x14ac:dyDescent="0.2">
      <c r="B6" s="144"/>
      <c r="C6" s="148"/>
      <c r="D6" s="148"/>
      <c r="E6" s="7" t="s">
        <v>111</v>
      </c>
      <c r="F6" s="81" t="s">
        <v>112</v>
      </c>
      <c r="G6" s="7" t="s">
        <v>113</v>
      </c>
      <c r="H6" s="7" t="s">
        <v>114</v>
      </c>
      <c r="I6" s="7" t="s">
        <v>115</v>
      </c>
      <c r="J6" s="81" t="s">
        <v>185</v>
      </c>
      <c r="K6" s="7" t="s">
        <v>117</v>
      </c>
      <c r="L6" s="7" t="s">
        <v>186</v>
      </c>
      <c r="M6" s="7" t="s">
        <v>187</v>
      </c>
    </row>
    <row r="7" spans="2:18" x14ac:dyDescent="0.2">
      <c r="B7" s="147" t="s">
        <v>21</v>
      </c>
      <c r="C7" s="149"/>
      <c r="D7" s="36">
        <f>SUM(D8:D21)</f>
        <v>1729</v>
      </c>
      <c r="E7" s="36">
        <f t="shared" ref="E7:M7" si="0">E8+E9+E10+E11+E12+E13+E14+E15+E16+E17+E18+E19+E20+E21</f>
        <v>501</v>
      </c>
      <c r="F7" s="36">
        <f t="shared" si="0"/>
        <v>542</v>
      </c>
      <c r="G7" s="36">
        <f t="shared" si="0"/>
        <v>407</v>
      </c>
      <c r="H7" s="36">
        <f t="shared" si="0"/>
        <v>279</v>
      </c>
      <c r="I7" s="36">
        <f t="shared" si="0"/>
        <v>311</v>
      </c>
      <c r="J7" s="36">
        <f t="shared" si="0"/>
        <v>518</v>
      </c>
      <c r="K7" s="36">
        <f t="shared" si="0"/>
        <v>317</v>
      </c>
      <c r="L7" s="36">
        <f t="shared" si="0"/>
        <v>302</v>
      </c>
      <c r="M7" s="36">
        <f t="shared" si="0"/>
        <v>281</v>
      </c>
      <c r="N7" s="51"/>
      <c r="O7" s="51"/>
      <c r="P7" s="51"/>
    </row>
    <row r="8" spans="2:18" x14ac:dyDescent="0.2">
      <c r="B8" s="46">
        <v>1</v>
      </c>
      <c r="C8" s="28" t="s">
        <v>26</v>
      </c>
      <c r="D8" s="36">
        <f>E8+F8+G8+H8</f>
        <v>79</v>
      </c>
      <c r="E8" s="45">
        <f>[18]GWg!F203</f>
        <v>23</v>
      </c>
      <c r="F8" s="45">
        <f>[18]GWg!I203</f>
        <v>26</v>
      </c>
      <c r="G8" s="45">
        <f>[18]GWg!L203</f>
        <v>19</v>
      </c>
      <c r="H8" s="45">
        <f>[18]GWg!O203</f>
        <v>11</v>
      </c>
      <c r="I8" s="45">
        <f>[18]GWg!R203</f>
        <v>23</v>
      </c>
      <c r="J8" s="45">
        <f>[18]GWg!U203</f>
        <v>24</v>
      </c>
      <c r="K8" s="45">
        <f>[18]GWg!X203</f>
        <v>14</v>
      </c>
      <c r="L8" s="45">
        <f>[18]GWg!AA203</f>
        <v>13</v>
      </c>
      <c r="M8" s="45">
        <f>[18]GWg!AC203</f>
        <v>5</v>
      </c>
      <c r="O8" s="51"/>
      <c r="P8" s="51"/>
    </row>
    <row r="9" spans="2:18" x14ac:dyDescent="0.2">
      <c r="B9" s="35">
        <v>2</v>
      </c>
      <c r="C9" s="28" t="s">
        <v>27</v>
      </c>
      <c r="D9" s="36">
        <f t="shared" ref="D9:D21" si="1">E9+F9+G9+H9</f>
        <v>41</v>
      </c>
      <c r="E9" s="45">
        <f>[18]GWz!F203</f>
        <v>15</v>
      </c>
      <c r="F9" s="45">
        <f>[18]GWz!I203</f>
        <v>14</v>
      </c>
      <c r="G9" s="45">
        <f>[18]GWz!L203</f>
        <v>7</v>
      </c>
      <c r="H9" s="45">
        <f>[18]GWz!O203</f>
        <v>5</v>
      </c>
      <c r="I9" s="45">
        <f>[18]GWz!R203</f>
        <v>11</v>
      </c>
      <c r="J9" s="45">
        <f>[18]GWz!U203</f>
        <v>15</v>
      </c>
      <c r="K9" s="45">
        <f>[18]GWz!X203</f>
        <v>7</v>
      </c>
      <c r="L9" s="45">
        <f>[18]GWz!AA203</f>
        <v>8</v>
      </c>
      <c r="M9" s="45">
        <f>[18]GWz!AC203</f>
        <v>0</v>
      </c>
      <c r="O9" s="51"/>
      <c r="P9" s="51"/>
    </row>
    <row r="10" spans="2:18" x14ac:dyDescent="0.2">
      <c r="B10" s="85">
        <v>3</v>
      </c>
      <c r="C10" s="28" t="s">
        <v>28</v>
      </c>
      <c r="D10" s="36">
        <f t="shared" si="1"/>
        <v>150</v>
      </c>
      <c r="E10" s="45">
        <f>[18]KO!F203</f>
        <v>44</v>
      </c>
      <c r="F10" s="45">
        <f>[18]KO!I203</f>
        <v>39</v>
      </c>
      <c r="G10" s="45">
        <f>[18]KO!L203</f>
        <v>40</v>
      </c>
      <c r="H10" s="45">
        <f>[18]KO!O203</f>
        <v>27</v>
      </c>
      <c r="I10" s="45">
        <f>[18]KO!R203</f>
        <v>21</v>
      </c>
      <c r="J10" s="45">
        <f>[18]KO!U203</f>
        <v>46</v>
      </c>
      <c r="K10" s="45">
        <f>[18]KO!X203</f>
        <v>26</v>
      </c>
      <c r="L10" s="45">
        <f>[18]KO!AA203</f>
        <v>32</v>
      </c>
      <c r="M10" s="45">
        <f>[18]KO!AC203</f>
        <v>25</v>
      </c>
      <c r="O10" s="51"/>
      <c r="P10" s="51"/>
      <c r="R10" s="34"/>
    </row>
    <row r="11" spans="2:18" x14ac:dyDescent="0.2">
      <c r="B11" s="85">
        <v>4</v>
      </c>
      <c r="C11" s="28" t="s">
        <v>29</v>
      </c>
      <c r="D11" s="36">
        <f t="shared" si="1"/>
        <v>184</v>
      </c>
      <c r="E11" s="45">
        <f>[18]MI!F203</f>
        <v>60</v>
      </c>
      <c r="F11" s="45">
        <f>[18]MI!I203</f>
        <v>48</v>
      </c>
      <c r="G11" s="45">
        <f>[18]MI!L203</f>
        <v>41</v>
      </c>
      <c r="H11" s="45">
        <f>[18]MI!O203</f>
        <v>35</v>
      </c>
      <c r="I11" s="45">
        <f>[18]MI!R203</f>
        <v>23</v>
      </c>
      <c r="J11" s="45">
        <f>[18]MI!U203</f>
        <v>60</v>
      </c>
      <c r="K11" s="45">
        <f>[18]MI!X203</f>
        <v>23</v>
      </c>
      <c r="L11" s="45">
        <f>[18]MI!AA203</f>
        <v>47</v>
      </c>
      <c r="M11" s="45">
        <f>[18]MI!AC203</f>
        <v>31</v>
      </c>
      <c r="O11" s="51"/>
      <c r="P11" s="51"/>
    </row>
    <row r="12" spans="2:18" x14ac:dyDescent="0.2">
      <c r="B12" s="46">
        <v>5</v>
      </c>
      <c r="C12" s="28" t="s">
        <v>30</v>
      </c>
      <c r="D12" s="36">
        <f t="shared" si="1"/>
        <v>113</v>
      </c>
      <c r="E12" s="45">
        <f>[18]NS!F203</f>
        <v>36</v>
      </c>
      <c r="F12" s="45">
        <f>[18]NS!I203</f>
        <v>30</v>
      </c>
      <c r="G12" s="45">
        <f>[18]NS!L203</f>
        <v>32</v>
      </c>
      <c r="H12" s="45">
        <f>[18]NS!O203</f>
        <v>15</v>
      </c>
      <c r="I12" s="45">
        <f>[18]NS!R203</f>
        <v>22</v>
      </c>
      <c r="J12" s="45">
        <f>[18]NS!U203</f>
        <v>36</v>
      </c>
      <c r="K12" s="45">
        <f>[18]NS!X203</f>
        <v>19</v>
      </c>
      <c r="L12" s="45">
        <f>[18]NS!AA203</f>
        <v>17</v>
      </c>
      <c r="M12" s="45">
        <f>[18]NS!AC203</f>
        <v>19</v>
      </c>
      <c r="O12" s="51"/>
      <c r="P12" s="51"/>
    </row>
    <row r="13" spans="2:18" x14ac:dyDescent="0.2">
      <c r="B13" s="35">
        <v>6</v>
      </c>
      <c r="C13" s="28" t="s">
        <v>31</v>
      </c>
      <c r="D13" s="36">
        <f t="shared" si="1"/>
        <v>29</v>
      </c>
      <c r="E13" s="45">
        <f>[18]Sł!F203</f>
        <v>6</v>
      </c>
      <c r="F13" s="45">
        <f>[18]Sł!I203</f>
        <v>8</v>
      </c>
      <c r="G13" s="45">
        <f>[18]Sł!L203</f>
        <v>9</v>
      </c>
      <c r="H13" s="45">
        <f>[18]Sł!O203</f>
        <v>6</v>
      </c>
      <c r="I13" s="45">
        <f>[18]Sł!R203</f>
        <v>2</v>
      </c>
      <c r="J13" s="45">
        <f>[18]Sł!U203</f>
        <v>7</v>
      </c>
      <c r="K13" s="45">
        <f>[18]Sł!X203</f>
        <v>7</v>
      </c>
      <c r="L13" s="45">
        <f>[18]Sł!AA203</f>
        <v>8</v>
      </c>
      <c r="M13" s="45">
        <f>[18]Sł!AC203</f>
        <v>5</v>
      </c>
      <c r="O13" s="51"/>
      <c r="P13" s="51"/>
    </row>
    <row r="14" spans="2:18" ht="25.5" x14ac:dyDescent="0.2">
      <c r="B14" s="85">
        <v>7</v>
      </c>
      <c r="C14" s="28" t="s">
        <v>32</v>
      </c>
      <c r="D14" s="36">
        <f t="shared" si="1"/>
        <v>190</v>
      </c>
      <c r="E14" s="45">
        <f>[18]St!F203</f>
        <v>46</v>
      </c>
      <c r="F14" s="45">
        <f>[18]St!I203</f>
        <v>59</v>
      </c>
      <c r="G14" s="45">
        <f>[18]St!L203</f>
        <v>46</v>
      </c>
      <c r="H14" s="45">
        <f>[18]St!O203</f>
        <v>39</v>
      </c>
      <c r="I14" s="45">
        <f>[18]St!R203</f>
        <v>19</v>
      </c>
      <c r="J14" s="45">
        <f>[18]St!U203</f>
        <v>40</v>
      </c>
      <c r="K14" s="45">
        <f>[18]St!X203</f>
        <v>38</v>
      </c>
      <c r="L14" s="45">
        <f>[18]St!AA203</f>
        <v>52</v>
      </c>
      <c r="M14" s="45">
        <f>[18]St!AC203</f>
        <v>41</v>
      </c>
      <c r="O14" s="51"/>
      <c r="P14" s="51"/>
    </row>
    <row r="15" spans="2:18" x14ac:dyDescent="0.2">
      <c r="B15" s="85">
        <v>8</v>
      </c>
      <c r="C15" s="28" t="s">
        <v>33</v>
      </c>
      <c r="D15" s="36">
        <f t="shared" si="1"/>
        <v>91</v>
      </c>
      <c r="E15" s="45">
        <f>[18]Su!F203</f>
        <v>31</v>
      </c>
      <c r="F15" s="45">
        <f>[18]Su!I203</f>
        <v>23</v>
      </c>
      <c r="G15" s="45">
        <f>[18]Su!L203</f>
        <v>16</v>
      </c>
      <c r="H15" s="45">
        <f>[18]Su!O203</f>
        <v>21</v>
      </c>
      <c r="I15" s="45">
        <f>[18]Su!R203</f>
        <v>16</v>
      </c>
      <c r="J15" s="45">
        <f>[18]Su!U203</f>
        <v>28</v>
      </c>
      <c r="K15" s="45">
        <f>[18]Su!X203</f>
        <v>12</v>
      </c>
      <c r="L15" s="45">
        <f>[18]Su!AA203</f>
        <v>19</v>
      </c>
      <c r="M15" s="45">
        <f>[18]Su!AC203</f>
        <v>16</v>
      </c>
      <c r="O15" s="51"/>
      <c r="P15" s="51"/>
    </row>
    <row r="16" spans="2:18" x14ac:dyDescent="0.2">
      <c r="B16" s="46">
        <v>9</v>
      </c>
      <c r="C16" s="28" t="s">
        <v>34</v>
      </c>
      <c r="D16" s="36">
        <f t="shared" si="1"/>
        <v>115</v>
      </c>
      <c r="E16" s="45">
        <f>[18]Św!F203</f>
        <v>24</v>
      </c>
      <c r="F16" s="45">
        <f>[18]Św!I203</f>
        <v>34</v>
      </c>
      <c r="G16" s="45">
        <f>[18]Św!L203</f>
        <v>35</v>
      </c>
      <c r="H16" s="45">
        <f>[18]Św!O203</f>
        <v>22</v>
      </c>
      <c r="I16" s="45">
        <f>[18]Św!R203</f>
        <v>10</v>
      </c>
      <c r="J16" s="45">
        <f>[18]Św!U203</f>
        <v>19</v>
      </c>
      <c r="K16" s="45">
        <f>[18]Św!X203</f>
        <v>14</v>
      </c>
      <c r="L16" s="45">
        <f>[18]Św!AA203</f>
        <v>26</v>
      </c>
      <c r="M16" s="45">
        <f>[18]Św!AC203</f>
        <v>46</v>
      </c>
      <c r="O16" s="51"/>
      <c r="P16" s="51"/>
    </row>
    <row r="17" spans="2:16" x14ac:dyDescent="0.2">
      <c r="B17" s="35">
        <v>10</v>
      </c>
      <c r="C17" s="28" t="s">
        <v>35</v>
      </c>
      <c r="D17" s="36">
        <f t="shared" si="1"/>
        <v>46</v>
      </c>
      <c r="E17" s="45">
        <f>[18]Ws!F203</f>
        <v>28</v>
      </c>
      <c r="F17" s="45">
        <f>[18]Ws!I203</f>
        <v>14</v>
      </c>
      <c r="G17" s="45">
        <f>[18]Ws!L203</f>
        <v>4</v>
      </c>
      <c r="H17" s="45">
        <f>[18]Ws!O203</f>
        <v>0</v>
      </c>
      <c r="I17" s="45">
        <f>[18]Ws!R203</f>
        <v>3</v>
      </c>
      <c r="J17" s="45">
        <f>[18]Ws!U203</f>
        <v>28</v>
      </c>
      <c r="K17" s="45">
        <f>[18]Ws!X203</f>
        <v>12</v>
      </c>
      <c r="L17" s="45">
        <f>[18]Ws!AA203</f>
        <v>1</v>
      </c>
      <c r="M17" s="45">
        <f>[18]Ws!AC203</f>
        <v>2</v>
      </c>
      <c r="O17" s="51"/>
      <c r="P17" s="51"/>
    </row>
    <row r="18" spans="2:16" x14ac:dyDescent="0.2">
      <c r="B18" s="85">
        <v>11</v>
      </c>
      <c r="C18" s="28" t="s">
        <v>36</v>
      </c>
      <c r="D18" s="36">
        <f t="shared" si="1"/>
        <v>203</v>
      </c>
      <c r="E18" s="45">
        <f>[18]ZGg!F203</f>
        <v>47</v>
      </c>
      <c r="F18" s="45">
        <f>[18]ZGg!I203</f>
        <v>77</v>
      </c>
      <c r="G18" s="45">
        <f>[18]ZGg!L203</f>
        <v>50</v>
      </c>
      <c r="H18" s="45">
        <f>[18]ZGg!O203</f>
        <v>29</v>
      </c>
      <c r="I18" s="45">
        <f>[18]ZGg!R203</f>
        <v>72</v>
      </c>
      <c r="J18" s="45">
        <f>[18]ZGg!U203</f>
        <v>61</v>
      </c>
      <c r="K18" s="45">
        <f>[18]ZGg!X203</f>
        <v>47</v>
      </c>
      <c r="L18" s="45">
        <f>[18]ZGg!AA203</f>
        <v>10</v>
      </c>
      <c r="M18" s="45">
        <f>[18]ZGg!AC203</f>
        <v>13</v>
      </c>
      <c r="O18" s="51"/>
      <c r="P18" s="51"/>
    </row>
    <row r="19" spans="2:16" x14ac:dyDescent="0.2">
      <c r="B19" s="85">
        <v>12</v>
      </c>
      <c r="C19" s="28" t="s">
        <v>37</v>
      </c>
      <c r="D19" s="36">
        <f t="shared" si="1"/>
        <v>139</v>
      </c>
      <c r="E19" s="45">
        <f>[18]ZGz!F203</f>
        <v>32</v>
      </c>
      <c r="F19" s="45">
        <f>[18]ZGz!I203</f>
        <v>51</v>
      </c>
      <c r="G19" s="45">
        <f>[18]ZGz!L203</f>
        <v>39</v>
      </c>
      <c r="H19" s="45">
        <f>[18]ZGz!O203</f>
        <v>17</v>
      </c>
      <c r="I19" s="45">
        <f>[18]ZGz!R203</f>
        <v>30</v>
      </c>
      <c r="J19" s="45">
        <f>[18]ZGz!U203</f>
        <v>43</v>
      </c>
      <c r="K19" s="45">
        <f>[18]ZGz!X203</f>
        <v>24</v>
      </c>
      <c r="L19" s="45">
        <f>[18]ZGz!AA203</f>
        <v>22</v>
      </c>
      <c r="M19" s="45">
        <f>[18]ZGz!AC203</f>
        <v>20</v>
      </c>
      <c r="O19" s="51"/>
      <c r="P19" s="51"/>
    </row>
    <row r="20" spans="2:16" x14ac:dyDescent="0.2">
      <c r="B20" s="46">
        <v>13</v>
      </c>
      <c r="C20" s="28" t="s">
        <v>38</v>
      </c>
      <c r="D20" s="36">
        <f t="shared" si="1"/>
        <v>115</v>
      </c>
      <c r="E20" s="45">
        <f>[18]Żg!F203</f>
        <v>26</v>
      </c>
      <c r="F20" s="45">
        <f>[18]Żg!I203</f>
        <v>35</v>
      </c>
      <c r="G20" s="45">
        <f>[18]Żg!L203</f>
        <v>30</v>
      </c>
      <c r="H20" s="45">
        <f>[18]Żg!O203</f>
        <v>24</v>
      </c>
      <c r="I20" s="45">
        <f>[18]Żg!R203</f>
        <v>18</v>
      </c>
      <c r="J20" s="45">
        <f>[18]Żg!U203</f>
        <v>33</v>
      </c>
      <c r="K20" s="45">
        <f>[18]Żg!X203</f>
        <v>34</v>
      </c>
      <c r="L20" s="45">
        <f>[18]Żg!AA203</f>
        <v>7</v>
      </c>
      <c r="M20" s="45">
        <f>[18]Żg!AC203</f>
        <v>23</v>
      </c>
      <c r="O20" s="51"/>
      <c r="P20" s="51"/>
    </row>
    <row r="21" spans="2:16" x14ac:dyDescent="0.2">
      <c r="B21" s="35">
        <v>14</v>
      </c>
      <c r="C21" s="28" t="s">
        <v>39</v>
      </c>
      <c r="D21" s="36">
        <f t="shared" si="1"/>
        <v>234</v>
      </c>
      <c r="E21" s="45">
        <f>[18]Żr!F203</f>
        <v>83</v>
      </c>
      <c r="F21" s="45">
        <f>[18]Żr!I203</f>
        <v>84</v>
      </c>
      <c r="G21" s="45">
        <f>[18]Żr!L203</f>
        <v>39</v>
      </c>
      <c r="H21" s="45">
        <f>[18]Żr!O203</f>
        <v>28</v>
      </c>
      <c r="I21" s="45">
        <f>[18]Żr!R203</f>
        <v>41</v>
      </c>
      <c r="J21" s="45">
        <f>[18]Żr!U203</f>
        <v>78</v>
      </c>
      <c r="K21" s="45">
        <f>[18]Żr!X203</f>
        <v>40</v>
      </c>
      <c r="L21" s="45">
        <f>[18]Żr!AA203</f>
        <v>40</v>
      </c>
      <c r="M21" s="45">
        <f>[18]Żr!AC203</f>
        <v>35</v>
      </c>
      <c r="O21" s="51"/>
      <c r="P21" s="51"/>
    </row>
    <row r="22" spans="2:16" x14ac:dyDescent="0.2">
      <c r="E22" s="34"/>
      <c r="F22" s="34"/>
      <c r="G22" s="34"/>
      <c r="H22" s="34"/>
      <c r="I22" s="34"/>
      <c r="J22" s="34"/>
      <c r="K22" s="34"/>
      <c r="L22" s="34"/>
      <c r="M22" s="34"/>
    </row>
  </sheetData>
  <mergeCells count="9">
    <mergeCell ref="B7:C7"/>
    <mergeCell ref="L1:M1"/>
    <mergeCell ref="B2:M2"/>
    <mergeCell ref="B4:B6"/>
    <mergeCell ref="C4:C6"/>
    <mergeCell ref="D4:D6"/>
    <mergeCell ref="E4:M4"/>
    <mergeCell ref="E5:H5"/>
    <mergeCell ref="I5:M5"/>
  </mergeCells>
  <pageMargins left="0.7" right="0.7" top="0.75" bottom="0.75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2"/>
  <sheetViews>
    <sheetView zoomScale="80" zoomScaleNormal="80" workbookViewId="0">
      <selection activeCell="I26" sqref="I26"/>
    </sheetView>
  </sheetViews>
  <sheetFormatPr defaultRowHeight="15" x14ac:dyDescent="0.25"/>
  <cols>
    <col min="1" max="1" width="1.85546875" customWidth="1"/>
    <col min="2" max="2" width="5.7109375" customWidth="1"/>
    <col min="3" max="3" width="17.42578125" customWidth="1"/>
    <col min="4" max="29" width="9.28515625" customWidth="1"/>
    <col min="229" max="229" width="1.85546875" customWidth="1"/>
    <col min="230" max="230" width="5.7109375" customWidth="1"/>
    <col min="231" max="231" width="17.42578125" customWidth="1"/>
    <col min="232" max="275" width="9.28515625" customWidth="1"/>
    <col min="485" max="485" width="1.85546875" customWidth="1"/>
    <col min="486" max="486" width="5.7109375" customWidth="1"/>
    <col min="487" max="487" width="17.42578125" customWidth="1"/>
    <col min="488" max="531" width="9.28515625" customWidth="1"/>
    <col min="741" max="741" width="1.85546875" customWidth="1"/>
    <col min="742" max="742" width="5.7109375" customWidth="1"/>
    <col min="743" max="743" width="17.42578125" customWidth="1"/>
    <col min="744" max="787" width="9.28515625" customWidth="1"/>
    <col min="997" max="997" width="1.85546875" customWidth="1"/>
    <col min="998" max="998" width="5.7109375" customWidth="1"/>
    <col min="999" max="999" width="17.42578125" customWidth="1"/>
    <col min="1000" max="1043" width="9.28515625" customWidth="1"/>
    <col min="1253" max="1253" width="1.85546875" customWidth="1"/>
    <col min="1254" max="1254" width="5.7109375" customWidth="1"/>
    <col min="1255" max="1255" width="17.42578125" customWidth="1"/>
    <col min="1256" max="1299" width="9.28515625" customWidth="1"/>
    <col min="1509" max="1509" width="1.85546875" customWidth="1"/>
    <col min="1510" max="1510" width="5.7109375" customWidth="1"/>
    <col min="1511" max="1511" width="17.42578125" customWidth="1"/>
    <col min="1512" max="1555" width="9.28515625" customWidth="1"/>
    <col min="1765" max="1765" width="1.85546875" customWidth="1"/>
    <col min="1766" max="1766" width="5.7109375" customWidth="1"/>
    <col min="1767" max="1767" width="17.42578125" customWidth="1"/>
    <col min="1768" max="1811" width="9.28515625" customWidth="1"/>
    <col min="2021" max="2021" width="1.85546875" customWidth="1"/>
    <col min="2022" max="2022" width="5.7109375" customWidth="1"/>
    <col min="2023" max="2023" width="17.42578125" customWidth="1"/>
    <col min="2024" max="2067" width="9.28515625" customWidth="1"/>
    <col min="2277" max="2277" width="1.85546875" customWidth="1"/>
    <col min="2278" max="2278" width="5.7109375" customWidth="1"/>
    <col min="2279" max="2279" width="17.42578125" customWidth="1"/>
    <col min="2280" max="2323" width="9.28515625" customWidth="1"/>
    <col min="2533" max="2533" width="1.85546875" customWidth="1"/>
    <col min="2534" max="2534" width="5.7109375" customWidth="1"/>
    <col min="2535" max="2535" width="17.42578125" customWidth="1"/>
    <col min="2536" max="2579" width="9.28515625" customWidth="1"/>
    <col min="2789" max="2789" width="1.85546875" customWidth="1"/>
    <col min="2790" max="2790" width="5.7109375" customWidth="1"/>
    <col min="2791" max="2791" width="17.42578125" customWidth="1"/>
    <col min="2792" max="2835" width="9.28515625" customWidth="1"/>
    <col min="3045" max="3045" width="1.85546875" customWidth="1"/>
    <col min="3046" max="3046" width="5.7109375" customWidth="1"/>
    <col min="3047" max="3047" width="17.42578125" customWidth="1"/>
    <col min="3048" max="3091" width="9.28515625" customWidth="1"/>
    <col min="3301" max="3301" width="1.85546875" customWidth="1"/>
    <col min="3302" max="3302" width="5.7109375" customWidth="1"/>
    <col min="3303" max="3303" width="17.42578125" customWidth="1"/>
    <col min="3304" max="3347" width="9.28515625" customWidth="1"/>
    <col min="3557" max="3557" width="1.85546875" customWidth="1"/>
    <col min="3558" max="3558" width="5.7109375" customWidth="1"/>
    <col min="3559" max="3559" width="17.42578125" customWidth="1"/>
    <col min="3560" max="3603" width="9.28515625" customWidth="1"/>
    <col min="3813" max="3813" width="1.85546875" customWidth="1"/>
    <col min="3814" max="3814" width="5.7109375" customWidth="1"/>
    <col min="3815" max="3815" width="17.42578125" customWidth="1"/>
    <col min="3816" max="3859" width="9.28515625" customWidth="1"/>
    <col min="4069" max="4069" width="1.85546875" customWidth="1"/>
    <col min="4070" max="4070" width="5.7109375" customWidth="1"/>
    <col min="4071" max="4071" width="17.42578125" customWidth="1"/>
    <col min="4072" max="4115" width="9.28515625" customWidth="1"/>
    <col min="4325" max="4325" width="1.85546875" customWidth="1"/>
    <col min="4326" max="4326" width="5.7109375" customWidth="1"/>
    <col min="4327" max="4327" width="17.42578125" customWidth="1"/>
    <col min="4328" max="4371" width="9.28515625" customWidth="1"/>
    <col min="4581" max="4581" width="1.85546875" customWidth="1"/>
    <col min="4582" max="4582" width="5.7109375" customWidth="1"/>
    <col min="4583" max="4583" width="17.42578125" customWidth="1"/>
    <col min="4584" max="4627" width="9.28515625" customWidth="1"/>
    <col min="4837" max="4837" width="1.85546875" customWidth="1"/>
    <col min="4838" max="4838" width="5.7109375" customWidth="1"/>
    <col min="4839" max="4839" width="17.42578125" customWidth="1"/>
    <col min="4840" max="4883" width="9.28515625" customWidth="1"/>
    <col min="5093" max="5093" width="1.85546875" customWidth="1"/>
    <col min="5094" max="5094" width="5.7109375" customWidth="1"/>
    <col min="5095" max="5095" width="17.42578125" customWidth="1"/>
    <col min="5096" max="5139" width="9.28515625" customWidth="1"/>
    <col min="5349" max="5349" width="1.85546875" customWidth="1"/>
    <col min="5350" max="5350" width="5.7109375" customWidth="1"/>
    <col min="5351" max="5351" width="17.42578125" customWidth="1"/>
    <col min="5352" max="5395" width="9.28515625" customWidth="1"/>
    <col min="5605" max="5605" width="1.85546875" customWidth="1"/>
    <col min="5606" max="5606" width="5.7109375" customWidth="1"/>
    <col min="5607" max="5607" width="17.42578125" customWidth="1"/>
    <col min="5608" max="5651" width="9.28515625" customWidth="1"/>
    <col min="5861" max="5861" width="1.85546875" customWidth="1"/>
    <col min="5862" max="5862" width="5.7109375" customWidth="1"/>
    <col min="5863" max="5863" width="17.42578125" customWidth="1"/>
    <col min="5864" max="5907" width="9.28515625" customWidth="1"/>
    <col min="6117" max="6117" width="1.85546875" customWidth="1"/>
    <col min="6118" max="6118" width="5.7109375" customWidth="1"/>
    <col min="6119" max="6119" width="17.42578125" customWidth="1"/>
    <col min="6120" max="6163" width="9.28515625" customWidth="1"/>
    <col min="6373" max="6373" width="1.85546875" customWidth="1"/>
    <col min="6374" max="6374" width="5.7109375" customWidth="1"/>
    <col min="6375" max="6375" width="17.42578125" customWidth="1"/>
    <col min="6376" max="6419" width="9.28515625" customWidth="1"/>
    <col min="6629" max="6629" width="1.85546875" customWidth="1"/>
    <col min="6630" max="6630" width="5.7109375" customWidth="1"/>
    <col min="6631" max="6631" width="17.42578125" customWidth="1"/>
    <col min="6632" max="6675" width="9.28515625" customWidth="1"/>
    <col min="6885" max="6885" width="1.85546875" customWidth="1"/>
    <col min="6886" max="6886" width="5.7109375" customWidth="1"/>
    <col min="6887" max="6887" width="17.42578125" customWidth="1"/>
    <col min="6888" max="6931" width="9.28515625" customWidth="1"/>
    <col min="7141" max="7141" width="1.85546875" customWidth="1"/>
    <col min="7142" max="7142" width="5.7109375" customWidth="1"/>
    <col min="7143" max="7143" width="17.42578125" customWidth="1"/>
    <col min="7144" max="7187" width="9.28515625" customWidth="1"/>
    <col min="7397" max="7397" width="1.85546875" customWidth="1"/>
    <col min="7398" max="7398" width="5.7109375" customWidth="1"/>
    <col min="7399" max="7399" width="17.42578125" customWidth="1"/>
    <col min="7400" max="7443" width="9.28515625" customWidth="1"/>
    <col min="7653" max="7653" width="1.85546875" customWidth="1"/>
    <col min="7654" max="7654" width="5.7109375" customWidth="1"/>
    <col min="7655" max="7655" width="17.42578125" customWidth="1"/>
    <col min="7656" max="7699" width="9.28515625" customWidth="1"/>
    <col min="7909" max="7909" width="1.85546875" customWidth="1"/>
    <col min="7910" max="7910" width="5.7109375" customWidth="1"/>
    <col min="7911" max="7911" width="17.42578125" customWidth="1"/>
    <col min="7912" max="7955" width="9.28515625" customWidth="1"/>
    <col min="8165" max="8165" width="1.85546875" customWidth="1"/>
    <col min="8166" max="8166" width="5.7109375" customWidth="1"/>
    <col min="8167" max="8167" width="17.42578125" customWidth="1"/>
    <col min="8168" max="8211" width="9.28515625" customWidth="1"/>
    <col min="8421" max="8421" width="1.85546875" customWidth="1"/>
    <col min="8422" max="8422" width="5.7109375" customWidth="1"/>
    <col min="8423" max="8423" width="17.42578125" customWidth="1"/>
    <col min="8424" max="8467" width="9.28515625" customWidth="1"/>
    <col min="8677" max="8677" width="1.85546875" customWidth="1"/>
    <col min="8678" max="8678" width="5.7109375" customWidth="1"/>
    <col min="8679" max="8679" width="17.42578125" customWidth="1"/>
    <col min="8680" max="8723" width="9.28515625" customWidth="1"/>
    <col min="8933" max="8933" width="1.85546875" customWidth="1"/>
    <col min="8934" max="8934" width="5.7109375" customWidth="1"/>
    <col min="8935" max="8935" width="17.42578125" customWidth="1"/>
    <col min="8936" max="8979" width="9.28515625" customWidth="1"/>
    <col min="9189" max="9189" width="1.85546875" customWidth="1"/>
    <col min="9190" max="9190" width="5.7109375" customWidth="1"/>
    <col min="9191" max="9191" width="17.42578125" customWidth="1"/>
    <col min="9192" max="9235" width="9.28515625" customWidth="1"/>
    <col min="9445" max="9445" width="1.85546875" customWidth="1"/>
    <col min="9446" max="9446" width="5.7109375" customWidth="1"/>
    <col min="9447" max="9447" width="17.42578125" customWidth="1"/>
    <col min="9448" max="9491" width="9.28515625" customWidth="1"/>
    <col min="9701" max="9701" width="1.85546875" customWidth="1"/>
    <col min="9702" max="9702" width="5.7109375" customWidth="1"/>
    <col min="9703" max="9703" width="17.42578125" customWidth="1"/>
    <col min="9704" max="9747" width="9.28515625" customWidth="1"/>
    <col min="9957" max="9957" width="1.85546875" customWidth="1"/>
    <col min="9958" max="9958" width="5.7109375" customWidth="1"/>
    <col min="9959" max="9959" width="17.42578125" customWidth="1"/>
    <col min="9960" max="10003" width="9.28515625" customWidth="1"/>
    <col min="10213" max="10213" width="1.85546875" customWidth="1"/>
    <col min="10214" max="10214" width="5.7109375" customWidth="1"/>
    <col min="10215" max="10215" width="17.42578125" customWidth="1"/>
    <col min="10216" max="10259" width="9.28515625" customWidth="1"/>
    <col min="10469" max="10469" width="1.85546875" customWidth="1"/>
    <col min="10470" max="10470" width="5.7109375" customWidth="1"/>
    <col min="10471" max="10471" width="17.42578125" customWidth="1"/>
    <col min="10472" max="10515" width="9.28515625" customWidth="1"/>
    <col min="10725" max="10725" width="1.85546875" customWidth="1"/>
    <col min="10726" max="10726" width="5.7109375" customWidth="1"/>
    <col min="10727" max="10727" width="17.42578125" customWidth="1"/>
    <col min="10728" max="10771" width="9.28515625" customWidth="1"/>
    <col min="10981" max="10981" width="1.85546875" customWidth="1"/>
    <col min="10982" max="10982" width="5.7109375" customWidth="1"/>
    <col min="10983" max="10983" width="17.42578125" customWidth="1"/>
    <col min="10984" max="11027" width="9.28515625" customWidth="1"/>
    <col min="11237" max="11237" width="1.85546875" customWidth="1"/>
    <col min="11238" max="11238" width="5.7109375" customWidth="1"/>
    <col min="11239" max="11239" width="17.42578125" customWidth="1"/>
    <col min="11240" max="11283" width="9.28515625" customWidth="1"/>
    <col min="11493" max="11493" width="1.85546875" customWidth="1"/>
    <col min="11494" max="11494" width="5.7109375" customWidth="1"/>
    <col min="11495" max="11495" width="17.42578125" customWidth="1"/>
    <col min="11496" max="11539" width="9.28515625" customWidth="1"/>
    <col min="11749" max="11749" width="1.85546875" customWidth="1"/>
    <col min="11750" max="11750" width="5.7109375" customWidth="1"/>
    <col min="11751" max="11751" width="17.42578125" customWidth="1"/>
    <col min="11752" max="11795" width="9.28515625" customWidth="1"/>
    <col min="12005" max="12005" width="1.85546875" customWidth="1"/>
    <col min="12006" max="12006" width="5.7109375" customWidth="1"/>
    <col min="12007" max="12007" width="17.42578125" customWidth="1"/>
    <col min="12008" max="12051" width="9.28515625" customWidth="1"/>
    <col min="12261" max="12261" width="1.85546875" customWidth="1"/>
    <col min="12262" max="12262" width="5.7109375" customWidth="1"/>
    <col min="12263" max="12263" width="17.42578125" customWidth="1"/>
    <col min="12264" max="12307" width="9.28515625" customWidth="1"/>
    <col min="12517" max="12517" width="1.85546875" customWidth="1"/>
    <col min="12518" max="12518" width="5.7109375" customWidth="1"/>
    <col min="12519" max="12519" width="17.42578125" customWidth="1"/>
    <col min="12520" max="12563" width="9.28515625" customWidth="1"/>
    <col min="12773" max="12773" width="1.85546875" customWidth="1"/>
    <col min="12774" max="12774" width="5.7109375" customWidth="1"/>
    <col min="12775" max="12775" width="17.42578125" customWidth="1"/>
    <col min="12776" max="12819" width="9.28515625" customWidth="1"/>
    <col min="13029" max="13029" width="1.85546875" customWidth="1"/>
    <col min="13030" max="13030" width="5.7109375" customWidth="1"/>
    <col min="13031" max="13031" width="17.42578125" customWidth="1"/>
    <col min="13032" max="13075" width="9.28515625" customWidth="1"/>
    <col min="13285" max="13285" width="1.85546875" customWidth="1"/>
    <col min="13286" max="13286" width="5.7109375" customWidth="1"/>
    <col min="13287" max="13287" width="17.42578125" customWidth="1"/>
    <col min="13288" max="13331" width="9.28515625" customWidth="1"/>
    <col min="13541" max="13541" width="1.85546875" customWidth="1"/>
    <col min="13542" max="13542" width="5.7109375" customWidth="1"/>
    <col min="13543" max="13543" width="17.42578125" customWidth="1"/>
    <col min="13544" max="13587" width="9.28515625" customWidth="1"/>
    <col min="13797" max="13797" width="1.85546875" customWidth="1"/>
    <col min="13798" max="13798" width="5.7109375" customWidth="1"/>
    <col min="13799" max="13799" width="17.42578125" customWidth="1"/>
    <col min="13800" max="13843" width="9.28515625" customWidth="1"/>
    <col min="14053" max="14053" width="1.85546875" customWidth="1"/>
    <col min="14054" max="14054" width="5.7109375" customWidth="1"/>
    <col min="14055" max="14055" width="17.42578125" customWidth="1"/>
    <col min="14056" max="14099" width="9.28515625" customWidth="1"/>
    <col min="14309" max="14309" width="1.85546875" customWidth="1"/>
    <col min="14310" max="14310" width="5.7109375" customWidth="1"/>
    <col min="14311" max="14311" width="17.42578125" customWidth="1"/>
    <col min="14312" max="14355" width="9.28515625" customWidth="1"/>
    <col min="14565" max="14565" width="1.85546875" customWidth="1"/>
    <col min="14566" max="14566" width="5.7109375" customWidth="1"/>
    <col min="14567" max="14567" width="17.42578125" customWidth="1"/>
    <col min="14568" max="14611" width="9.28515625" customWidth="1"/>
    <col min="14821" max="14821" width="1.85546875" customWidth="1"/>
    <col min="14822" max="14822" width="5.7109375" customWidth="1"/>
    <col min="14823" max="14823" width="17.42578125" customWidth="1"/>
    <col min="14824" max="14867" width="9.28515625" customWidth="1"/>
    <col min="15077" max="15077" width="1.85546875" customWidth="1"/>
    <col min="15078" max="15078" width="5.7109375" customWidth="1"/>
    <col min="15079" max="15079" width="17.42578125" customWidth="1"/>
    <col min="15080" max="15123" width="9.28515625" customWidth="1"/>
    <col min="15333" max="15333" width="1.85546875" customWidth="1"/>
    <col min="15334" max="15334" width="5.7109375" customWidth="1"/>
    <col min="15335" max="15335" width="17.42578125" customWidth="1"/>
    <col min="15336" max="15379" width="9.28515625" customWidth="1"/>
    <col min="15589" max="15589" width="1.85546875" customWidth="1"/>
    <col min="15590" max="15590" width="5.7109375" customWidth="1"/>
    <col min="15591" max="15591" width="17.42578125" customWidth="1"/>
    <col min="15592" max="15635" width="9.28515625" customWidth="1"/>
    <col min="15845" max="15845" width="1.85546875" customWidth="1"/>
    <col min="15846" max="15846" width="5.7109375" customWidth="1"/>
    <col min="15847" max="15847" width="17.42578125" customWidth="1"/>
    <col min="15848" max="15891" width="9.28515625" customWidth="1"/>
    <col min="16101" max="16101" width="1.85546875" customWidth="1"/>
    <col min="16102" max="16102" width="5.7109375" customWidth="1"/>
    <col min="16103" max="16103" width="17.42578125" customWidth="1"/>
    <col min="16104" max="16147" width="9.28515625" customWidth="1"/>
  </cols>
  <sheetData>
    <row r="1" spans="2:29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9" t="s">
        <v>188</v>
      </c>
      <c r="AB1" s="199"/>
      <c r="AC1" s="199"/>
    </row>
    <row r="2" spans="2:29" ht="36" customHeight="1" x14ac:dyDescent="0.25">
      <c r="B2" s="211" t="s">
        <v>189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</row>
    <row r="3" spans="2:29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2:29" ht="24.75" customHeight="1" x14ac:dyDescent="0.25">
      <c r="B4" s="200" t="s">
        <v>93</v>
      </c>
      <c r="C4" s="200" t="s">
        <v>3</v>
      </c>
      <c r="D4" s="147" t="s">
        <v>190</v>
      </c>
      <c r="E4" s="148"/>
      <c r="F4" s="148" t="s">
        <v>131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</row>
    <row r="5" spans="2:29" s="103" customFormat="1" ht="12.75" customHeight="1" x14ac:dyDescent="0.2">
      <c r="B5" s="159"/>
      <c r="C5" s="159"/>
      <c r="D5" s="148"/>
      <c r="E5" s="148"/>
      <c r="F5" s="164" t="s">
        <v>135</v>
      </c>
      <c r="G5" s="188"/>
      <c r="H5" s="164" t="s">
        <v>191</v>
      </c>
      <c r="I5" s="188"/>
      <c r="J5" s="164" t="s">
        <v>192</v>
      </c>
      <c r="K5" s="188"/>
      <c r="L5" s="164" t="s">
        <v>137</v>
      </c>
      <c r="M5" s="188"/>
      <c r="N5" s="164" t="s">
        <v>193</v>
      </c>
      <c r="O5" s="188"/>
      <c r="P5" s="164" t="s">
        <v>194</v>
      </c>
      <c r="Q5" s="188"/>
      <c r="R5" s="164" t="s">
        <v>195</v>
      </c>
      <c r="S5" s="188"/>
      <c r="T5" s="164" t="s">
        <v>196</v>
      </c>
      <c r="U5" s="188"/>
      <c r="V5" s="164" t="s">
        <v>197</v>
      </c>
      <c r="W5" s="188"/>
      <c r="X5" s="186" t="s">
        <v>198</v>
      </c>
      <c r="Y5" s="187"/>
      <c r="Z5" s="186" t="s">
        <v>199</v>
      </c>
      <c r="AA5" s="187"/>
      <c r="AB5" s="164" t="s">
        <v>200</v>
      </c>
      <c r="AC5" s="188"/>
    </row>
    <row r="6" spans="2:29" ht="66" x14ac:dyDescent="0.25">
      <c r="B6" s="201"/>
      <c r="C6" s="201"/>
      <c r="D6" s="88" t="s">
        <v>201</v>
      </c>
      <c r="E6" s="88" t="s">
        <v>202</v>
      </c>
      <c r="F6" s="88" t="s">
        <v>174</v>
      </c>
      <c r="G6" s="88" t="s">
        <v>141</v>
      </c>
      <c r="H6" s="88" t="s">
        <v>174</v>
      </c>
      <c r="I6" s="88" t="s">
        <v>141</v>
      </c>
      <c r="J6" s="88" t="s">
        <v>174</v>
      </c>
      <c r="K6" s="88" t="s">
        <v>141</v>
      </c>
      <c r="L6" s="88" t="s">
        <v>174</v>
      </c>
      <c r="M6" s="88" t="s">
        <v>141</v>
      </c>
      <c r="N6" s="88" t="s">
        <v>174</v>
      </c>
      <c r="O6" s="88" t="s">
        <v>141</v>
      </c>
      <c r="P6" s="88" t="s">
        <v>174</v>
      </c>
      <c r="Q6" s="88" t="s">
        <v>141</v>
      </c>
      <c r="R6" s="88" t="s">
        <v>174</v>
      </c>
      <c r="S6" s="88" t="s">
        <v>141</v>
      </c>
      <c r="T6" s="88" t="s">
        <v>174</v>
      </c>
      <c r="U6" s="88" t="s">
        <v>141</v>
      </c>
      <c r="V6" s="88" t="s">
        <v>174</v>
      </c>
      <c r="W6" s="88" t="s">
        <v>141</v>
      </c>
      <c r="X6" s="88" t="s">
        <v>174</v>
      </c>
      <c r="Y6" s="88" t="s">
        <v>141</v>
      </c>
      <c r="Z6" s="88" t="s">
        <v>174</v>
      </c>
      <c r="AA6" s="88" t="s">
        <v>141</v>
      </c>
      <c r="AB6" s="88" t="s">
        <v>174</v>
      </c>
      <c r="AC6" s="88" t="s">
        <v>141</v>
      </c>
    </row>
    <row r="7" spans="2:29" s="105" customFormat="1" ht="50.1" customHeight="1" x14ac:dyDescent="0.25">
      <c r="B7" s="164" t="s">
        <v>21</v>
      </c>
      <c r="C7" s="188"/>
      <c r="D7" s="104">
        <f>D8+D9+D10+D11+D12+D13+D14+D15+D16+D17+D18+D19+D20+D21</f>
        <v>1617</v>
      </c>
      <c r="E7" s="104">
        <f>E8+E9+E10+E11+E12+E13+E14+E15+E16+E17+E18+E19+E20+E21</f>
        <v>1350</v>
      </c>
      <c r="F7" s="104">
        <f>F8+F9+F10+F11+F12+F13+F14+F15+F16+F17+F18+F19+F20+F21</f>
        <v>657</v>
      </c>
      <c r="G7" s="104">
        <f t="shared" ref="G7:AC7" si="0">G8+G9+G10+G11+G12+G13+G14+G15+G16+G17+G18+G19+G20+G21</f>
        <v>557</v>
      </c>
      <c r="H7" s="104">
        <f t="shared" si="0"/>
        <v>379</v>
      </c>
      <c r="I7" s="104">
        <f t="shared" si="0"/>
        <v>293</v>
      </c>
      <c r="J7" s="104">
        <f t="shared" si="0"/>
        <v>111</v>
      </c>
      <c r="K7" s="104">
        <f t="shared" si="0"/>
        <v>91</v>
      </c>
      <c r="L7" s="104">
        <f t="shared" si="0"/>
        <v>82</v>
      </c>
      <c r="M7" s="104">
        <f t="shared" si="0"/>
        <v>74</v>
      </c>
      <c r="N7" s="104">
        <f t="shared" si="0"/>
        <v>80</v>
      </c>
      <c r="O7" s="104">
        <f t="shared" si="0"/>
        <v>71</v>
      </c>
      <c r="P7" s="104">
        <f t="shared" si="0"/>
        <v>69</v>
      </c>
      <c r="Q7" s="104">
        <f t="shared" si="0"/>
        <v>60</v>
      </c>
      <c r="R7" s="104">
        <f t="shared" si="0"/>
        <v>68</v>
      </c>
      <c r="S7" s="104">
        <f t="shared" si="0"/>
        <v>60</v>
      </c>
      <c r="T7" s="104">
        <f t="shared" si="0"/>
        <v>51</v>
      </c>
      <c r="U7" s="104">
        <f t="shared" si="0"/>
        <v>38</v>
      </c>
      <c r="V7" s="104">
        <f>V8+V9+V10+V11+V12+V13+V14+V15+V16+V17+V18+V19+V20+V21</f>
        <v>39</v>
      </c>
      <c r="W7" s="104">
        <f>W8+W9+W10+W11+W12+W13+W14+W15+W16+W17+W18+W19+W20+W21</f>
        <v>29</v>
      </c>
      <c r="X7" s="104">
        <f t="shared" si="0"/>
        <v>32</v>
      </c>
      <c r="Y7" s="104">
        <f t="shared" si="0"/>
        <v>31</v>
      </c>
      <c r="Z7" s="104">
        <f t="shared" si="0"/>
        <v>34</v>
      </c>
      <c r="AA7" s="104">
        <f t="shared" si="0"/>
        <v>31</v>
      </c>
      <c r="AB7" s="104">
        <f t="shared" si="0"/>
        <v>15</v>
      </c>
      <c r="AC7" s="104">
        <f t="shared" si="0"/>
        <v>15</v>
      </c>
    </row>
    <row r="8" spans="2:29" s="105" customFormat="1" ht="39.950000000000003" customHeight="1" x14ac:dyDescent="0.25">
      <c r="B8" s="46">
        <v>1</v>
      </c>
      <c r="C8" s="28" t="s">
        <v>26</v>
      </c>
      <c r="D8" s="106">
        <f>SUM(F8+H8+J8+P8+N8+R8+T8+X8+V8+Z8)+AB8+L8</f>
        <v>76</v>
      </c>
      <c r="E8" s="106">
        <f>SUM(G8+I8+K8+Q8+O8+S8+U8+Y8+W8+AC8+M8+AA8)</f>
        <v>66</v>
      </c>
      <c r="F8" s="106">
        <f>[19]GWg!U239</f>
        <v>57</v>
      </c>
      <c r="G8" s="106">
        <f>[19]GWg!X239</f>
        <v>48</v>
      </c>
      <c r="H8" s="106">
        <f>[19]GWg!U218</f>
        <v>8</v>
      </c>
      <c r="I8" s="106">
        <f>[19]GWg!X218</f>
        <v>7</v>
      </c>
      <c r="J8" s="106">
        <f>[19]GWg!U215</f>
        <v>3</v>
      </c>
      <c r="K8" s="106">
        <f>[19]GWg!X215</f>
        <v>3</v>
      </c>
      <c r="L8" s="106">
        <f>[19]GWg!U225</f>
        <v>0</v>
      </c>
      <c r="M8" s="106">
        <f>[19]GWg!X225</f>
        <v>0</v>
      </c>
      <c r="N8" s="106">
        <f>[19]GWg!U233</f>
        <v>1</v>
      </c>
      <c r="O8" s="106">
        <f>[19]GWg!X233</f>
        <v>1</v>
      </c>
      <c r="P8" s="106">
        <f>[19]GWg!U238</f>
        <v>3</v>
      </c>
      <c r="Q8" s="106">
        <f>[19]GWg!X238</f>
        <v>3</v>
      </c>
      <c r="R8" s="106">
        <f>[19]GWg!U234</f>
        <v>2</v>
      </c>
      <c r="S8" s="106">
        <f>[19]GWg!X234</f>
        <v>2</v>
      </c>
      <c r="T8" s="106">
        <f>[19]GWg!U216</f>
        <v>2</v>
      </c>
      <c r="U8" s="106">
        <f>[19]GWg!X216</f>
        <v>2</v>
      </c>
      <c r="V8" s="106">
        <f>[19]GWg!U229</f>
        <v>0</v>
      </c>
      <c r="W8" s="106">
        <f>[19]GWg!X229</f>
        <v>0</v>
      </c>
      <c r="X8" s="106">
        <f>[19]GWg!U228</f>
        <v>0</v>
      </c>
      <c r="Y8" s="106">
        <f>[19]GWg!X228</f>
        <v>0</v>
      </c>
      <c r="Z8" s="107">
        <f>[19]GWg!U223</f>
        <v>0</v>
      </c>
      <c r="AA8" s="107">
        <f>[19]GWg!X223</f>
        <v>0</v>
      </c>
      <c r="AB8" s="107">
        <f>[19]GWg!U222</f>
        <v>0</v>
      </c>
      <c r="AC8" s="107">
        <f>[19]GWg!X222</f>
        <v>0</v>
      </c>
    </row>
    <row r="9" spans="2:29" s="105" customFormat="1" ht="39.950000000000003" customHeight="1" x14ac:dyDescent="0.25">
      <c r="B9" s="35">
        <v>2</v>
      </c>
      <c r="C9" s="28" t="s">
        <v>27</v>
      </c>
      <c r="D9" s="106">
        <f t="shared" ref="D9:D21" si="1">SUM(F9+H9+J9+P9+N9+R9+T9+X9+V9+Z9)+AB9+L9</f>
        <v>38</v>
      </c>
      <c r="E9" s="106">
        <f t="shared" ref="E9:E21" si="2">SUM(G9+I9+K9+Q9+O9+S9+U9+Y9+W9+AC9+M9+AA9)</f>
        <v>37</v>
      </c>
      <c r="F9" s="106">
        <f>[19]GWz!U239</f>
        <v>18</v>
      </c>
      <c r="G9" s="106">
        <f>[19]GWz!X239</f>
        <v>17</v>
      </c>
      <c r="H9" s="106">
        <f>[19]GWz!U218</f>
        <v>11</v>
      </c>
      <c r="I9" s="106">
        <f>[19]GWz!X218</f>
        <v>11</v>
      </c>
      <c r="J9" s="106">
        <f>[19]GWz!U215</f>
        <v>2</v>
      </c>
      <c r="K9" s="106">
        <f>[19]GWz!X215</f>
        <v>2</v>
      </c>
      <c r="L9" s="106">
        <f>[19]GWz!U225</f>
        <v>0</v>
      </c>
      <c r="M9" s="106">
        <f>[19]GWz!X225</f>
        <v>0</v>
      </c>
      <c r="N9" s="106">
        <f>[19]GWz!U233</f>
        <v>1</v>
      </c>
      <c r="O9" s="106">
        <f>[19]GWz!X233</f>
        <v>1</v>
      </c>
      <c r="P9" s="106">
        <f>[19]GWz!U238</f>
        <v>2</v>
      </c>
      <c r="Q9" s="106">
        <f>[19]GWz!X238</f>
        <v>2</v>
      </c>
      <c r="R9" s="106">
        <f>[19]GWz!U234</f>
        <v>2</v>
      </c>
      <c r="S9" s="106">
        <f>[19]GWz!X234</f>
        <v>2</v>
      </c>
      <c r="T9" s="106">
        <f>[19]GWz!U216</f>
        <v>0</v>
      </c>
      <c r="U9" s="106">
        <f>[19]GWz!X216</f>
        <v>0</v>
      </c>
      <c r="V9" s="106">
        <f>[19]GWz!U229</f>
        <v>1</v>
      </c>
      <c r="W9" s="106">
        <f>[19]GWz!X229</f>
        <v>1</v>
      </c>
      <c r="X9" s="106">
        <f>[19]GWz!U228</f>
        <v>0</v>
      </c>
      <c r="Y9" s="106">
        <f>[19]GWz!X228</f>
        <v>0</v>
      </c>
      <c r="Z9" s="107">
        <f>[19]GWz!U223</f>
        <v>0</v>
      </c>
      <c r="AA9" s="107">
        <f>[19]GWz!X223</f>
        <v>0</v>
      </c>
      <c r="AB9" s="106">
        <f>[19]GWz!U222</f>
        <v>1</v>
      </c>
      <c r="AC9" s="106">
        <f>[19]GWz!X222</f>
        <v>1</v>
      </c>
    </row>
    <row r="10" spans="2:29" s="105" customFormat="1" ht="39.950000000000003" customHeight="1" x14ac:dyDescent="0.25">
      <c r="B10" s="85">
        <v>3</v>
      </c>
      <c r="C10" s="28" t="s">
        <v>28</v>
      </c>
      <c r="D10" s="106">
        <f t="shared" si="1"/>
        <v>132</v>
      </c>
      <c r="E10" s="106">
        <f>SUM(G10+I10+K10+Q10+O10+S10+U10+Y10+W10+AC10+M10+AA10)</f>
        <v>121</v>
      </c>
      <c r="F10" s="106">
        <f>[19]KO!U239</f>
        <v>41</v>
      </c>
      <c r="G10" s="106">
        <f>[19]KO!X239</f>
        <v>38</v>
      </c>
      <c r="H10" s="106">
        <f>[19]KO!U218</f>
        <v>18</v>
      </c>
      <c r="I10" s="106">
        <f>[19]KO!X218</f>
        <v>15</v>
      </c>
      <c r="J10" s="106">
        <f>[19]KO!U215</f>
        <v>15</v>
      </c>
      <c r="K10" s="106">
        <f>[19]KO!X215</f>
        <v>14</v>
      </c>
      <c r="L10" s="106">
        <f>[19]KO!U225</f>
        <v>15</v>
      </c>
      <c r="M10" s="106">
        <f>[19]KO!X225</f>
        <v>15</v>
      </c>
      <c r="N10" s="106">
        <f>[19]KO!U233</f>
        <v>12</v>
      </c>
      <c r="O10" s="106">
        <f>[19]KO!X233</f>
        <v>11</v>
      </c>
      <c r="P10" s="106">
        <f>[19]KO!U238</f>
        <v>5</v>
      </c>
      <c r="Q10" s="106">
        <f>[19]KO!X238</f>
        <v>4</v>
      </c>
      <c r="R10" s="106">
        <f>[19]KO!U234</f>
        <v>4</v>
      </c>
      <c r="S10" s="106">
        <f>[19]KO!X234</f>
        <v>3</v>
      </c>
      <c r="T10" s="106">
        <f>[19]KO!U216</f>
        <v>8</v>
      </c>
      <c r="U10" s="106">
        <f>[19]KO!X216</f>
        <v>8</v>
      </c>
      <c r="V10" s="106">
        <f>[19]KO!U229</f>
        <v>7</v>
      </c>
      <c r="W10" s="106">
        <f>[19]KO!X229</f>
        <v>6</v>
      </c>
      <c r="X10" s="106">
        <f>[19]KO!U228</f>
        <v>3</v>
      </c>
      <c r="Y10" s="106">
        <f>[19]KO!X228</f>
        <v>3</v>
      </c>
      <c r="Z10" s="107">
        <f>[19]KO!U223</f>
        <v>2</v>
      </c>
      <c r="AA10" s="107">
        <f>[19]KO!X223</f>
        <v>2</v>
      </c>
      <c r="AB10" s="107">
        <f>[19]KO!U222</f>
        <v>2</v>
      </c>
      <c r="AC10" s="106">
        <f>[19]KO!X222</f>
        <v>2</v>
      </c>
    </row>
    <row r="11" spans="2:29" s="105" customFormat="1" ht="39.950000000000003" customHeight="1" x14ac:dyDescent="0.25">
      <c r="B11" s="85">
        <v>4</v>
      </c>
      <c r="C11" s="28" t="s">
        <v>29</v>
      </c>
      <c r="D11" s="106">
        <f t="shared" si="1"/>
        <v>169</v>
      </c>
      <c r="E11" s="106">
        <f t="shared" si="2"/>
        <v>149</v>
      </c>
      <c r="F11" s="106">
        <f>[19]MI!U239</f>
        <v>59</v>
      </c>
      <c r="G11" s="106">
        <f>[19]MI!X239</f>
        <v>51</v>
      </c>
      <c r="H11" s="106">
        <f>[19]MI!U218</f>
        <v>27</v>
      </c>
      <c r="I11" s="106">
        <f>[19]MI!X218</f>
        <v>22</v>
      </c>
      <c r="J11" s="106">
        <f>[19]MI!U215</f>
        <v>21</v>
      </c>
      <c r="K11" s="106">
        <f>[19]MI!X215</f>
        <v>18</v>
      </c>
      <c r="L11" s="106">
        <f>[19]MI!U225</f>
        <v>19</v>
      </c>
      <c r="M11" s="106">
        <f>[19]MI!X225</f>
        <v>19</v>
      </c>
      <c r="N11" s="106">
        <f>[19]MI!U233</f>
        <v>6</v>
      </c>
      <c r="O11" s="106">
        <f>[19]MI!X233</f>
        <v>5</v>
      </c>
      <c r="P11" s="106">
        <f>[19]MI!U238</f>
        <v>10</v>
      </c>
      <c r="Q11" s="106">
        <f>[19]MI!X238</f>
        <v>10</v>
      </c>
      <c r="R11" s="106">
        <f>[19]MI!U234</f>
        <v>7</v>
      </c>
      <c r="S11" s="106">
        <f>[19]MI!X234</f>
        <v>5</v>
      </c>
      <c r="T11" s="106">
        <f>[19]MI!U216</f>
        <v>10</v>
      </c>
      <c r="U11" s="106">
        <f>[19]MI!X216</f>
        <v>10</v>
      </c>
      <c r="V11" s="106">
        <f>[19]MI!U229</f>
        <v>1</v>
      </c>
      <c r="W11" s="106">
        <f>[19]MI!X229</f>
        <v>1</v>
      </c>
      <c r="X11" s="106">
        <f>[19]MI!U228</f>
        <v>2</v>
      </c>
      <c r="Y11" s="106">
        <f>[19]MI!X228</f>
        <v>2</v>
      </c>
      <c r="Z11" s="107">
        <f>[19]MI!U223</f>
        <v>6</v>
      </c>
      <c r="AA11" s="107">
        <f>[19]MI!X223</f>
        <v>5</v>
      </c>
      <c r="AB11" s="106">
        <f>[19]MI!U222</f>
        <v>1</v>
      </c>
      <c r="AC11" s="106">
        <f>[19]MI!X222</f>
        <v>1</v>
      </c>
    </row>
    <row r="12" spans="2:29" s="105" customFormat="1" ht="39.950000000000003" customHeight="1" x14ac:dyDescent="0.25">
      <c r="B12" s="46">
        <v>5</v>
      </c>
      <c r="C12" s="28" t="s">
        <v>30</v>
      </c>
      <c r="D12" s="106">
        <f t="shared" si="1"/>
        <v>97</v>
      </c>
      <c r="E12" s="106">
        <f t="shared" si="2"/>
        <v>87</v>
      </c>
      <c r="F12" s="106">
        <f>[19]NS!U239</f>
        <v>17</v>
      </c>
      <c r="G12" s="106">
        <f>[19]NS!X239</f>
        <v>15</v>
      </c>
      <c r="H12" s="106">
        <f>[19]NS!U218</f>
        <v>35</v>
      </c>
      <c r="I12" s="106">
        <f>[19]NS!X218</f>
        <v>34</v>
      </c>
      <c r="J12" s="106">
        <f>[19]NS!U215</f>
        <v>9</v>
      </c>
      <c r="K12" s="106">
        <f>[19]NS!X215</f>
        <v>6</v>
      </c>
      <c r="L12" s="106">
        <f>[19]NS!U225</f>
        <v>9</v>
      </c>
      <c r="M12" s="106">
        <f>[19]NS!X225</f>
        <v>9</v>
      </c>
      <c r="N12" s="106">
        <f>[19]NS!U233</f>
        <v>5</v>
      </c>
      <c r="O12" s="106">
        <f>[19]NS!X233</f>
        <v>3</v>
      </c>
      <c r="P12" s="106">
        <f>[19]NS!U238</f>
        <v>1</v>
      </c>
      <c r="Q12" s="106">
        <f>[19]NS!X238</f>
        <v>1</v>
      </c>
      <c r="R12" s="106">
        <f>[19]NS!U234</f>
        <v>3</v>
      </c>
      <c r="S12" s="106">
        <f>[19]NS!X234</f>
        <v>3</v>
      </c>
      <c r="T12" s="106">
        <f>[19]NS!U216</f>
        <v>9</v>
      </c>
      <c r="U12" s="106">
        <f>[19]NS!X216</f>
        <v>7</v>
      </c>
      <c r="V12" s="106">
        <f>[19]NS!U229</f>
        <v>0</v>
      </c>
      <c r="W12" s="106">
        <f>[19]NS!X229</f>
        <v>0</v>
      </c>
      <c r="X12" s="106">
        <f>[19]NS!U228</f>
        <v>6</v>
      </c>
      <c r="Y12" s="106">
        <f>[19]NS!X228</f>
        <v>6</v>
      </c>
      <c r="Z12" s="107">
        <f>[19]NS!U223</f>
        <v>1</v>
      </c>
      <c r="AA12" s="107">
        <f>[19]NS!X223</f>
        <v>1</v>
      </c>
      <c r="AB12" s="107">
        <f>[19]NS!U222</f>
        <v>2</v>
      </c>
      <c r="AC12" s="107">
        <f>[19]NS!X222</f>
        <v>2</v>
      </c>
    </row>
    <row r="13" spans="2:29" s="105" customFormat="1" ht="39.950000000000003" customHeight="1" x14ac:dyDescent="0.25">
      <c r="B13" s="35">
        <v>6</v>
      </c>
      <c r="C13" s="28" t="s">
        <v>31</v>
      </c>
      <c r="D13" s="106">
        <f t="shared" si="1"/>
        <v>27</v>
      </c>
      <c r="E13" s="106">
        <f t="shared" si="2"/>
        <v>18</v>
      </c>
      <c r="F13" s="106">
        <f>[19]Sł!U239</f>
        <v>24</v>
      </c>
      <c r="G13" s="106">
        <f>[19]Sł!X239</f>
        <v>15</v>
      </c>
      <c r="H13" s="106">
        <f>[19]Sł!U218</f>
        <v>0</v>
      </c>
      <c r="I13" s="106">
        <f>[19]Sł!X218</f>
        <v>0</v>
      </c>
      <c r="J13" s="106">
        <f>[19]Sł!U215</f>
        <v>0</v>
      </c>
      <c r="K13" s="106">
        <f>[19]Sł!X215</f>
        <v>0</v>
      </c>
      <c r="L13" s="106">
        <f>[19]Sł!U225</f>
        <v>0</v>
      </c>
      <c r="M13" s="106">
        <f>[19]Sł!X225</f>
        <v>0</v>
      </c>
      <c r="N13" s="106">
        <f>[19]Sł!U233</f>
        <v>1</v>
      </c>
      <c r="O13" s="106">
        <f>[19]Sł!X233</f>
        <v>1</v>
      </c>
      <c r="P13" s="106">
        <f>[19]Sł!U238</f>
        <v>2</v>
      </c>
      <c r="Q13" s="106">
        <f>[19]Sł!X238</f>
        <v>2</v>
      </c>
      <c r="R13" s="106">
        <f>[19]Sł!U234</f>
        <v>0</v>
      </c>
      <c r="S13" s="106">
        <f>[19]Sł!X234</f>
        <v>0</v>
      </c>
      <c r="T13" s="106">
        <f>[19]Sł!U216</f>
        <v>0</v>
      </c>
      <c r="U13" s="106">
        <f>[19]Sł!X216</f>
        <v>0</v>
      </c>
      <c r="V13" s="106">
        <f>[19]Sł!U229</f>
        <v>0</v>
      </c>
      <c r="W13" s="106">
        <f>[19]Sł!X229</f>
        <v>0</v>
      </c>
      <c r="X13" s="106">
        <f>[19]Sł!U228</f>
        <v>0</v>
      </c>
      <c r="Y13" s="106">
        <f>[19]Sł!X228</f>
        <v>0</v>
      </c>
      <c r="Z13" s="107">
        <f>[19]Sł!U223</f>
        <v>0</v>
      </c>
      <c r="AA13" s="107">
        <f>[19]Sł!X223</f>
        <v>0</v>
      </c>
      <c r="AB13" s="107">
        <f>[19]Sł!U222</f>
        <v>0</v>
      </c>
      <c r="AC13" s="107">
        <f>[19]Sł!X222</f>
        <v>0</v>
      </c>
    </row>
    <row r="14" spans="2:29" s="105" customFormat="1" ht="39.950000000000003" customHeight="1" x14ac:dyDescent="0.25">
      <c r="B14" s="85">
        <v>7</v>
      </c>
      <c r="C14" s="28" t="s">
        <v>32</v>
      </c>
      <c r="D14" s="106">
        <f t="shared" si="1"/>
        <v>179</v>
      </c>
      <c r="E14" s="106">
        <f t="shared" si="2"/>
        <v>163</v>
      </c>
      <c r="F14" s="106">
        <f>[19]St!U239</f>
        <v>86</v>
      </c>
      <c r="G14" s="106">
        <f>[19]St!X239</f>
        <v>76</v>
      </c>
      <c r="H14" s="106">
        <f>[19]St!U218</f>
        <v>31</v>
      </c>
      <c r="I14" s="106">
        <f>[19]St!X218</f>
        <v>28</v>
      </c>
      <c r="J14" s="106">
        <f>[19]St!U215</f>
        <v>16</v>
      </c>
      <c r="K14" s="106">
        <f>[19]St!X215</f>
        <v>16</v>
      </c>
      <c r="L14" s="106">
        <f>[19]St!U225</f>
        <v>3</v>
      </c>
      <c r="M14" s="106">
        <f>[19]St!X225</f>
        <v>2</v>
      </c>
      <c r="N14" s="106">
        <f>[19]St!U233</f>
        <v>9</v>
      </c>
      <c r="O14" s="106">
        <f>[19]St!X233</f>
        <v>9</v>
      </c>
      <c r="P14" s="106">
        <f>[19]St!U238</f>
        <v>14</v>
      </c>
      <c r="Q14" s="106">
        <f>[19]St!X238</f>
        <v>13</v>
      </c>
      <c r="R14" s="106">
        <f>[19]St!U234</f>
        <v>2</v>
      </c>
      <c r="S14" s="106">
        <f>[19]St!X234</f>
        <v>2</v>
      </c>
      <c r="T14" s="106">
        <f>[19]St!U216</f>
        <v>1</v>
      </c>
      <c r="U14" s="106">
        <f>[19]St!X216</f>
        <v>1</v>
      </c>
      <c r="V14" s="106">
        <f>[19]St!U229</f>
        <v>5</v>
      </c>
      <c r="W14" s="106">
        <f>[19]St!X229</f>
        <v>4</v>
      </c>
      <c r="X14" s="106">
        <f>[19]St!U228</f>
        <v>2</v>
      </c>
      <c r="Y14" s="106">
        <f>[19]St!X228</f>
        <v>2</v>
      </c>
      <c r="Z14" s="106">
        <f>[19]St!U223</f>
        <v>9</v>
      </c>
      <c r="AA14" s="106">
        <f>[19]St!X223</f>
        <v>9</v>
      </c>
      <c r="AB14" s="107">
        <f>[19]St!U222</f>
        <v>1</v>
      </c>
      <c r="AC14" s="106">
        <f>[19]St!X222</f>
        <v>1</v>
      </c>
    </row>
    <row r="15" spans="2:29" s="105" customFormat="1" ht="39.950000000000003" customHeight="1" x14ac:dyDescent="0.25">
      <c r="B15" s="85">
        <v>8</v>
      </c>
      <c r="C15" s="28" t="s">
        <v>33</v>
      </c>
      <c r="D15" s="106">
        <f t="shared" si="1"/>
        <v>88</v>
      </c>
      <c r="E15" s="106">
        <f t="shared" si="2"/>
        <v>71</v>
      </c>
      <c r="F15" s="106">
        <f>[19]Su!U239</f>
        <v>65</v>
      </c>
      <c r="G15" s="106">
        <f>[19]Su!X239</f>
        <v>55</v>
      </c>
      <c r="H15" s="106">
        <f>[19]Su!U218</f>
        <v>8</v>
      </c>
      <c r="I15" s="106">
        <f>[19]Su!X218</f>
        <v>4</v>
      </c>
      <c r="J15" s="106">
        <f>[19]Su!U215</f>
        <v>1</v>
      </c>
      <c r="K15" s="106">
        <f>[19]Su!X215</f>
        <v>0</v>
      </c>
      <c r="L15" s="106">
        <f>[19]Su!U225</f>
        <v>0</v>
      </c>
      <c r="M15" s="106">
        <f>[19]Su!X225</f>
        <v>0</v>
      </c>
      <c r="N15" s="106">
        <f>[19]Su!U233</f>
        <v>2</v>
      </c>
      <c r="O15" s="106">
        <f>[19]Su!X233</f>
        <v>2</v>
      </c>
      <c r="P15" s="106">
        <f>[19]Su!U238</f>
        <v>8</v>
      </c>
      <c r="Q15" s="106">
        <f>[19]Su!X238</f>
        <v>7</v>
      </c>
      <c r="R15" s="106">
        <f>[19]Su!U234</f>
        <v>2</v>
      </c>
      <c r="S15" s="106">
        <f>[19]Su!X234</f>
        <v>2</v>
      </c>
      <c r="T15" s="106">
        <f>[19]Su!U216</f>
        <v>1</v>
      </c>
      <c r="U15" s="106">
        <f>[19]Su!X216</f>
        <v>1</v>
      </c>
      <c r="V15" s="106">
        <f>[19]Su!U229</f>
        <v>1</v>
      </c>
      <c r="W15" s="106">
        <f>[19]Su!X229</f>
        <v>0</v>
      </c>
      <c r="X15" s="106">
        <f>[19]Su!U228</f>
        <v>0</v>
      </c>
      <c r="Y15" s="106">
        <f>[19]Su!X228</f>
        <v>0</v>
      </c>
      <c r="Z15" s="107">
        <f>[19]Su!U223</f>
        <v>0</v>
      </c>
      <c r="AA15" s="107">
        <f>[19]Su!X223</f>
        <v>0</v>
      </c>
      <c r="AB15" s="107">
        <f>[19]Su!U222</f>
        <v>0</v>
      </c>
      <c r="AC15" s="107">
        <f>[19]Su!X222</f>
        <v>0</v>
      </c>
    </row>
    <row r="16" spans="2:29" s="105" customFormat="1" ht="39.950000000000003" customHeight="1" x14ac:dyDescent="0.25">
      <c r="B16" s="46">
        <v>9</v>
      </c>
      <c r="C16" s="28" t="s">
        <v>34</v>
      </c>
      <c r="D16" s="106">
        <f t="shared" si="1"/>
        <v>114</v>
      </c>
      <c r="E16" s="106">
        <f t="shared" si="2"/>
        <v>104</v>
      </c>
      <c r="F16" s="106">
        <f>[19]Św!U239</f>
        <v>102</v>
      </c>
      <c r="G16" s="106">
        <f>[19]Św!X239</f>
        <v>93</v>
      </c>
      <c r="H16" s="106">
        <f>[19]Św!U218</f>
        <v>0</v>
      </c>
      <c r="I16" s="106">
        <f>[19]Św!X218</f>
        <v>0</v>
      </c>
      <c r="J16" s="106">
        <f>[19]Św!U215</f>
        <v>0</v>
      </c>
      <c r="K16" s="106">
        <f>[19]Św!X215</f>
        <v>0</v>
      </c>
      <c r="L16" s="106">
        <f>[19]Św!U225</f>
        <v>4</v>
      </c>
      <c r="M16" s="106">
        <f>[19]Św!X225</f>
        <v>4</v>
      </c>
      <c r="N16" s="106">
        <f>[19]Św!U233</f>
        <v>0</v>
      </c>
      <c r="O16" s="106">
        <f>[19]Św!X233</f>
        <v>0</v>
      </c>
      <c r="P16" s="106">
        <f>[19]Św!U238</f>
        <v>7</v>
      </c>
      <c r="Q16" s="106">
        <f>[19]Św!X238</f>
        <v>6</v>
      </c>
      <c r="R16" s="106">
        <f>[19]Św!U234</f>
        <v>0</v>
      </c>
      <c r="S16" s="106">
        <f>[19]Św!X234</f>
        <v>0</v>
      </c>
      <c r="T16" s="106">
        <f>[19]Św!U216</f>
        <v>0</v>
      </c>
      <c r="U16" s="106">
        <f>[19]Św!X216</f>
        <v>0</v>
      </c>
      <c r="V16" s="106">
        <f>[19]Św!U229</f>
        <v>0</v>
      </c>
      <c r="W16" s="106">
        <f>[19]Św!X229</f>
        <v>0</v>
      </c>
      <c r="X16" s="106">
        <f>[19]Św!U228</f>
        <v>1</v>
      </c>
      <c r="Y16" s="106">
        <f>[19]Św!X228</f>
        <v>1</v>
      </c>
      <c r="Z16" s="107">
        <f>[19]Św!U223</f>
        <v>0</v>
      </c>
      <c r="AA16" s="107">
        <f>[19]Św!X223</f>
        <v>0</v>
      </c>
      <c r="AB16" s="107">
        <f>[19]Św!U222</f>
        <v>0</v>
      </c>
      <c r="AC16" s="106">
        <f>[19]Św!X222</f>
        <v>0</v>
      </c>
    </row>
    <row r="17" spans="2:29" s="105" customFormat="1" ht="39.950000000000003" customHeight="1" x14ac:dyDescent="0.25">
      <c r="B17" s="35">
        <v>10</v>
      </c>
      <c r="C17" s="28" t="s">
        <v>35</v>
      </c>
      <c r="D17" s="106">
        <f t="shared" si="1"/>
        <v>46</v>
      </c>
      <c r="E17" s="106">
        <f t="shared" si="2"/>
        <v>24</v>
      </c>
      <c r="F17" s="106">
        <f>[19]Ws!U239</f>
        <v>5</v>
      </c>
      <c r="G17" s="106">
        <f>[19]Ws!X239</f>
        <v>3</v>
      </c>
      <c r="H17" s="106">
        <f>[19]Ws!U218</f>
        <v>31</v>
      </c>
      <c r="I17" s="106">
        <f>[19]Ws!X218</f>
        <v>15</v>
      </c>
      <c r="J17" s="106">
        <f>[19]Ws!U215</f>
        <v>2</v>
      </c>
      <c r="K17" s="106">
        <f>[19]Ws!X215</f>
        <v>1</v>
      </c>
      <c r="L17" s="106">
        <f>[19]Ws!U225</f>
        <v>1</v>
      </c>
      <c r="M17" s="106">
        <f>[19]Ws!X225</f>
        <v>1</v>
      </c>
      <c r="N17" s="106">
        <f>[19]Ws!U233</f>
        <v>1</v>
      </c>
      <c r="O17" s="106">
        <f>[19]Ws!X233</f>
        <v>1</v>
      </c>
      <c r="P17" s="106">
        <f>[19]Ws!U238</f>
        <v>0</v>
      </c>
      <c r="Q17" s="106">
        <f>[19]Ws!X238</f>
        <v>0</v>
      </c>
      <c r="R17" s="106">
        <f>[19]Ws!U234</f>
        <v>2</v>
      </c>
      <c r="S17" s="106">
        <f>[19]Ws!X234</f>
        <v>2</v>
      </c>
      <c r="T17" s="106">
        <f>[19]Ws!U216</f>
        <v>0</v>
      </c>
      <c r="U17" s="106">
        <f>[19]Ws!X216</f>
        <v>0</v>
      </c>
      <c r="V17" s="106">
        <f>[19]Ws!U229</f>
        <v>3</v>
      </c>
      <c r="W17" s="106">
        <f>[19]Ws!X229</f>
        <v>1</v>
      </c>
      <c r="X17" s="106">
        <f>[19]Ws!U228</f>
        <v>1</v>
      </c>
      <c r="Y17" s="106">
        <f>[19]Ws!X228</f>
        <v>0</v>
      </c>
      <c r="Z17" s="107">
        <f>[19]Ws!U223</f>
        <v>0</v>
      </c>
      <c r="AA17" s="107">
        <f>[19]Ws!X223</f>
        <v>0</v>
      </c>
      <c r="AB17" s="107">
        <f>[19]Ws!U222</f>
        <v>0</v>
      </c>
      <c r="AC17" s="107">
        <f>[19]Ws!X222</f>
        <v>0</v>
      </c>
    </row>
    <row r="18" spans="2:29" s="105" customFormat="1" ht="39.950000000000003" customHeight="1" x14ac:dyDescent="0.25">
      <c r="B18" s="85">
        <v>11</v>
      </c>
      <c r="C18" s="28" t="s">
        <v>36</v>
      </c>
      <c r="D18" s="106">
        <f t="shared" si="1"/>
        <v>195</v>
      </c>
      <c r="E18" s="106">
        <f t="shared" si="2"/>
        <v>154</v>
      </c>
      <c r="F18" s="106">
        <f>[19]ZGg!U239</f>
        <v>39</v>
      </c>
      <c r="G18" s="106">
        <f>[19]ZGg!X239</f>
        <v>31</v>
      </c>
      <c r="H18" s="106">
        <f>[19]ZGg!U218</f>
        <v>83</v>
      </c>
      <c r="I18" s="106">
        <f>[19]ZGg!X218</f>
        <v>61</v>
      </c>
      <c r="J18" s="106">
        <f>[19]ZGg!U215</f>
        <v>7</v>
      </c>
      <c r="K18" s="106">
        <f>[19]ZGg!X215</f>
        <v>7</v>
      </c>
      <c r="L18" s="106">
        <f>[19]ZGg!U225</f>
        <v>7</v>
      </c>
      <c r="M18" s="106">
        <f>[19]ZGg!X225</f>
        <v>7</v>
      </c>
      <c r="N18" s="106">
        <f>[19]ZGg!U233</f>
        <v>11</v>
      </c>
      <c r="O18" s="106">
        <f>[19]ZGg!X233</f>
        <v>11</v>
      </c>
      <c r="P18" s="106">
        <f>[19]ZGg!U238</f>
        <v>2</v>
      </c>
      <c r="Q18" s="106">
        <f>[19]ZGg!X238</f>
        <v>1</v>
      </c>
      <c r="R18" s="106">
        <f>[19]ZGg!U234</f>
        <v>15</v>
      </c>
      <c r="S18" s="106">
        <f>[19]ZGg!X234</f>
        <v>14</v>
      </c>
      <c r="T18" s="106">
        <f>[19]ZGg!U216</f>
        <v>13</v>
      </c>
      <c r="U18" s="106">
        <f>[19]ZGg!U229</f>
        <v>4</v>
      </c>
      <c r="V18" s="106">
        <f>[19]ZGg!X229</f>
        <v>4</v>
      </c>
      <c r="W18" s="106">
        <f>[19]ZGg!X229</f>
        <v>4</v>
      </c>
      <c r="X18" s="106">
        <f>[19]ZGg!U228</f>
        <v>7</v>
      </c>
      <c r="Y18" s="106">
        <f>[19]ZGg!X228</f>
        <v>7</v>
      </c>
      <c r="Z18" s="107">
        <f>[19]ZGg!U223</f>
        <v>3</v>
      </c>
      <c r="AA18" s="107">
        <f>[19]ZGg!X223</f>
        <v>3</v>
      </c>
      <c r="AB18" s="106">
        <f>[19]ZGg!U222</f>
        <v>4</v>
      </c>
      <c r="AC18" s="106">
        <f>[19]ZGg!X222</f>
        <v>4</v>
      </c>
    </row>
    <row r="19" spans="2:29" s="105" customFormat="1" ht="39.950000000000003" customHeight="1" x14ac:dyDescent="0.25">
      <c r="B19" s="85">
        <v>12</v>
      </c>
      <c r="C19" s="28" t="s">
        <v>37</v>
      </c>
      <c r="D19" s="106">
        <f t="shared" si="1"/>
        <v>132</v>
      </c>
      <c r="E19" s="106">
        <f t="shared" si="2"/>
        <v>118</v>
      </c>
      <c r="F19" s="106">
        <f>[19]ZGz!U239</f>
        <v>38</v>
      </c>
      <c r="G19" s="106">
        <f>[19]ZGz!X239</f>
        <v>34</v>
      </c>
      <c r="H19" s="106">
        <f>[19]ZGz!U218</f>
        <v>48</v>
      </c>
      <c r="I19" s="106">
        <f>[19]ZGz!X218</f>
        <v>40</v>
      </c>
      <c r="J19" s="106">
        <f>[19]ZGz!U215</f>
        <v>11</v>
      </c>
      <c r="K19" s="106">
        <f>[19]ZGz!X215</f>
        <v>10</v>
      </c>
      <c r="L19" s="106">
        <f>[19]ZGz!U225</f>
        <v>9</v>
      </c>
      <c r="M19" s="106">
        <f>[19]ZGz!X225</f>
        <v>9</v>
      </c>
      <c r="N19" s="106">
        <f>[19]ZGz!U233</f>
        <v>7</v>
      </c>
      <c r="O19" s="106">
        <f>[19]ZGz!X233</f>
        <v>7</v>
      </c>
      <c r="P19" s="106">
        <f>[19]ZGz!U238</f>
        <v>0</v>
      </c>
      <c r="Q19" s="106">
        <f>[19]ZGz!X238</f>
        <v>0</v>
      </c>
      <c r="R19" s="106">
        <f>[19]ZGz!U234</f>
        <v>4</v>
      </c>
      <c r="S19" s="106">
        <f>[19]ZGz!X234</f>
        <v>3</v>
      </c>
      <c r="T19" s="106">
        <f>[19]ZGz!U216</f>
        <v>2</v>
      </c>
      <c r="U19" s="106">
        <f>[19]ZGz!X216</f>
        <v>2</v>
      </c>
      <c r="V19" s="106">
        <f>[19]ZGz!X229</f>
        <v>2</v>
      </c>
      <c r="W19" s="106">
        <f>[19]ZGz!X229</f>
        <v>2</v>
      </c>
      <c r="X19" s="106">
        <f>[19]ZGz!U228</f>
        <v>7</v>
      </c>
      <c r="Y19" s="106">
        <f>[19]ZGz!X228</f>
        <v>7</v>
      </c>
      <c r="Z19" s="107">
        <f>[19]ZGz!U223</f>
        <v>4</v>
      </c>
      <c r="AA19" s="107">
        <f>[19]ZGz!X223</f>
        <v>4</v>
      </c>
      <c r="AB19" s="107">
        <f>[19]ZGz!U222</f>
        <v>0</v>
      </c>
      <c r="AC19" s="107">
        <f>[19]ZGz!X222</f>
        <v>0</v>
      </c>
    </row>
    <row r="20" spans="2:29" s="105" customFormat="1" ht="39.950000000000003" customHeight="1" x14ac:dyDescent="0.25">
      <c r="B20" s="46">
        <v>13</v>
      </c>
      <c r="C20" s="28" t="s">
        <v>38</v>
      </c>
      <c r="D20" s="106">
        <f t="shared" si="1"/>
        <v>106</v>
      </c>
      <c r="E20" s="106">
        <f t="shared" si="2"/>
        <v>84</v>
      </c>
      <c r="F20" s="106">
        <f>[19]Żg!U239</f>
        <v>96</v>
      </c>
      <c r="G20" s="106">
        <f>[19]Żg!X239</f>
        <v>75</v>
      </c>
      <c r="H20" s="106">
        <f>[19]Żg!U218</f>
        <v>0</v>
      </c>
      <c r="I20" s="106">
        <f>[19]Żg!X218</f>
        <v>0</v>
      </c>
      <c r="J20" s="106">
        <f>[19]Żg!U215</f>
        <v>0</v>
      </c>
      <c r="K20" s="106">
        <f>[19]Żg!X215</f>
        <v>0</v>
      </c>
      <c r="L20" s="106">
        <f>[19]Żg!U225</f>
        <v>0</v>
      </c>
      <c r="M20" s="106">
        <f>[19]Żg!X225</f>
        <v>0</v>
      </c>
      <c r="N20" s="106">
        <f>[19]Żg!U233</f>
        <v>1</v>
      </c>
      <c r="O20" s="106">
        <f>[19]Żg!X233</f>
        <v>1</v>
      </c>
      <c r="P20" s="106">
        <f>[19]Żg!U238</f>
        <v>1</v>
      </c>
      <c r="Q20" s="106">
        <f>[19]Żg!X238</f>
        <v>1</v>
      </c>
      <c r="R20" s="106">
        <f>[19]Żg!U234</f>
        <v>2</v>
      </c>
      <c r="S20" s="106">
        <f>[19]Żg!X234</f>
        <v>2</v>
      </c>
      <c r="T20" s="106">
        <f>[19]Żg!U216</f>
        <v>1</v>
      </c>
      <c r="U20" s="106">
        <f>[19]Żg!X216</f>
        <v>1</v>
      </c>
      <c r="V20" s="106">
        <f>[19]Żg!U229</f>
        <v>5</v>
      </c>
      <c r="W20" s="106">
        <f>[19]Żg!X229</f>
        <v>4</v>
      </c>
      <c r="X20" s="106">
        <f>[19]Żg!U228</f>
        <v>0</v>
      </c>
      <c r="Y20" s="106">
        <f>[19]Żg!X228</f>
        <v>0</v>
      </c>
      <c r="Z20" s="107">
        <f>[19]Żg!U223</f>
        <v>0</v>
      </c>
      <c r="AA20" s="107">
        <f>[19]Żg!X223</f>
        <v>0</v>
      </c>
      <c r="AB20" s="107">
        <f>[19]Żg!U222</f>
        <v>0</v>
      </c>
      <c r="AC20" s="107">
        <f>[19]Żg!X222</f>
        <v>0</v>
      </c>
    </row>
    <row r="21" spans="2:29" s="105" customFormat="1" ht="39.950000000000003" customHeight="1" x14ac:dyDescent="0.25">
      <c r="B21" s="35">
        <v>14</v>
      </c>
      <c r="C21" s="28" t="s">
        <v>39</v>
      </c>
      <c r="D21" s="106">
        <f t="shared" si="1"/>
        <v>218</v>
      </c>
      <c r="E21" s="106">
        <f t="shared" si="2"/>
        <v>154</v>
      </c>
      <c r="F21" s="106">
        <f>[19]Żr!U239</f>
        <v>10</v>
      </c>
      <c r="G21" s="106">
        <f>[19]Żr!X239</f>
        <v>6</v>
      </c>
      <c r="H21" s="106">
        <f>[19]Żr!U218</f>
        <v>79</v>
      </c>
      <c r="I21" s="106">
        <f>[19]Żr!X218</f>
        <v>56</v>
      </c>
      <c r="J21" s="106">
        <f>[19]Żr!U215</f>
        <v>24</v>
      </c>
      <c r="K21" s="106">
        <f>[19]Żr!X215</f>
        <v>14</v>
      </c>
      <c r="L21" s="106">
        <f>[19]Żr!U225</f>
        <v>15</v>
      </c>
      <c r="M21" s="106">
        <f>[19]Żr!X225</f>
        <v>8</v>
      </c>
      <c r="N21" s="106">
        <f>[19]Żr!U233</f>
        <v>23</v>
      </c>
      <c r="O21" s="106">
        <f>[19]Żr!X233</f>
        <v>18</v>
      </c>
      <c r="P21" s="106">
        <f>[19]Żr!U238</f>
        <v>14</v>
      </c>
      <c r="Q21" s="106">
        <f>[19]Żr!X238</f>
        <v>10</v>
      </c>
      <c r="R21" s="106">
        <f>[19]Żr!U234</f>
        <v>23</v>
      </c>
      <c r="S21" s="106">
        <f>[19]Żr!X234</f>
        <v>20</v>
      </c>
      <c r="T21" s="106">
        <f>[19]Żr!U216</f>
        <v>4</v>
      </c>
      <c r="U21" s="106">
        <f>[19]Żr!X216</f>
        <v>2</v>
      </c>
      <c r="V21" s="106">
        <f>[19]Żr!U229</f>
        <v>10</v>
      </c>
      <c r="W21" s="106">
        <f>[19]Żr!X229</f>
        <v>6</v>
      </c>
      <c r="X21" s="106">
        <f>[19]Żr!U228</f>
        <v>3</v>
      </c>
      <c r="Y21" s="106">
        <f>[19]Żr!X228</f>
        <v>3</v>
      </c>
      <c r="Z21" s="107">
        <f>[19]Żr!U223</f>
        <v>9</v>
      </c>
      <c r="AA21" s="107">
        <f>[19]Żr!X223</f>
        <v>7</v>
      </c>
      <c r="AB21" s="107">
        <f>[19]Żr!U222</f>
        <v>4</v>
      </c>
      <c r="AC21" s="107">
        <f>[19]Żr!X222</f>
        <v>4</v>
      </c>
    </row>
    <row r="22" spans="2:29" x14ac:dyDescent="0.25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</sheetData>
  <mergeCells count="19">
    <mergeCell ref="AA1:AC1"/>
    <mergeCell ref="B2:AC2"/>
    <mergeCell ref="B4:B6"/>
    <mergeCell ref="C4:C6"/>
    <mergeCell ref="D4:E5"/>
    <mergeCell ref="F4:AC4"/>
    <mergeCell ref="F5:G5"/>
    <mergeCell ref="H5:I5"/>
    <mergeCell ref="J5:K5"/>
    <mergeCell ref="L5:M5"/>
    <mergeCell ref="Z5:AA5"/>
    <mergeCell ref="AB5:AC5"/>
    <mergeCell ref="B7:C7"/>
    <mergeCell ref="N5:O5"/>
    <mergeCell ref="P5:Q5"/>
    <mergeCell ref="R5:S5"/>
    <mergeCell ref="T5:U5"/>
    <mergeCell ref="V5:W5"/>
    <mergeCell ref="X5:Y5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zoomScale="80" zoomScaleNormal="80" workbookViewId="0">
      <selection activeCell="X5" sqref="X5"/>
    </sheetView>
  </sheetViews>
  <sheetFormatPr defaultRowHeight="12.75" x14ac:dyDescent="0.2"/>
  <cols>
    <col min="1" max="1" width="4.5703125" style="21" customWidth="1"/>
    <col min="2" max="2" width="4.7109375" style="21" customWidth="1"/>
    <col min="3" max="3" width="22.5703125" style="21" customWidth="1"/>
    <col min="4" max="4" width="32.7109375" style="21" customWidth="1"/>
    <col min="5" max="21" width="9.7109375" style="21" customWidth="1"/>
    <col min="22" max="256" width="9.140625" style="21"/>
    <col min="257" max="257" width="8" style="21" customWidth="1"/>
    <col min="258" max="258" width="3.28515625" style="21" customWidth="1"/>
    <col min="259" max="259" width="25.28515625" style="21" customWidth="1"/>
    <col min="260" max="260" width="16.7109375" style="21" customWidth="1"/>
    <col min="261" max="263" width="9.140625" style="21"/>
    <col min="264" max="264" width="11.5703125" style="21" customWidth="1"/>
    <col min="265" max="512" width="9.140625" style="21"/>
    <col min="513" max="513" width="8" style="21" customWidth="1"/>
    <col min="514" max="514" width="3.28515625" style="21" customWidth="1"/>
    <col min="515" max="515" width="25.28515625" style="21" customWidth="1"/>
    <col min="516" max="516" width="16.7109375" style="21" customWidth="1"/>
    <col min="517" max="519" width="9.140625" style="21"/>
    <col min="520" max="520" width="11.5703125" style="21" customWidth="1"/>
    <col min="521" max="768" width="9.140625" style="21"/>
    <col min="769" max="769" width="8" style="21" customWidth="1"/>
    <col min="770" max="770" width="3.28515625" style="21" customWidth="1"/>
    <col min="771" max="771" width="25.28515625" style="21" customWidth="1"/>
    <col min="772" max="772" width="16.7109375" style="21" customWidth="1"/>
    <col min="773" max="775" width="9.140625" style="21"/>
    <col min="776" max="776" width="11.5703125" style="21" customWidth="1"/>
    <col min="777" max="1024" width="9.140625" style="21"/>
    <col min="1025" max="1025" width="8" style="21" customWidth="1"/>
    <col min="1026" max="1026" width="3.28515625" style="21" customWidth="1"/>
    <col min="1027" max="1027" width="25.28515625" style="21" customWidth="1"/>
    <col min="1028" max="1028" width="16.7109375" style="21" customWidth="1"/>
    <col min="1029" max="1031" width="9.140625" style="21"/>
    <col min="1032" max="1032" width="11.5703125" style="21" customWidth="1"/>
    <col min="1033" max="1280" width="9.140625" style="21"/>
    <col min="1281" max="1281" width="8" style="21" customWidth="1"/>
    <col min="1282" max="1282" width="3.28515625" style="21" customWidth="1"/>
    <col min="1283" max="1283" width="25.28515625" style="21" customWidth="1"/>
    <col min="1284" max="1284" width="16.7109375" style="21" customWidth="1"/>
    <col min="1285" max="1287" width="9.140625" style="21"/>
    <col min="1288" max="1288" width="11.5703125" style="21" customWidth="1"/>
    <col min="1289" max="1536" width="9.140625" style="21"/>
    <col min="1537" max="1537" width="8" style="21" customWidth="1"/>
    <col min="1538" max="1538" width="3.28515625" style="21" customWidth="1"/>
    <col min="1539" max="1539" width="25.28515625" style="21" customWidth="1"/>
    <col min="1540" max="1540" width="16.7109375" style="21" customWidth="1"/>
    <col min="1541" max="1543" width="9.140625" style="21"/>
    <col min="1544" max="1544" width="11.5703125" style="21" customWidth="1"/>
    <col min="1545" max="1792" width="9.140625" style="21"/>
    <col min="1793" max="1793" width="8" style="21" customWidth="1"/>
    <col min="1794" max="1794" width="3.28515625" style="21" customWidth="1"/>
    <col min="1795" max="1795" width="25.28515625" style="21" customWidth="1"/>
    <col min="1796" max="1796" width="16.7109375" style="21" customWidth="1"/>
    <col min="1797" max="1799" width="9.140625" style="21"/>
    <col min="1800" max="1800" width="11.5703125" style="21" customWidth="1"/>
    <col min="1801" max="2048" width="9.140625" style="21"/>
    <col min="2049" max="2049" width="8" style="21" customWidth="1"/>
    <col min="2050" max="2050" width="3.28515625" style="21" customWidth="1"/>
    <col min="2051" max="2051" width="25.28515625" style="21" customWidth="1"/>
    <col min="2052" max="2052" width="16.7109375" style="21" customWidth="1"/>
    <col min="2053" max="2055" width="9.140625" style="21"/>
    <col min="2056" max="2056" width="11.5703125" style="21" customWidth="1"/>
    <col min="2057" max="2304" width="9.140625" style="21"/>
    <col min="2305" max="2305" width="8" style="21" customWidth="1"/>
    <col min="2306" max="2306" width="3.28515625" style="21" customWidth="1"/>
    <col min="2307" max="2307" width="25.28515625" style="21" customWidth="1"/>
    <col min="2308" max="2308" width="16.7109375" style="21" customWidth="1"/>
    <col min="2309" max="2311" width="9.140625" style="21"/>
    <col min="2312" max="2312" width="11.5703125" style="21" customWidth="1"/>
    <col min="2313" max="2560" width="9.140625" style="21"/>
    <col min="2561" max="2561" width="8" style="21" customWidth="1"/>
    <col min="2562" max="2562" width="3.28515625" style="21" customWidth="1"/>
    <col min="2563" max="2563" width="25.28515625" style="21" customWidth="1"/>
    <col min="2564" max="2564" width="16.7109375" style="21" customWidth="1"/>
    <col min="2565" max="2567" width="9.140625" style="21"/>
    <col min="2568" max="2568" width="11.5703125" style="21" customWidth="1"/>
    <col min="2569" max="2816" width="9.140625" style="21"/>
    <col min="2817" max="2817" width="8" style="21" customWidth="1"/>
    <col min="2818" max="2818" width="3.28515625" style="21" customWidth="1"/>
    <col min="2819" max="2819" width="25.28515625" style="21" customWidth="1"/>
    <col min="2820" max="2820" width="16.7109375" style="21" customWidth="1"/>
    <col min="2821" max="2823" width="9.140625" style="21"/>
    <col min="2824" max="2824" width="11.5703125" style="21" customWidth="1"/>
    <col min="2825" max="3072" width="9.140625" style="21"/>
    <col min="3073" max="3073" width="8" style="21" customWidth="1"/>
    <col min="3074" max="3074" width="3.28515625" style="21" customWidth="1"/>
    <col min="3075" max="3075" width="25.28515625" style="21" customWidth="1"/>
    <col min="3076" max="3076" width="16.7109375" style="21" customWidth="1"/>
    <col min="3077" max="3079" width="9.140625" style="21"/>
    <col min="3080" max="3080" width="11.5703125" style="21" customWidth="1"/>
    <col min="3081" max="3328" width="9.140625" style="21"/>
    <col min="3329" max="3329" width="8" style="21" customWidth="1"/>
    <col min="3330" max="3330" width="3.28515625" style="21" customWidth="1"/>
    <col min="3331" max="3331" width="25.28515625" style="21" customWidth="1"/>
    <col min="3332" max="3332" width="16.7109375" style="21" customWidth="1"/>
    <col min="3333" max="3335" width="9.140625" style="21"/>
    <col min="3336" max="3336" width="11.5703125" style="21" customWidth="1"/>
    <col min="3337" max="3584" width="9.140625" style="21"/>
    <col min="3585" max="3585" width="8" style="21" customWidth="1"/>
    <col min="3586" max="3586" width="3.28515625" style="21" customWidth="1"/>
    <col min="3587" max="3587" width="25.28515625" style="21" customWidth="1"/>
    <col min="3588" max="3588" width="16.7109375" style="21" customWidth="1"/>
    <col min="3589" max="3591" width="9.140625" style="21"/>
    <col min="3592" max="3592" width="11.5703125" style="21" customWidth="1"/>
    <col min="3593" max="3840" width="9.140625" style="21"/>
    <col min="3841" max="3841" width="8" style="21" customWidth="1"/>
    <col min="3842" max="3842" width="3.28515625" style="21" customWidth="1"/>
    <col min="3843" max="3843" width="25.28515625" style="21" customWidth="1"/>
    <col min="3844" max="3844" width="16.7109375" style="21" customWidth="1"/>
    <col min="3845" max="3847" width="9.140625" style="21"/>
    <col min="3848" max="3848" width="11.5703125" style="21" customWidth="1"/>
    <col min="3849" max="4096" width="9.140625" style="21"/>
    <col min="4097" max="4097" width="8" style="21" customWidth="1"/>
    <col min="4098" max="4098" width="3.28515625" style="21" customWidth="1"/>
    <col min="4099" max="4099" width="25.28515625" style="21" customWidth="1"/>
    <col min="4100" max="4100" width="16.7109375" style="21" customWidth="1"/>
    <col min="4101" max="4103" width="9.140625" style="21"/>
    <col min="4104" max="4104" width="11.5703125" style="21" customWidth="1"/>
    <col min="4105" max="4352" width="9.140625" style="21"/>
    <col min="4353" max="4353" width="8" style="21" customWidth="1"/>
    <col min="4354" max="4354" width="3.28515625" style="21" customWidth="1"/>
    <col min="4355" max="4355" width="25.28515625" style="21" customWidth="1"/>
    <col min="4356" max="4356" width="16.7109375" style="21" customWidth="1"/>
    <col min="4357" max="4359" width="9.140625" style="21"/>
    <col min="4360" max="4360" width="11.5703125" style="21" customWidth="1"/>
    <col min="4361" max="4608" width="9.140625" style="21"/>
    <col min="4609" max="4609" width="8" style="21" customWidth="1"/>
    <col min="4610" max="4610" width="3.28515625" style="21" customWidth="1"/>
    <col min="4611" max="4611" width="25.28515625" style="21" customWidth="1"/>
    <col min="4612" max="4612" width="16.7109375" style="21" customWidth="1"/>
    <col min="4613" max="4615" width="9.140625" style="21"/>
    <col min="4616" max="4616" width="11.5703125" style="21" customWidth="1"/>
    <col min="4617" max="4864" width="9.140625" style="21"/>
    <col min="4865" max="4865" width="8" style="21" customWidth="1"/>
    <col min="4866" max="4866" width="3.28515625" style="21" customWidth="1"/>
    <col min="4867" max="4867" width="25.28515625" style="21" customWidth="1"/>
    <col min="4868" max="4868" width="16.7109375" style="21" customWidth="1"/>
    <col min="4869" max="4871" width="9.140625" style="21"/>
    <col min="4872" max="4872" width="11.5703125" style="21" customWidth="1"/>
    <col min="4873" max="5120" width="9.140625" style="21"/>
    <col min="5121" max="5121" width="8" style="21" customWidth="1"/>
    <col min="5122" max="5122" width="3.28515625" style="21" customWidth="1"/>
    <col min="5123" max="5123" width="25.28515625" style="21" customWidth="1"/>
    <col min="5124" max="5124" width="16.7109375" style="21" customWidth="1"/>
    <col min="5125" max="5127" width="9.140625" style="21"/>
    <col min="5128" max="5128" width="11.5703125" style="21" customWidth="1"/>
    <col min="5129" max="5376" width="9.140625" style="21"/>
    <col min="5377" max="5377" width="8" style="21" customWidth="1"/>
    <col min="5378" max="5378" width="3.28515625" style="21" customWidth="1"/>
    <col min="5379" max="5379" width="25.28515625" style="21" customWidth="1"/>
    <col min="5380" max="5380" width="16.7109375" style="21" customWidth="1"/>
    <col min="5381" max="5383" width="9.140625" style="21"/>
    <col min="5384" max="5384" width="11.5703125" style="21" customWidth="1"/>
    <col min="5385" max="5632" width="9.140625" style="21"/>
    <col min="5633" max="5633" width="8" style="21" customWidth="1"/>
    <col min="5634" max="5634" width="3.28515625" style="21" customWidth="1"/>
    <col min="5635" max="5635" width="25.28515625" style="21" customWidth="1"/>
    <col min="5636" max="5636" width="16.7109375" style="21" customWidth="1"/>
    <col min="5637" max="5639" width="9.140625" style="21"/>
    <col min="5640" max="5640" width="11.5703125" style="21" customWidth="1"/>
    <col min="5641" max="5888" width="9.140625" style="21"/>
    <col min="5889" max="5889" width="8" style="21" customWidth="1"/>
    <col min="5890" max="5890" width="3.28515625" style="21" customWidth="1"/>
    <col min="5891" max="5891" width="25.28515625" style="21" customWidth="1"/>
    <col min="5892" max="5892" width="16.7109375" style="21" customWidth="1"/>
    <col min="5893" max="5895" width="9.140625" style="21"/>
    <col min="5896" max="5896" width="11.5703125" style="21" customWidth="1"/>
    <col min="5897" max="6144" width="9.140625" style="21"/>
    <col min="6145" max="6145" width="8" style="21" customWidth="1"/>
    <col min="6146" max="6146" width="3.28515625" style="21" customWidth="1"/>
    <col min="6147" max="6147" width="25.28515625" style="21" customWidth="1"/>
    <col min="6148" max="6148" width="16.7109375" style="21" customWidth="1"/>
    <col min="6149" max="6151" width="9.140625" style="21"/>
    <col min="6152" max="6152" width="11.5703125" style="21" customWidth="1"/>
    <col min="6153" max="6400" width="9.140625" style="21"/>
    <col min="6401" max="6401" width="8" style="21" customWidth="1"/>
    <col min="6402" max="6402" width="3.28515625" style="21" customWidth="1"/>
    <col min="6403" max="6403" width="25.28515625" style="21" customWidth="1"/>
    <col min="6404" max="6404" width="16.7109375" style="21" customWidth="1"/>
    <col min="6405" max="6407" width="9.140625" style="21"/>
    <col min="6408" max="6408" width="11.5703125" style="21" customWidth="1"/>
    <col min="6409" max="6656" width="9.140625" style="21"/>
    <col min="6657" max="6657" width="8" style="21" customWidth="1"/>
    <col min="6658" max="6658" width="3.28515625" style="21" customWidth="1"/>
    <col min="6659" max="6659" width="25.28515625" style="21" customWidth="1"/>
    <col min="6660" max="6660" width="16.7109375" style="21" customWidth="1"/>
    <col min="6661" max="6663" width="9.140625" style="21"/>
    <col min="6664" max="6664" width="11.5703125" style="21" customWidth="1"/>
    <col min="6665" max="6912" width="9.140625" style="21"/>
    <col min="6913" max="6913" width="8" style="21" customWidth="1"/>
    <col min="6914" max="6914" width="3.28515625" style="21" customWidth="1"/>
    <col min="6915" max="6915" width="25.28515625" style="21" customWidth="1"/>
    <col min="6916" max="6916" width="16.7109375" style="21" customWidth="1"/>
    <col min="6917" max="6919" width="9.140625" style="21"/>
    <col min="6920" max="6920" width="11.5703125" style="21" customWidth="1"/>
    <col min="6921" max="7168" width="9.140625" style="21"/>
    <col min="7169" max="7169" width="8" style="21" customWidth="1"/>
    <col min="7170" max="7170" width="3.28515625" style="21" customWidth="1"/>
    <col min="7171" max="7171" width="25.28515625" style="21" customWidth="1"/>
    <col min="7172" max="7172" width="16.7109375" style="21" customWidth="1"/>
    <col min="7173" max="7175" width="9.140625" style="21"/>
    <col min="7176" max="7176" width="11.5703125" style="21" customWidth="1"/>
    <col min="7177" max="7424" width="9.140625" style="21"/>
    <col min="7425" max="7425" width="8" style="21" customWidth="1"/>
    <col min="7426" max="7426" width="3.28515625" style="21" customWidth="1"/>
    <col min="7427" max="7427" width="25.28515625" style="21" customWidth="1"/>
    <col min="7428" max="7428" width="16.7109375" style="21" customWidth="1"/>
    <col min="7429" max="7431" width="9.140625" style="21"/>
    <col min="7432" max="7432" width="11.5703125" style="21" customWidth="1"/>
    <col min="7433" max="7680" width="9.140625" style="21"/>
    <col min="7681" max="7681" width="8" style="21" customWidth="1"/>
    <col min="7682" max="7682" width="3.28515625" style="21" customWidth="1"/>
    <col min="7683" max="7683" width="25.28515625" style="21" customWidth="1"/>
    <col min="7684" max="7684" width="16.7109375" style="21" customWidth="1"/>
    <col min="7685" max="7687" width="9.140625" style="21"/>
    <col min="7688" max="7688" width="11.5703125" style="21" customWidth="1"/>
    <col min="7689" max="7936" width="9.140625" style="21"/>
    <col min="7937" max="7937" width="8" style="21" customWidth="1"/>
    <col min="7938" max="7938" width="3.28515625" style="21" customWidth="1"/>
    <col min="7939" max="7939" width="25.28515625" style="21" customWidth="1"/>
    <col min="7940" max="7940" width="16.7109375" style="21" customWidth="1"/>
    <col min="7941" max="7943" width="9.140625" style="21"/>
    <col min="7944" max="7944" width="11.5703125" style="21" customWidth="1"/>
    <col min="7945" max="8192" width="9.140625" style="21"/>
    <col min="8193" max="8193" width="8" style="21" customWidth="1"/>
    <col min="8194" max="8194" width="3.28515625" style="21" customWidth="1"/>
    <col min="8195" max="8195" width="25.28515625" style="21" customWidth="1"/>
    <col min="8196" max="8196" width="16.7109375" style="21" customWidth="1"/>
    <col min="8197" max="8199" width="9.140625" style="21"/>
    <col min="8200" max="8200" width="11.5703125" style="21" customWidth="1"/>
    <col min="8201" max="8448" width="9.140625" style="21"/>
    <col min="8449" max="8449" width="8" style="21" customWidth="1"/>
    <col min="8450" max="8450" width="3.28515625" style="21" customWidth="1"/>
    <col min="8451" max="8451" width="25.28515625" style="21" customWidth="1"/>
    <col min="8452" max="8452" width="16.7109375" style="21" customWidth="1"/>
    <col min="8453" max="8455" width="9.140625" style="21"/>
    <col min="8456" max="8456" width="11.5703125" style="21" customWidth="1"/>
    <col min="8457" max="8704" width="9.140625" style="21"/>
    <col min="8705" max="8705" width="8" style="21" customWidth="1"/>
    <col min="8706" max="8706" width="3.28515625" style="21" customWidth="1"/>
    <col min="8707" max="8707" width="25.28515625" style="21" customWidth="1"/>
    <col min="8708" max="8708" width="16.7109375" style="21" customWidth="1"/>
    <col min="8709" max="8711" width="9.140625" style="21"/>
    <col min="8712" max="8712" width="11.5703125" style="21" customWidth="1"/>
    <col min="8713" max="8960" width="9.140625" style="21"/>
    <col min="8961" max="8961" width="8" style="21" customWidth="1"/>
    <col min="8962" max="8962" width="3.28515625" style="21" customWidth="1"/>
    <col min="8963" max="8963" width="25.28515625" style="21" customWidth="1"/>
    <col min="8964" max="8964" width="16.7109375" style="21" customWidth="1"/>
    <col min="8965" max="8967" width="9.140625" style="21"/>
    <col min="8968" max="8968" width="11.5703125" style="21" customWidth="1"/>
    <col min="8969" max="9216" width="9.140625" style="21"/>
    <col min="9217" max="9217" width="8" style="21" customWidth="1"/>
    <col min="9218" max="9218" width="3.28515625" style="21" customWidth="1"/>
    <col min="9219" max="9219" width="25.28515625" style="21" customWidth="1"/>
    <col min="9220" max="9220" width="16.7109375" style="21" customWidth="1"/>
    <col min="9221" max="9223" width="9.140625" style="21"/>
    <col min="9224" max="9224" width="11.5703125" style="21" customWidth="1"/>
    <col min="9225" max="9472" width="9.140625" style="21"/>
    <col min="9473" max="9473" width="8" style="21" customWidth="1"/>
    <col min="9474" max="9474" width="3.28515625" style="21" customWidth="1"/>
    <col min="9475" max="9475" width="25.28515625" style="21" customWidth="1"/>
    <col min="9476" max="9476" width="16.7109375" style="21" customWidth="1"/>
    <col min="9477" max="9479" width="9.140625" style="21"/>
    <col min="9480" max="9480" width="11.5703125" style="21" customWidth="1"/>
    <col min="9481" max="9728" width="9.140625" style="21"/>
    <col min="9729" max="9729" width="8" style="21" customWidth="1"/>
    <col min="9730" max="9730" width="3.28515625" style="21" customWidth="1"/>
    <col min="9731" max="9731" width="25.28515625" style="21" customWidth="1"/>
    <col min="9732" max="9732" width="16.7109375" style="21" customWidth="1"/>
    <col min="9733" max="9735" width="9.140625" style="21"/>
    <col min="9736" max="9736" width="11.5703125" style="21" customWidth="1"/>
    <col min="9737" max="9984" width="9.140625" style="21"/>
    <col min="9985" max="9985" width="8" style="21" customWidth="1"/>
    <col min="9986" max="9986" width="3.28515625" style="21" customWidth="1"/>
    <col min="9987" max="9987" width="25.28515625" style="21" customWidth="1"/>
    <col min="9988" max="9988" width="16.7109375" style="21" customWidth="1"/>
    <col min="9989" max="9991" width="9.140625" style="21"/>
    <col min="9992" max="9992" width="11.5703125" style="21" customWidth="1"/>
    <col min="9993" max="10240" width="9.140625" style="21"/>
    <col min="10241" max="10241" width="8" style="21" customWidth="1"/>
    <col min="10242" max="10242" width="3.28515625" style="21" customWidth="1"/>
    <col min="10243" max="10243" width="25.28515625" style="21" customWidth="1"/>
    <col min="10244" max="10244" width="16.7109375" style="21" customWidth="1"/>
    <col min="10245" max="10247" width="9.140625" style="21"/>
    <col min="10248" max="10248" width="11.5703125" style="21" customWidth="1"/>
    <col min="10249" max="10496" width="9.140625" style="21"/>
    <col min="10497" max="10497" width="8" style="21" customWidth="1"/>
    <col min="10498" max="10498" width="3.28515625" style="21" customWidth="1"/>
    <col min="10499" max="10499" width="25.28515625" style="21" customWidth="1"/>
    <col min="10500" max="10500" width="16.7109375" style="21" customWidth="1"/>
    <col min="10501" max="10503" width="9.140625" style="21"/>
    <col min="10504" max="10504" width="11.5703125" style="21" customWidth="1"/>
    <col min="10505" max="10752" width="9.140625" style="21"/>
    <col min="10753" max="10753" width="8" style="21" customWidth="1"/>
    <col min="10754" max="10754" width="3.28515625" style="21" customWidth="1"/>
    <col min="10755" max="10755" width="25.28515625" style="21" customWidth="1"/>
    <col min="10756" max="10756" width="16.7109375" style="21" customWidth="1"/>
    <col min="10757" max="10759" width="9.140625" style="21"/>
    <col min="10760" max="10760" width="11.5703125" style="21" customWidth="1"/>
    <col min="10761" max="11008" width="9.140625" style="21"/>
    <col min="11009" max="11009" width="8" style="21" customWidth="1"/>
    <col min="11010" max="11010" width="3.28515625" style="21" customWidth="1"/>
    <col min="11011" max="11011" width="25.28515625" style="21" customWidth="1"/>
    <col min="11012" max="11012" width="16.7109375" style="21" customWidth="1"/>
    <col min="11013" max="11015" width="9.140625" style="21"/>
    <col min="11016" max="11016" width="11.5703125" style="21" customWidth="1"/>
    <col min="11017" max="11264" width="9.140625" style="21"/>
    <col min="11265" max="11265" width="8" style="21" customWidth="1"/>
    <col min="11266" max="11266" width="3.28515625" style="21" customWidth="1"/>
    <col min="11267" max="11267" width="25.28515625" style="21" customWidth="1"/>
    <col min="11268" max="11268" width="16.7109375" style="21" customWidth="1"/>
    <col min="11269" max="11271" width="9.140625" style="21"/>
    <col min="11272" max="11272" width="11.5703125" style="21" customWidth="1"/>
    <col min="11273" max="11520" width="9.140625" style="21"/>
    <col min="11521" max="11521" width="8" style="21" customWidth="1"/>
    <col min="11522" max="11522" width="3.28515625" style="21" customWidth="1"/>
    <col min="11523" max="11523" width="25.28515625" style="21" customWidth="1"/>
    <col min="11524" max="11524" width="16.7109375" style="21" customWidth="1"/>
    <col min="11525" max="11527" width="9.140625" style="21"/>
    <col min="11528" max="11528" width="11.5703125" style="21" customWidth="1"/>
    <col min="11529" max="11776" width="9.140625" style="21"/>
    <col min="11777" max="11777" width="8" style="21" customWidth="1"/>
    <col min="11778" max="11778" width="3.28515625" style="21" customWidth="1"/>
    <col min="11779" max="11779" width="25.28515625" style="21" customWidth="1"/>
    <col min="11780" max="11780" width="16.7109375" style="21" customWidth="1"/>
    <col min="11781" max="11783" width="9.140625" style="21"/>
    <col min="11784" max="11784" width="11.5703125" style="21" customWidth="1"/>
    <col min="11785" max="12032" width="9.140625" style="21"/>
    <col min="12033" max="12033" width="8" style="21" customWidth="1"/>
    <col min="12034" max="12034" width="3.28515625" style="21" customWidth="1"/>
    <col min="12035" max="12035" width="25.28515625" style="21" customWidth="1"/>
    <col min="12036" max="12036" width="16.7109375" style="21" customWidth="1"/>
    <col min="12037" max="12039" width="9.140625" style="21"/>
    <col min="12040" max="12040" width="11.5703125" style="21" customWidth="1"/>
    <col min="12041" max="12288" width="9.140625" style="21"/>
    <col min="12289" max="12289" width="8" style="21" customWidth="1"/>
    <col min="12290" max="12290" width="3.28515625" style="21" customWidth="1"/>
    <col min="12291" max="12291" width="25.28515625" style="21" customWidth="1"/>
    <col min="12292" max="12292" width="16.7109375" style="21" customWidth="1"/>
    <col min="12293" max="12295" width="9.140625" style="21"/>
    <col min="12296" max="12296" width="11.5703125" style="21" customWidth="1"/>
    <col min="12297" max="12544" width="9.140625" style="21"/>
    <col min="12545" max="12545" width="8" style="21" customWidth="1"/>
    <col min="12546" max="12546" width="3.28515625" style="21" customWidth="1"/>
    <col min="12547" max="12547" width="25.28515625" style="21" customWidth="1"/>
    <col min="12548" max="12548" width="16.7109375" style="21" customWidth="1"/>
    <col min="12549" max="12551" width="9.140625" style="21"/>
    <col min="12552" max="12552" width="11.5703125" style="21" customWidth="1"/>
    <col min="12553" max="12800" width="9.140625" style="21"/>
    <col min="12801" max="12801" width="8" style="21" customWidth="1"/>
    <col min="12802" max="12802" width="3.28515625" style="21" customWidth="1"/>
    <col min="12803" max="12803" width="25.28515625" style="21" customWidth="1"/>
    <col min="12804" max="12804" width="16.7109375" style="21" customWidth="1"/>
    <col min="12805" max="12807" width="9.140625" style="21"/>
    <col min="12808" max="12808" width="11.5703125" style="21" customWidth="1"/>
    <col min="12809" max="13056" width="9.140625" style="21"/>
    <col min="13057" max="13057" width="8" style="21" customWidth="1"/>
    <col min="13058" max="13058" width="3.28515625" style="21" customWidth="1"/>
    <col min="13059" max="13059" width="25.28515625" style="21" customWidth="1"/>
    <col min="13060" max="13060" width="16.7109375" style="21" customWidth="1"/>
    <col min="13061" max="13063" width="9.140625" style="21"/>
    <col min="13064" max="13064" width="11.5703125" style="21" customWidth="1"/>
    <col min="13065" max="13312" width="9.140625" style="21"/>
    <col min="13313" max="13313" width="8" style="21" customWidth="1"/>
    <col min="13314" max="13314" width="3.28515625" style="21" customWidth="1"/>
    <col min="13315" max="13315" width="25.28515625" style="21" customWidth="1"/>
    <col min="13316" max="13316" width="16.7109375" style="21" customWidth="1"/>
    <col min="13317" max="13319" width="9.140625" style="21"/>
    <col min="13320" max="13320" width="11.5703125" style="21" customWidth="1"/>
    <col min="13321" max="13568" width="9.140625" style="21"/>
    <col min="13569" max="13569" width="8" style="21" customWidth="1"/>
    <col min="13570" max="13570" width="3.28515625" style="21" customWidth="1"/>
    <col min="13571" max="13571" width="25.28515625" style="21" customWidth="1"/>
    <col min="13572" max="13572" width="16.7109375" style="21" customWidth="1"/>
    <col min="13573" max="13575" width="9.140625" style="21"/>
    <col min="13576" max="13576" width="11.5703125" style="21" customWidth="1"/>
    <col min="13577" max="13824" width="9.140625" style="21"/>
    <col min="13825" max="13825" width="8" style="21" customWidth="1"/>
    <col min="13826" max="13826" width="3.28515625" style="21" customWidth="1"/>
    <col min="13827" max="13827" width="25.28515625" style="21" customWidth="1"/>
    <col min="13828" max="13828" width="16.7109375" style="21" customWidth="1"/>
    <col min="13829" max="13831" width="9.140625" style="21"/>
    <col min="13832" max="13832" width="11.5703125" style="21" customWidth="1"/>
    <col min="13833" max="14080" width="9.140625" style="21"/>
    <col min="14081" max="14081" width="8" style="21" customWidth="1"/>
    <col min="14082" max="14082" width="3.28515625" style="21" customWidth="1"/>
    <col min="14083" max="14083" width="25.28515625" style="21" customWidth="1"/>
    <col min="14084" max="14084" width="16.7109375" style="21" customWidth="1"/>
    <col min="14085" max="14087" width="9.140625" style="21"/>
    <col min="14088" max="14088" width="11.5703125" style="21" customWidth="1"/>
    <col min="14089" max="14336" width="9.140625" style="21"/>
    <col min="14337" max="14337" width="8" style="21" customWidth="1"/>
    <col min="14338" max="14338" width="3.28515625" style="21" customWidth="1"/>
    <col min="14339" max="14339" width="25.28515625" style="21" customWidth="1"/>
    <col min="14340" max="14340" width="16.7109375" style="21" customWidth="1"/>
    <col min="14341" max="14343" width="9.140625" style="21"/>
    <col min="14344" max="14344" width="11.5703125" style="21" customWidth="1"/>
    <col min="14345" max="14592" width="9.140625" style="21"/>
    <col min="14593" max="14593" width="8" style="21" customWidth="1"/>
    <col min="14594" max="14594" width="3.28515625" style="21" customWidth="1"/>
    <col min="14595" max="14595" width="25.28515625" style="21" customWidth="1"/>
    <col min="14596" max="14596" width="16.7109375" style="21" customWidth="1"/>
    <col min="14597" max="14599" width="9.140625" style="21"/>
    <col min="14600" max="14600" width="11.5703125" style="21" customWidth="1"/>
    <col min="14601" max="14848" width="9.140625" style="21"/>
    <col min="14849" max="14849" width="8" style="21" customWidth="1"/>
    <col min="14850" max="14850" width="3.28515625" style="21" customWidth="1"/>
    <col min="14851" max="14851" width="25.28515625" style="21" customWidth="1"/>
    <col min="14852" max="14852" width="16.7109375" style="21" customWidth="1"/>
    <col min="14853" max="14855" width="9.140625" style="21"/>
    <col min="14856" max="14856" width="11.5703125" style="21" customWidth="1"/>
    <col min="14857" max="15104" width="9.140625" style="21"/>
    <col min="15105" max="15105" width="8" style="21" customWidth="1"/>
    <col min="15106" max="15106" width="3.28515625" style="21" customWidth="1"/>
    <col min="15107" max="15107" width="25.28515625" style="21" customWidth="1"/>
    <col min="15108" max="15108" width="16.7109375" style="21" customWidth="1"/>
    <col min="15109" max="15111" width="9.140625" style="21"/>
    <col min="15112" max="15112" width="11.5703125" style="21" customWidth="1"/>
    <col min="15113" max="15360" width="9.140625" style="21"/>
    <col min="15361" max="15361" width="8" style="21" customWidth="1"/>
    <col min="15362" max="15362" width="3.28515625" style="21" customWidth="1"/>
    <col min="15363" max="15363" width="25.28515625" style="21" customWidth="1"/>
    <col min="15364" max="15364" width="16.7109375" style="21" customWidth="1"/>
    <col min="15365" max="15367" width="9.140625" style="21"/>
    <col min="15368" max="15368" width="11.5703125" style="21" customWidth="1"/>
    <col min="15369" max="15616" width="9.140625" style="21"/>
    <col min="15617" max="15617" width="8" style="21" customWidth="1"/>
    <col min="15618" max="15618" width="3.28515625" style="21" customWidth="1"/>
    <col min="15619" max="15619" width="25.28515625" style="21" customWidth="1"/>
    <col min="15620" max="15620" width="16.7109375" style="21" customWidth="1"/>
    <col min="15621" max="15623" width="9.140625" style="21"/>
    <col min="15624" max="15624" width="11.5703125" style="21" customWidth="1"/>
    <col min="15625" max="15872" width="9.140625" style="21"/>
    <col min="15873" max="15873" width="8" style="21" customWidth="1"/>
    <col min="15874" max="15874" width="3.28515625" style="21" customWidth="1"/>
    <col min="15875" max="15875" width="25.28515625" style="21" customWidth="1"/>
    <col min="15876" max="15876" width="16.7109375" style="21" customWidth="1"/>
    <col min="15877" max="15879" width="9.140625" style="21"/>
    <col min="15880" max="15880" width="11.5703125" style="21" customWidth="1"/>
    <col min="15881" max="16128" width="9.140625" style="21"/>
    <col min="16129" max="16129" width="8" style="21" customWidth="1"/>
    <col min="16130" max="16130" width="3.28515625" style="21" customWidth="1"/>
    <col min="16131" max="16131" width="25.28515625" style="21" customWidth="1"/>
    <col min="16132" max="16132" width="16.7109375" style="21" customWidth="1"/>
    <col min="16133" max="16135" width="9.140625" style="21"/>
    <col min="16136" max="16136" width="11.5703125" style="21" customWidth="1"/>
    <col min="16137" max="16384" width="9.140625" style="21"/>
  </cols>
  <sheetData>
    <row r="1" spans="1:21" ht="24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157" t="s">
        <v>40</v>
      </c>
      <c r="U1" s="157"/>
    </row>
    <row r="2" spans="1:21" ht="34.5" customHeight="1" x14ac:dyDescent="0.2">
      <c r="A2" s="19"/>
      <c r="B2" s="158" t="s">
        <v>41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60"/>
      <c r="T2" s="160"/>
      <c r="U2" s="161"/>
    </row>
    <row r="3" spans="1:21" x14ac:dyDescent="0.2">
      <c r="A3" s="19"/>
      <c r="B3" s="22"/>
      <c r="C3" s="22"/>
      <c r="D3" s="22"/>
      <c r="E3" s="22"/>
      <c r="F3" s="22"/>
      <c r="G3" s="22"/>
      <c r="H3" s="23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52.5" customHeight="1" x14ac:dyDescent="0.2">
      <c r="A4" s="19"/>
      <c r="B4" s="147" t="s">
        <v>2</v>
      </c>
      <c r="C4" s="147" t="s">
        <v>3</v>
      </c>
      <c r="D4" s="147"/>
      <c r="E4" s="147" t="s">
        <v>4</v>
      </c>
      <c r="F4" s="147"/>
      <c r="G4" s="147"/>
      <c r="H4" s="147" t="s">
        <v>5</v>
      </c>
      <c r="I4" s="147"/>
      <c r="J4" s="147"/>
      <c r="K4" s="147" t="s">
        <v>6</v>
      </c>
      <c r="L4" s="147"/>
      <c r="M4" s="147"/>
      <c r="N4" s="147" t="s">
        <v>7</v>
      </c>
      <c r="O4" s="148"/>
      <c r="P4" s="147" t="s">
        <v>8</v>
      </c>
      <c r="Q4" s="147"/>
      <c r="R4" s="147"/>
      <c r="S4" s="147" t="s">
        <v>9</v>
      </c>
      <c r="T4" s="147"/>
      <c r="U4" s="147"/>
    </row>
    <row r="5" spans="1:21" ht="63" customHeight="1" x14ac:dyDescent="0.2">
      <c r="A5" s="19"/>
      <c r="B5" s="147"/>
      <c r="C5" s="147"/>
      <c r="D5" s="147"/>
      <c r="E5" s="147" t="s">
        <v>10</v>
      </c>
      <c r="F5" s="147"/>
      <c r="G5" s="147" t="s">
        <v>42</v>
      </c>
      <c r="H5" s="147" t="s">
        <v>12</v>
      </c>
      <c r="I5" s="147" t="s">
        <v>13</v>
      </c>
      <c r="J5" s="147"/>
      <c r="K5" s="147" t="s">
        <v>14</v>
      </c>
      <c r="L5" s="147"/>
      <c r="M5" s="147" t="s">
        <v>15</v>
      </c>
      <c r="N5" s="147" t="s">
        <v>16</v>
      </c>
      <c r="O5" s="148"/>
      <c r="P5" s="147" t="s">
        <v>12</v>
      </c>
      <c r="Q5" s="147" t="s">
        <v>17</v>
      </c>
      <c r="R5" s="147"/>
      <c r="S5" s="147" t="s">
        <v>12</v>
      </c>
      <c r="T5" s="147" t="s">
        <v>18</v>
      </c>
      <c r="U5" s="147"/>
    </row>
    <row r="6" spans="1:21" ht="21.75" customHeight="1" x14ac:dyDescent="0.2">
      <c r="A6" s="19"/>
      <c r="B6" s="147"/>
      <c r="C6" s="147"/>
      <c r="D6" s="147"/>
      <c r="E6" s="7" t="s">
        <v>19</v>
      </c>
      <c r="F6" s="7" t="s">
        <v>20</v>
      </c>
      <c r="G6" s="147"/>
      <c r="H6" s="147"/>
      <c r="I6" s="7" t="s">
        <v>19</v>
      </c>
      <c r="J6" s="7" t="s">
        <v>20</v>
      </c>
      <c r="K6" s="7" t="s">
        <v>19</v>
      </c>
      <c r="L6" s="7" t="s">
        <v>20</v>
      </c>
      <c r="M6" s="147"/>
      <c r="N6" s="7" t="s">
        <v>19</v>
      </c>
      <c r="O6" s="7" t="s">
        <v>20</v>
      </c>
      <c r="P6" s="147"/>
      <c r="Q6" s="7" t="s">
        <v>19</v>
      </c>
      <c r="R6" s="7" t="s">
        <v>20</v>
      </c>
      <c r="S6" s="147"/>
      <c r="T6" s="7" t="s">
        <v>19</v>
      </c>
      <c r="U6" s="7" t="s">
        <v>20</v>
      </c>
    </row>
    <row r="7" spans="1:21" ht="27.95" customHeight="1" x14ac:dyDescent="0.2">
      <c r="A7" s="19"/>
      <c r="B7" s="147" t="s">
        <v>21</v>
      </c>
      <c r="C7" s="156"/>
      <c r="D7" s="24" t="s">
        <v>43</v>
      </c>
      <c r="E7" s="25">
        <f t="shared" ref="E7:U8" si="0">E9+E11+E13+E15+E17+E19+E21+E23+E25+E27+E29+E31+E33+E35+E37+E39</f>
        <v>3787</v>
      </c>
      <c r="F7" s="25">
        <f t="shared" si="0"/>
        <v>2304</v>
      </c>
      <c r="G7" s="25">
        <f t="shared" si="0"/>
        <v>6108</v>
      </c>
      <c r="H7" s="25">
        <f>H9+H11+H13+H15+H17+H19+H21+H23+H25+H27+H29+H31+H33+H35+H37+H39</f>
        <v>0</v>
      </c>
      <c r="I7" s="25">
        <f t="shared" si="0"/>
        <v>1000</v>
      </c>
      <c r="J7" s="25">
        <f t="shared" si="0"/>
        <v>672</v>
      </c>
      <c r="K7" s="25">
        <f t="shared" si="0"/>
        <v>987</v>
      </c>
      <c r="L7" s="25">
        <f t="shared" si="0"/>
        <v>611</v>
      </c>
      <c r="M7" s="25">
        <f t="shared" si="0"/>
        <v>1244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592</v>
      </c>
      <c r="R7" s="25">
        <f>R9+R11+R13+R15+R17+R19+R21+R23+R25+R27+R29+R31+R33+R35+R37+R39</f>
        <v>394</v>
      </c>
      <c r="S7" s="25">
        <f t="shared" si="0"/>
        <v>0</v>
      </c>
      <c r="T7" s="25">
        <f t="shared" si="0"/>
        <v>0</v>
      </c>
      <c r="U7" s="25">
        <f t="shared" si="0"/>
        <v>0</v>
      </c>
    </row>
    <row r="8" spans="1:21" ht="27.95" customHeight="1" x14ac:dyDescent="0.2">
      <c r="A8" s="26"/>
      <c r="B8" s="156"/>
      <c r="C8" s="156"/>
      <c r="D8" s="27" t="s">
        <v>44</v>
      </c>
      <c r="E8" s="25">
        <f>E10+E12+E14+E16+E18+E20+E22+E24+E26+E28+E30+E32+E34+E36+E38+E40</f>
        <v>1313</v>
      </c>
      <c r="F8" s="25">
        <f>F10+F12+F14+F16+F18+F20+F22+F24+F26+F28+F30+F32+F34+F36+F38+F40</f>
        <v>503</v>
      </c>
      <c r="G8" s="25">
        <f t="shared" si="0"/>
        <v>1704</v>
      </c>
      <c r="H8" s="25">
        <f t="shared" si="0"/>
        <v>0</v>
      </c>
      <c r="I8" s="25">
        <f>I10+I12+I14+I16+I18+I20+I22+I24+I26+I28+I30+I32+I34+I36+I38+I40</f>
        <v>211</v>
      </c>
      <c r="J8" s="25">
        <f>J10+J12+J14+J16+J18+J20+J22+J24+J26+J28+J30+J32+J34+J36+J38+J40</f>
        <v>113</v>
      </c>
      <c r="K8" s="25">
        <f t="shared" si="0"/>
        <v>28</v>
      </c>
      <c r="L8" s="25">
        <f t="shared" si="0"/>
        <v>13</v>
      </c>
      <c r="M8" s="25">
        <f t="shared" si="0"/>
        <v>30</v>
      </c>
      <c r="N8" s="25">
        <f t="shared" si="0"/>
        <v>0</v>
      </c>
      <c r="O8" s="25">
        <f t="shared" si="0"/>
        <v>0</v>
      </c>
      <c r="P8" s="25">
        <f t="shared" si="0"/>
        <v>0</v>
      </c>
      <c r="Q8" s="25">
        <f t="shared" si="0"/>
        <v>331</v>
      </c>
      <c r="R8" s="25">
        <f t="shared" si="0"/>
        <v>135</v>
      </c>
      <c r="S8" s="25">
        <f t="shared" si="0"/>
        <v>0</v>
      </c>
      <c r="T8" s="25">
        <f t="shared" si="0"/>
        <v>0</v>
      </c>
      <c r="U8" s="25">
        <f t="shared" si="0"/>
        <v>0</v>
      </c>
    </row>
    <row r="9" spans="1:21" ht="27.95" customHeight="1" x14ac:dyDescent="0.2">
      <c r="A9" s="26"/>
      <c r="B9" s="144">
        <v>1</v>
      </c>
      <c r="C9" s="146" t="s">
        <v>24</v>
      </c>
      <c r="D9" s="28" t="s">
        <v>43</v>
      </c>
      <c r="E9" s="29">
        <f>[2]CIZgw!I18</f>
        <v>2</v>
      </c>
      <c r="F9" s="29">
        <f>[2]CIZgw!L18</f>
        <v>1</v>
      </c>
      <c r="G9" s="29">
        <f>[2]CIZgw!N18</f>
        <v>4</v>
      </c>
      <c r="H9" s="29" t="str">
        <f>[2]CIZgw!P18</f>
        <v>0</v>
      </c>
      <c r="I9" s="29">
        <f>[2]CIZgw!S18</f>
        <v>47</v>
      </c>
      <c r="J9" s="29">
        <f>[2]CIZgw!U18</f>
        <v>32</v>
      </c>
      <c r="K9" s="29">
        <f>[2]CIZgw!W18</f>
        <v>2</v>
      </c>
      <c r="L9" s="29">
        <f>[2]CIZgw!Y18</f>
        <v>1</v>
      </c>
      <c r="M9" s="29">
        <f>[2]CIZgw!AA18</f>
        <v>2</v>
      </c>
      <c r="N9" s="29" t="str">
        <f>[2]CIZgw!AC18</f>
        <v>0</v>
      </c>
      <c r="O9" s="29">
        <f>[2]CIZgw!AE18</f>
        <v>0</v>
      </c>
      <c r="P9" s="30">
        <f>[2]CIZgw!AG18</f>
        <v>0</v>
      </c>
      <c r="Q9" s="29">
        <f>[2]CIZgw!AG18</f>
        <v>0</v>
      </c>
      <c r="R9" s="29">
        <f>[2]CIZgw!AI18</f>
        <v>0</v>
      </c>
      <c r="S9" s="29" t="str">
        <f>[2]CIZgw!AK18</f>
        <v>0</v>
      </c>
      <c r="T9" s="29">
        <f>[2]CIZgw!AM18</f>
        <v>0</v>
      </c>
      <c r="U9" s="29">
        <f>[2]CIZgw!AM18</f>
        <v>0</v>
      </c>
    </row>
    <row r="10" spans="1:21" ht="27.95" customHeight="1" x14ac:dyDescent="0.2">
      <c r="A10" s="26"/>
      <c r="B10" s="144"/>
      <c r="C10" s="146"/>
      <c r="D10" s="31" t="s">
        <v>44</v>
      </c>
      <c r="E10" s="29">
        <f>[2]CIZgw!I20</f>
        <v>3</v>
      </c>
      <c r="F10" s="29">
        <f>[2]CIZgw!L20</f>
        <v>1</v>
      </c>
      <c r="G10" s="29">
        <f>[2]CIZgw!N20</f>
        <v>6</v>
      </c>
      <c r="H10" s="29" t="str">
        <f>[2]CIZgw!P20</f>
        <v>0</v>
      </c>
      <c r="I10" s="29">
        <f>[2]CIZgw!S20</f>
        <v>37</v>
      </c>
      <c r="J10" s="29">
        <f>[2]CIZgw!U20</f>
        <v>23</v>
      </c>
      <c r="K10" s="29">
        <f>[2]CIZgw!W20</f>
        <v>1</v>
      </c>
      <c r="L10" s="29">
        <f>[2]CIZgw!Y20</f>
        <v>0</v>
      </c>
      <c r="M10" s="29">
        <f>[2]CIZgw!AA20</f>
        <v>2</v>
      </c>
      <c r="N10" s="29" t="str">
        <f>[2]CIZgw!AC20</f>
        <v>0</v>
      </c>
      <c r="O10" s="29">
        <f>[2]CIZgw!AE20</f>
        <v>0</v>
      </c>
      <c r="P10" s="29" t="str">
        <f>[2]CIZgw!AF20</f>
        <v>0</v>
      </c>
      <c r="Q10" s="29">
        <f>[2]CIZgw!AG20</f>
        <v>0</v>
      </c>
      <c r="R10" s="29">
        <f>[2]CIZgw!AI20</f>
        <v>0</v>
      </c>
      <c r="S10" s="29" t="str">
        <f>[2]CIZgw!AK20</f>
        <v>0</v>
      </c>
      <c r="T10" s="29">
        <f>[2]CIZgw!AM20</f>
        <v>0</v>
      </c>
      <c r="U10" s="29">
        <f>[2]CIZgw!AM20</f>
        <v>0</v>
      </c>
    </row>
    <row r="11" spans="1:21" ht="27.95" customHeight="1" x14ac:dyDescent="0.2">
      <c r="A11" s="26"/>
      <c r="B11" s="144">
        <v>2</v>
      </c>
      <c r="C11" s="146" t="s">
        <v>25</v>
      </c>
      <c r="D11" s="28" t="s">
        <v>43</v>
      </c>
      <c r="E11" s="29">
        <f>[2]CIZzg!I18</f>
        <v>2</v>
      </c>
      <c r="F11" s="29">
        <f>[2]CIZzg!L18</f>
        <v>1</v>
      </c>
      <c r="G11" s="29">
        <f>[2]CIZzg!N18</f>
        <v>3</v>
      </c>
      <c r="H11" s="29" t="str">
        <f>[2]CIZzg!P18</f>
        <v>0</v>
      </c>
      <c r="I11" s="29">
        <f>[2]CIZzg!S18</f>
        <v>11</v>
      </c>
      <c r="J11" s="29">
        <f>[2]CIZzg!U18</f>
        <v>8</v>
      </c>
      <c r="K11" s="29">
        <f>[2]CIZzg!W18</f>
        <v>0</v>
      </c>
      <c r="L11" s="29">
        <f>[2]CIZzg!Y18</f>
        <v>0</v>
      </c>
      <c r="M11" s="29">
        <f>[2]CIZzg!AA18</f>
        <v>0</v>
      </c>
      <c r="N11" s="29" t="str">
        <f>[2]CIZzg!AC18</f>
        <v>0</v>
      </c>
      <c r="O11" s="29">
        <f>[2]CIZzg!AE18</f>
        <v>0</v>
      </c>
      <c r="P11" s="29" t="str">
        <f>[2]CIZzg!AF18</f>
        <v>0</v>
      </c>
      <c r="Q11" s="29">
        <f>[2]CIZzg!AG18</f>
        <v>0</v>
      </c>
      <c r="R11" s="29">
        <f>[2]CIZzg!AI18</f>
        <v>0</v>
      </c>
      <c r="S11" s="29" t="str">
        <f>[2]CIZzg!AK18</f>
        <v>0</v>
      </c>
      <c r="T11" s="29">
        <f>[2]CIZzg!AM18</f>
        <v>0</v>
      </c>
      <c r="U11" s="29">
        <f>[2]CIZzg!AM18</f>
        <v>0</v>
      </c>
    </row>
    <row r="12" spans="1:21" ht="27.95" customHeight="1" x14ac:dyDescent="0.2">
      <c r="A12" s="26"/>
      <c r="B12" s="144"/>
      <c r="C12" s="146"/>
      <c r="D12" s="31" t="s">
        <v>44</v>
      </c>
      <c r="E12" s="29">
        <f>[2]CIZzg!I20</f>
        <v>2</v>
      </c>
      <c r="F12" s="29">
        <f>[2]CIZzg!L20</f>
        <v>1</v>
      </c>
      <c r="G12" s="29">
        <f>[2]CIZzg!N20</f>
        <v>2</v>
      </c>
      <c r="H12" s="29" t="str">
        <f>[2]CIZzg!P20</f>
        <v>0</v>
      </c>
      <c r="I12" s="29">
        <f>[2]CIZzg!S20</f>
        <v>3</v>
      </c>
      <c r="J12" s="29">
        <f>[2]CIZzg!U20</f>
        <v>2</v>
      </c>
      <c r="K12" s="29">
        <f>[2]CIZzg!W20</f>
        <v>0</v>
      </c>
      <c r="L12" s="29">
        <f>[2]CIZzg!Y20</f>
        <v>0</v>
      </c>
      <c r="M12" s="29">
        <f>[2]CIZzg!AA20</f>
        <v>0</v>
      </c>
      <c r="N12" s="29" t="str">
        <f>[2]CIZzg!AC20</f>
        <v>0</v>
      </c>
      <c r="O12" s="29">
        <f>[2]CIZzg!AE20</f>
        <v>0</v>
      </c>
      <c r="P12" s="29" t="str">
        <f>[2]CIZzg!AF20</f>
        <v>0</v>
      </c>
      <c r="Q12" s="29">
        <f>[2]CIZzg!AG20</f>
        <v>0</v>
      </c>
      <c r="R12" s="29">
        <f>[2]CIZzg!AI20</f>
        <v>0</v>
      </c>
      <c r="S12" s="29" t="str">
        <f>[2]CIZzg!AK20</f>
        <v>0</v>
      </c>
      <c r="T12" s="29">
        <f>[2]CIZzg!AM20</f>
        <v>0</v>
      </c>
      <c r="U12" s="29">
        <f>[2]CIZzg!AM20</f>
        <v>0</v>
      </c>
    </row>
    <row r="13" spans="1:21" ht="18" customHeight="1" x14ac:dyDescent="0.2">
      <c r="A13" s="26"/>
      <c r="B13" s="145">
        <v>3</v>
      </c>
      <c r="C13" s="143" t="s">
        <v>26</v>
      </c>
      <c r="D13" s="28" t="s">
        <v>43</v>
      </c>
      <c r="E13" s="29">
        <f>[2]GWg!I18</f>
        <v>299</v>
      </c>
      <c r="F13" s="29">
        <f>[2]GWg!L18</f>
        <v>167</v>
      </c>
      <c r="G13" s="29">
        <f>[2]GWg!N18</f>
        <v>394</v>
      </c>
      <c r="H13" s="29" t="str">
        <f>[2]GWg!P18</f>
        <v>0</v>
      </c>
      <c r="I13" s="29">
        <f>[2]GWg!S18</f>
        <v>57</v>
      </c>
      <c r="J13" s="29">
        <f>[2]GWg!U18</f>
        <v>41</v>
      </c>
      <c r="K13" s="29">
        <f>[2]GWg!W18</f>
        <v>31</v>
      </c>
      <c r="L13" s="29">
        <f>[2]GWg!Y18</f>
        <v>7</v>
      </c>
      <c r="M13" s="29">
        <f>[2]GWg!AA18</f>
        <v>36</v>
      </c>
      <c r="N13" s="29" t="str">
        <f>[2]GWg!AC18</f>
        <v>0</v>
      </c>
      <c r="O13" s="29">
        <f>[2]GWg!AE18</f>
        <v>0</v>
      </c>
      <c r="P13" s="29" t="str">
        <f>[2]GWg!AF18</f>
        <v>0</v>
      </c>
      <c r="Q13" s="29">
        <f>[2]GWg!AG18</f>
        <v>5</v>
      </c>
      <c r="R13" s="29">
        <f>[2]GWg!AI18</f>
        <v>4</v>
      </c>
      <c r="S13" s="29" t="str">
        <f>[2]GWg!AK18</f>
        <v>0</v>
      </c>
      <c r="T13" s="29">
        <f>[2]GWg!AM18</f>
        <v>0</v>
      </c>
      <c r="U13" s="29">
        <f>[2]GWg!AM18</f>
        <v>0</v>
      </c>
    </row>
    <row r="14" spans="1:21" ht="18" customHeight="1" x14ac:dyDescent="0.2">
      <c r="A14" s="26"/>
      <c r="B14" s="144"/>
      <c r="C14" s="143"/>
      <c r="D14" s="31" t="s">
        <v>44</v>
      </c>
      <c r="E14" s="29">
        <f>[2]GWg!I20</f>
        <v>218</v>
      </c>
      <c r="F14" s="29">
        <f>[2]GWg!L20</f>
        <v>94</v>
      </c>
      <c r="G14" s="29">
        <f>[2]GWg!N20</f>
        <v>266</v>
      </c>
      <c r="H14" s="29" t="str">
        <f>[2]GWg!P20</f>
        <v>0</v>
      </c>
      <c r="I14" s="29">
        <f>[2]GWg!S20</f>
        <v>13</v>
      </c>
      <c r="J14" s="29">
        <f>[2]GWg!U20</f>
        <v>11</v>
      </c>
      <c r="K14" s="29">
        <f>[2]GWg!W20</f>
        <v>6</v>
      </c>
      <c r="L14" s="29">
        <f>[2]GWg!Y20</f>
        <v>3</v>
      </c>
      <c r="M14" s="29">
        <f>[2]GWg!AA20</f>
        <v>6</v>
      </c>
      <c r="N14" s="29" t="str">
        <f>[2]GWg!AC20</f>
        <v>0</v>
      </c>
      <c r="O14" s="29">
        <f>[2]GWg!AE20</f>
        <v>0</v>
      </c>
      <c r="P14" s="29" t="str">
        <f>[2]GWg!AF20</f>
        <v>0</v>
      </c>
      <c r="Q14" s="29">
        <f>[2]GWg!AG20</f>
        <v>4</v>
      </c>
      <c r="R14" s="29">
        <f>[2]GWg!AI20</f>
        <v>4</v>
      </c>
      <c r="S14" s="29" t="str">
        <f>[2]GWg!AK20</f>
        <v>0</v>
      </c>
      <c r="T14" s="29">
        <f>[2]GWg!AM20</f>
        <v>0</v>
      </c>
      <c r="U14" s="29">
        <f>[2]GWg!AM20</f>
        <v>0</v>
      </c>
    </row>
    <row r="15" spans="1:21" ht="18" customHeight="1" x14ac:dyDescent="0.2">
      <c r="A15" s="32"/>
      <c r="B15" s="142">
        <v>4</v>
      </c>
      <c r="C15" s="143" t="s">
        <v>27</v>
      </c>
      <c r="D15" s="28" t="s">
        <v>43</v>
      </c>
      <c r="E15" s="29">
        <f>[2]GWz!I18</f>
        <v>78</v>
      </c>
      <c r="F15" s="29">
        <f>[2]GWz!L18</f>
        <v>38</v>
      </c>
      <c r="G15" s="29">
        <f>[2]GWz!N18</f>
        <v>97</v>
      </c>
      <c r="H15" s="29" t="str">
        <f>[2]GWz!P18</f>
        <v>0</v>
      </c>
      <c r="I15" s="29">
        <f>[2]GWz!S18</f>
        <v>27</v>
      </c>
      <c r="J15" s="29">
        <f>[2]GWz!U18</f>
        <v>21</v>
      </c>
      <c r="K15" s="29">
        <f>[2]GWz!W18</f>
        <v>22</v>
      </c>
      <c r="L15" s="29">
        <f>[2]GWz!Y18</f>
        <v>6</v>
      </c>
      <c r="M15" s="29">
        <f>[2]GWz!AA18</f>
        <v>32</v>
      </c>
      <c r="N15" s="29" t="str">
        <f>[2]GWz!AC18</f>
        <v>0</v>
      </c>
      <c r="O15" s="29">
        <f>[2]GWz!AE18</f>
        <v>0</v>
      </c>
      <c r="P15" s="29" t="str">
        <f>[2]GWz!AF18</f>
        <v>0</v>
      </c>
      <c r="Q15" s="29">
        <f>[2]GWz!AG18</f>
        <v>0</v>
      </c>
      <c r="R15" s="29">
        <f>[2]GWz!AI18</f>
        <v>0</v>
      </c>
      <c r="S15" s="29" t="str">
        <f>[2]GWz!AK18</f>
        <v>0</v>
      </c>
      <c r="T15" s="29">
        <f>[2]GWz!AM18</f>
        <v>0</v>
      </c>
      <c r="U15" s="29">
        <f>[2]GWz!AM18</f>
        <v>0</v>
      </c>
    </row>
    <row r="16" spans="1:21" ht="18" customHeight="1" x14ac:dyDescent="0.2">
      <c r="A16" s="32"/>
      <c r="B16" s="142"/>
      <c r="C16" s="143"/>
      <c r="D16" s="31" t="s">
        <v>44</v>
      </c>
      <c r="E16" s="29">
        <f>[2]GWz!I20</f>
        <v>38</v>
      </c>
      <c r="F16" s="29">
        <f>[2]GWz!L20</f>
        <v>11</v>
      </c>
      <c r="G16" s="29">
        <f>[2]GWz!N20</f>
        <v>41</v>
      </c>
      <c r="H16" s="29" t="str">
        <f>[2]GWz!P20</f>
        <v>0</v>
      </c>
      <c r="I16" s="29">
        <f>[2]GWz!S20</f>
        <v>2</v>
      </c>
      <c r="J16" s="29">
        <f>[2]GWz!U20</f>
        <v>0</v>
      </c>
      <c r="K16" s="29">
        <f>[2]GWz!W20</f>
        <v>5</v>
      </c>
      <c r="L16" s="29">
        <f>[2]GWz!Y20</f>
        <v>0</v>
      </c>
      <c r="M16" s="29">
        <f>[2]GWz!AA20</f>
        <v>6</v>
      </c>
      <c r="N16" s="29" t="str">
        <f>[2]GWz!AC20</f>
        <v>0</v>
      </c>
      <c r="O16" s="29">
        <f>[2]GWz!AE20</f>
        <v>0</v>
      </c>
      <c r="P16" s="29" t="str">
        <f>[2]GWz!AF20</f>
        <v>0</v>
      </c>
      <c r="Q16" s="29">
        <f>[2]GWz!AG20</f>
        <v>0</v>
      </c>
      <c r="R16" s="29">
        <f>[2]GWz!AI20</f>
        <v>0</v>
      </c>
      <c r="S16" s="29" t="str">
        <f>[2]GWz!AK20</f>
        <v>0</v>
      </c>
      <c r="T16" s="29">
        <f>[2]GWz!AM20</f>
        <v>0</v>
      </c>
      <c r="U16" s="29">
        <f>[2]GWz!AM20</f>
        <v>0</v>
      </c>
    </row>
    <row r="17" spans="1:22" ht="18" customHeight="1" x14ac:dyDescent="0.2">
      <c r="A17" s="32"/>
      <c r="B17" s="144">
        <v>5</v>
      </c>
      <c r="C17" s="143" t="s">
        <v>28</v>
      </c>
      <c r="D17" s="28" t="s">
        <v>43</v>
      </c>
      <c r="E17" s="29">
        <f>[2]KO!I18</f>
        <v>417</v>
      </c>
      <c r="F17" s="29">
        <f>[2]KO!L18</f>
        <v>269</v>
      </c>
      <c r="G17" s="29">
        <f>[2]KO!N18</f>
        <v>658</v>
      </c>
      <c r="H17" s="29" t="str">
        <f>[2]KO!P18</f>
        <v>0</v>
      </c>
      <c r="I17" s="29">
        <f>[2]KO!S18</f>
        <v>145</v>
      </c>
      <c r="J17" s="30">
        <f>[2]KO!U18</f>
        <v>101</v>
      </c>
      <c r="K17" s="30">
        <f>[2]KO!W18</f>
        <v>91</v>
      </c>
      <c r="L17" s="30">
        <f>[2]KO!Y18</f>
        <v>63</v>
      </c>
      <c r="M17" s="30">
        <f>[2]KO!AA18</f>
        <v>158</v>
      </c>
      <c r="N17" s="30" t="str">
        <f>[2]KO!AC18</f>
        <v>0</v>
      </c>
      <c r="O17" s="30">
        <f>[2]KO!AE18</f>
        <v>0</v>
      </c>
      <c r="P17" s="30" t="str">
        <f>[2]KO!AF18</f>
        <v>0</v>
      </c>
      <c r="Q17" s="30">
        <f>[2]KO!AG18</f>
        <v>159</v>
      </c>
      <c r="R17" s="30">
        <f>[2]KO!AI18</f>
        <v>93</v>
      </c>
      <c r="S17" s="30" t="str">
        <f>[2]KO!AK18</f>
        <v>0</v>
      </c>
      <c r="T17" s="30">
        <f>[2]KO!AM18</f>
        <v>0</v>
      </c>
      <c r="U17" s="30">
        <f>[2]KO!AM18</f>
        <v>0</v>
      </c>
    </row>
    <row r="18" spans="1:22" ht="18" customHeight="1" x14ac:dyDescent="0.2">
      <c r="A18" s="32"/>
      <c r="B18" s="144"/>
      <c r="C18" s="143"/>
      <c r="D18" s="31" t="s">
        <v>44</v>
      </c>
      <c r="E18" s="29">
        <f>[2]KO!I20</f>
        <v>130</v>
      </c>
      <c r="F18" s="29">
        <f>[2]KO!L20</f>
        <v>39</v>
      </c>
      <c r="G18" s="29">
        <f>[2]KO!N20</f>
        <v>149</v>
      </c>
      <c r="H18" s="29" t="str">
        <f>[2]KO!P20</f>
        <v>0</v>
      </c>
      <c r="I18" s="29">
        <f>[2]KO!S20</f>
        <v>43</v>
      </c>
      <c r="J18" s="29">
        <f>[2]KO!U20</f>
        <v>18</v>
      </c>
      <c r="K18" s="29">
        <f>[2]KO!W20</f>
        <v>3</v>
      </c>
      <c r="L18" s="29">
        <f>[2]KO!Y20</f>
        <v>2</v>
      </c>
      <c r="M18" s="29">
        <f>[2]KO!AA20</f>
        <v>3</v>
      </c>
      <c r="N18" s="29" t="str">
        <f>[2]KO!AC20</f>
        <v>0</v>
      </c>
      <c r="O18" s="29">
        <f>[2]KO!AE20</f>
        <v>0</v>
      </c>
      <c r="P18" s="29" t="str">
        <f>[2]KO!AF20</f>
        <v>0</v>
      </c>
      <c r="Q18" s="29">
        <f>[2]KO!AG20</f>
        <v>55</v>
      </c>
      <c r="R18" s="29">
        <f>[2]KO!AI20</f>
        <v>23</v>
      </c>
      <c r="S18" s="29" t="str">
        <f>[2]KO!AK20</f>
        <v>0</v>
      </c>
      <c r="T18" s="29">
        <f>[2]KO!AM20</f>
        <v>0</v>
      </c>
      <c r="U18" s="29">
        <f>[2]KO!AM20</f>
        <v>0</v>
      </c>
    </row>
    <row r="19" spans="1:22" ht="18" customHeight="1" x14ac:dyDescent="0.2">
      <c r="A19" s="32"/>
      <c r="B19" s="144">
        <v>6</v>
      </c>
      <c r="C19" s="143" t="s">
        <v>29</v>
      </c>
      <c r="D19" s="28" t="s">
        <v>43</v>
      </c>
      <c r="E19" s="29">
        <f>[2]MI!I18</f>
        <v>401</v>
      </c>
      <c r="F19" s="29">
        <f>[2]MI!L18</f>
        <v>232</v>
      </c>
      <c r="G19" s="29">
        <f>[2]MI!N18</f>
        <v>831</v>
      </c>
      <c r="H19" s="29" t="str">
        <f>[2]MI!P18</f>
        <v>0</v>
      </c>
      <c r="I19" s="29">
        <f>[2]MI!S18</f>
        <v>102</v>
      </c>
      <c r="J19" s="29">
        <f>[2]MI!U18</f>
        <v>61</v>
      </c>
      <c r="K19" s="29">
        <f>[2]MI!W18</f>
        <v>160</v>
      </c>
      <c r="L19" s="29">
        <f>[2]MI!Y18</f>
        <v>98</v>
      </c>
      <c r="M19" s="29">
        <f>[2]MI!AA18</f>
        <v>333</v>
      </c>
      <c r="N19" s="29" t="str">
        <f>[2]MI!AC18</f>
        <v>0</v>
      </c>
      <c r="O19" s="29">
        <f>[2]MI!AE18</f>
        <v>0</v>
      </c>
      <c r="P19" s="29" t="str">
        <f>[2]MI!AF18</f>
        <v>0</v>
      </c>
      <c r="Q19" s="29">
        <f>[2]MI!AG18</f>
        <v>90</v>
      </c>
      <c r="R19" s="29">
        <f>[2]MI!AI18</f>
        <v>66</v>
      </c>
      <c r="S19" s="29" t="str">
        <f>[2]MI!AK18</f>
        <v>0</v>
      </c>
      <c r="T19" s="29">
        <f>[2]MI!AM18</f>
        <v>0</v>
      </c>
      <c r="U19" s="29">
        <f>[2]MI!AM18</f>
        <v>0</v>
      </c>
    </row>
    <row r="20" spans="1:22" ht="18" customHeight="1" x14ac:dyDescent="0.2">
      <c r="A20" s="32"/>
      <c r="B20" s="144"/>
      <c r="C20" s="143"/>
      <c r="D20" s="31" t="s">
        <v>44</v>
      </c>
      <c r="E20" s="29">
        <f>[2]MI!I20</f>
        <v>280</v>
      </c>
      <c r="F20" s="29">
        <f>[2]MI!L20</f>
        <v>110</v>
      </c>
      <c r="G20" s="29">
        <f>[2]MI!N20</f>
        <v>329</v>
      </c>
      <c r="H20" s="29" t="str">
        <f>[2]MI!P20</f>
        <v>0</v>
      </c>
      <c r="I20" s="29">
        <f>[2]MI!S20</f>
        <v>17</v>
      </c>
      <c r="J20" s="29">
        <f>[2]MI!U20</f>
        <v>9</v>
      </c>
      <c r="K20" s="29">
        <f>[2]MI!W20</f>
        <v>2</v>
      </c>
      <c r="L20" s="29">
        <f>[2]MI!Y20</f>
        <v>2</v>
      </c>
      <c r="M20" s="29">
        <f>[2]MI!AA20</f>
        <v>2</v>
      </c>
      <c r="N20" s="29" t="str">
        <f>[2]MI!AC20</f>
        <v>0</v>
      </c>
      <c r="O20" s="29">
        <f>[2]MI!AE20</f>
        <v>0</v>
      </c>
      <c r="P20" s="29" t="str">
        <f>[2]MI!AF20</f>
        <v>0</v>
      </c>
      <c r="Q20" s="29">
        <f>[2]MI!AG20</f>
        <v>77</v>
      </c>
      <c r="R20" s="29">
        <f>[2]MI!AI20</f>
        <v>25</v>
      </c>
      <c r="S20" s="29" t="str">
        <f>[2]MI!AK20</f>
        <v>0</v>
      </c>
      <c r="T20" s="29">
        <f>[2]MI!AM20</f>
        <v>0</v>
      </c>
      <c r="U20" s="29">
        <f>[2]MI!AM20</f>
        <v>0</v>
      </c>
    </row>
    <row r="21" spans="1:22" ht="18" customHeight="1" x14ac:dyDescent="0.2">
      <c r="A21" s="32"/>
      <c r="B21" s="145">
        <v>7</v>
      </c>
      <c r="C21" s="143" t="s">
        <v>30</v>
      </c>
      <c r="D21" s="28" t="s">
        <v>43</v>
      </c>
      <c r="E21" s="29">
        <f>[2]NS!I18</f>
        <v>684</v>
      </c>
      <c r="F21" s="29">
        <f>[2]NS!L18</f>
        <v>429</v>
      </c>
      <c r="G21" s="29">
        <f>[2]NS!N18</f>
        <v>1056</v>
      </c>
      <c r="H21" s="29" t="str">
        <f>[2]NS!P18</f>
        <v>0</v>
      </c>
      <c r="I21" s="29">
        <f>[2]NS!S18</f>
        <v>100</v>
      </c>
      <c r="J21" s="29">
        <f>[2]NS!U18</f>
        <v>69</v>
      </c>
      <c r="K21" s="29">
        <f>[2]NS!W18</f>
        <v>612</v>
      </c>
      <c r="L21" s="29">
        <f>[2]NS!Y18</f>
        <v>386</v>
      </c>
      <c r="M21" s="29">
        <f>[2]NS!AA18</f>
        <v>612</v>
      </c>
      <c r="N21" s="29" t="str">
        <f>[2]NS!AC18</f>
        <v>0</v>
      </c>
      <c r="O21" s="29">
        <f>[2]NS!AE18</f>
        <v>0</v>
      </c>
      <c r="P21" s="29" t="str">
        <f>[2]NS!AF18</f>
        <v>0</v>
      </c>
      <c r="Q21" s="29">
        <f>[2]NS!AG18</f>
        <v>38</v>
      </c>
      <c r="R21" s="29">
        <f>[2]NS!AI18</f>
        <v>28</v>
      </c>
      <c r="S21" s="29" t="str">
        <f>[2]NS!AK18</f>
        <v>0</v>
      </c>
      <c r="T21" s="29">
        <f>[2]NS!AM18</f>
        <v>0</v>
      </c>
      <c r="U21" s="29">
        <f>[2]NS!AM18</f>
        <v>0</v>
      </c>
    </row>
    <row r="22" spans="1:22" ht="18" customHeight="1" x14ac:dyDescent="0.2">
      <c r="A22" s="32"/>
      <c r="B22" s="144"/>
      <c r="C22" s="143"/>
      <c r="D22" s="31" t="s">
        <v>44</v>
      </c>
      <c r="E22" s="29">
        <f>[2]NS!I20</f>
        <v>197</v>
      </c>
      <c r="F22" s="29">
        <f>[2]NS!L20</f>
        <v>69</v>
      </c>
      <c r="G22" s="29">
        <f>[2]NS!N20</f>
        <v>257</v>
      </c>
      <c r="H22" s="29" t="str">
        <f>[2]NS!P20</f>
        <v>0</v>
      </c>
      <c r="I22" s="29">
        <f>[2]NS!S20</f>
        <v>15</v>
      </c>
      <c r="J22" s="29">
        <f>[2]NS!U20</f>
        <v>8</v>
      </c>
      <c r="K22" s="29">
        <f>[2]NS!W20</f>
        <v>3</v>
      </c>
      <c r="L22" s="29">
        <f>[2]NS!Y20</f>
        <v>1</v>
      </c>
      <c r="M22" s="29">
        <f>[2]NS!AA20</f>
        <v>3</v>
      </c>
      <c r="N22" s="29" t="str">
        <f>[2]NS!AC20</f>
        <v>0</v>
      </c>
      <c r="O22" s="29">
        <f>[2]NS!AE20</f>
        <v>0</v>
      </c>
      <c r="P22" s="29" t="str">
        <f>[2]NS!AF20</f>
        <v>0</v>
      </c>
      <c r="Q22" s="29">
        <f>[2]NS!AG20</f>
        <v>24</v>
      </c>
      <c r="R22" s="29">
        <f>[2]NS!AI20</f>
        <v>9</v>
      </c>
      <c r="S22" s="29" t="str">
        <f>[2]NS!AK20</f>
        <v>0</v>
      </c>
      <c r="T22" s="29">
        <f>[2]NS!AM20</f>
        <v>0</v>
      </c>
      <c r="U22" s="29">
        <f>[2]NS!AM20</f>
        <v>0</v>
      </c>
    </row>
    <row r="23" spans="1:22" ht="18" customHeight="1" x14ac:dyDescent="0.2">
      <c r="A23" s="32"/>
      <c r="B23" s="142">
        <v>8</v>
      </c>
      <c r="C23" s="143" t="s">
        <v>31</v>
      </c>
      <c r="D23" s="28" t="s">
        <v>43</v>
      </c>
      <c r="E23" s="29">
        <f>[2]Sł!I18</f>
        <v>64</v>
      </c>
      <c r="F23" s="29">
        <f>[2]Sł!L18</f>
        <v>41</v>
      </c>
      <c r="G23" s="29">
        <f>[2]Sł!N18</f>
        <v>65</v>
      </c>
      <c r="H23" s="29" t="str">
        <f>[2]Sł!P18</f>
        <v>0</v>
      </c>
      <c r="I23" s="29">
        <f>[2]Sł!S18</f>
        <v>29</v>
      </c>
      <c r="J23" s="29">
        <f>[2]Sł!U18</f>
        <v>16</v>
      </c>
      <c r="K23" s="29">
        <f>[2]Sł!W18</f>
        <v>5</v>
      </c>
      <c r="L23" s="29">
        <f>[2]Sł!Y18</f>
        <v>2</v>
      </c>
      <c r="M23" s="29">
        <f>[2]Sł!AA18</f>
        <v>5</v>
      </c>
      <c r="N23" s="29" t="str">
        <f>[2]Sł!AC18</f>
        <v>0</v>
      </c>
      <c r="O23" s="29">
        <f>[2]Sł!AE18</f>
        <v>0</v>
      </c>
      <c r="P23" s="29" t="str">
        <f>[2]Sł!AF18</f>
        <v>0</v>
      </c>
      <c r="Q23" s="29">
        <f>[2]Sł!AG18</f>
        <v>43</v>
      </c>
      <c r="R23" s="29">
        <f>[2]Sł!AI18</f>
        <v>31</v>
      </c>
      <c r="S23" s="29" t="str">
        <f>[2]Sł!AK18</f>
        <v>0</v>
      </c>
      <c r="T23" s="29">
        <f>[2]Sł!AM18</f>
        <v>0</v>
      </c>
      <c r="U23" s="29">
        <f>[2]Sł!AM18</f>
        <v>0</v>
      </c>
      <c r="V23" s="33"/>
    </row>
    <row r="24" spans="1:22" ht="18" customHeight="1" x14ac:dyDescent="0.2">
      <c r="A24" s="32"/>
      <c r="B24" s="142"/>
      <c r="C24" s="143"/>
      <c r="D24" s="31" t="s">
        <v>44</v>
      </c>
      <c r="E24" s="29">
        <f>[2]Sł!I20</f>
        <v>49</v>
      </c>
      <c r="F24" s="29">
        <f>[2]Sł!L20</f>
        <v>20</v>
      </c>
      <c r="G24" s="29">
        <f>[2]Sł!N20</f>
        <v>50</v>
      </c>
      <c r="H24" s="29" t="str">
        <f>[2]Sł!P20</f>
        <v>0</v>
      </c>
      <c r="I24" s="29">
        <f>[2]Sł!S20</f>
        <v>20</v>
      </c>
      <c r="J24" s="29">
        <f>[2]Sł!U20</f>
        <v>9</v>
      </c>
      <c r="K24" s="29">
        <f>[2]Sł!W20</f>
        <v>0</v>
      </c>
      <c r="L24" s="29">
        <f>[2]Sł!Y20</f>
        <v>0</v>
      </c>
      <c r="M24" s="29">
        <f>[2]Sł!AA20</f>
        <v>0</v>
      </c>
      <c r="N24" s="29" t="str">
        <f>[2]Sł!AC20</f>
        <v>0</v>
      </c>
      <c r="O24" s="29">
        <f>[2]Sł!AE20</f>
        <v>0</v>
      </c>
      <c r="P24" s="29" t="str">
        <f>[2]Sł!AF20</f>
        <v>0</v>
      </c>
      <c r="Q24" s="29">
        <f>[2]Sł!AG20</f>
        <v>33</v>
      </c>
      <c r="R24" s="29">
        <f>[2]Sł!AI20</f>
        <v>16</v>
      </c>
      <c r="S24" s="29" t="str">
        <f>[2]Sł!AK20</f>
        <v>0</v>
      </c>
      <c r="T24" s="29">
        <f>[2]Sł!AM20</f>
        <v>0</v>
      </c>
      <c r="U24" s="29">
        <f>[2]Sł!AM20</f>
        <v>0</v>
      </c>
    </row>
    <row r="25" spans="1:22" ht="18" customHeight="1" x14ac:dyDescent="0.2">
      <c r="A25" s="32"/>
      <c r="B25" s="144">
        <v>9</v>
      </c>
      <c r="C25" s="143" t="s">
        <v>32</v>
      </c>
      <c r="D25" s="28" t="s">
        <v>43</v>
      </c>
      <c r="E25" s="29">
        <f>[2]St!I18</f>
        <v>403</v>
      </c>
      <c r="F25" s="29">
        <f>[2]St!L18</f>
        <v>261</v>
      </c>
      <c r="G25" s="29">
        <f>[2]St!N18</f>
        <v>610</v>
      </c>
      <c r="H25" s="29" t="str">
        <f>[2]St!P18</f>
        <v>0</v>
      </c>
      <c r="I25" s="29">
        <f>[2]St!S18</f>
        <v>115</v>
      </c>
      <c r="J25" s="29">
        <f>[2]St!U18</f>
        <v>94</v>
      </c>
      <c r="K25" s="29">
        <f>[2]St!W18</f>
        <v>57</v>
      </c>
      <c r="L25" s="29">
        <f>[2]St!Y18</f>
        <v>43</v>
      </c>
      <c r="M25" s="29">
        <f>[2]St!AA18</f>
        <v>57</v>
      </c>
      <c r="N25" s="29" t="str">
        <f>[2]St!AC18</f>
        <v>0</v>
      </c>
      <c r="O25" s="29">
        <f>[2]St!AE18</f>
        <v>0</v>
      </c>
      <c r="P25" s="29" t="str">
        <f>[2]St!AF18</f>
        <v>0</v>
      </c>
      <c r="Q25" s="29">
        <f>[2]St!AG18</f>
        <v>189</v>
      </c>
      <c r="R25" s="29">
        <f>[2]St!AI18</f>
        <v>133</v>
      </c>
      <c r="S25" s="29" t="str">
        <f>[2]St!AK18</f>
        <v>0</v>
      </c>
      <c r="T25" s="29">
        <f>[2]St!AM18</f>
        <v>0</v>
      </c>
      <c r="U25" s="29">
        <f>[2]St!AM18</f>
        <v>0</v>
      </c>
    </row>
    <row r="26" spans="1:22" ht="18" customHeight="1" x14ac:dyDescent="0.2">
      <c r="A26" s="32"/>
      <c r="B26" s="144"/>
      <c r="C26" s="143"/>
      <c r="D26" s="31" t="s">
        <v>44</v>
      </c>
      <c r="E26" s="29">
        <f>[2]St!I20</f>
        <v>219</v>
      </c>
      <c r="F26" s="29">
        <f>[2]St!L20</f>
        <v>89</v>
      </c>
      <c r="G26" s="29">
        <f>[2]St!N20</f>
        <v>278</v>
      </c>
      <c r="H26" s="29" t="str">
        <f>[2]St!P20</f>
        <v>0</v>
      </c>
      <c r="I26" s="29">
        <f>[2]St!S20</f>
        <v>32</v>
      </c>
      <c r="J26" s="29">
        <f>[2]St!U20</f>
        <v>20</v>
      </c>
      <c r="K26" s="29">
        <f>[2]St!W20</f>
        <v>3</v>
      </c>
      <c r="L26" s="29">
        <f>[2]St!Y20</f>
        <v>2</v>
      </c>
      <c r="M26" s="29">
        <f>[2]St!AA20</f>
        <v>3</v>
      </c>
      <c r="N26" s="29" t="str">
        <f>[2]St!AC20</f>
        <v>0</v>
      </c>
      <c r="O26" s="29">
        <f>[2]St!AE20</f>
        <v>0</v>
      </c>
      <c r="P26" s="29" t="str">
        <f>[2]St!AF20</f>
        <v>0</v>
      </c>
      <c r="Q26" s="29">
        <f>[2]St!AG20</f>
        <v>79</v>
      </c>
      <c r="R26" s="29">
        <f>[2]St!AI20</f>
        <v>31</v>
      </c>
      <c r="S26" s="29" t="str">
        <f>[2]St!AK20</f>
        <v>0</v>
      </c>
      <c r="T26" s="29">
        <f>[2]St!AM20</f>
        <v>0</v>
      </c>
      <c r="U26" s="29">
        <f>[2]St!AM20</f>
        <v>0</v>
      </c>
    </row>
    <row r="27" spans="1:22" ht="18" customHeight="1" x14ac:dyDescent="0.2">
      <c r="A27" s="32"/>
      <c r="B27" s="144">
        <v>10</v>
      </c>
      <c r="C27" s="143" t="s">
        <v>33</v>
      </c>
      <c r="D27" s="28" t="s">
        <v>43</v>
      </c>
      <c r="E27" s="29">
        <f>[2]Su!I18</f>
        <v>39</v>
      </c>
      <c r="F27" s="29">
        <f>[2]Su!L18</f>
        <v>21</v>
      </c>
      <c r="G27" s="29">
        <f>[2]Su!N18</f>
        <v>41</v>
      </c>
      <c r="H27" s="29" t="str">
        <f>[2]Su!P18</f>
        <v>0</v>
      </c>
      <c r="I27" s="29">
        <f>[2]Su!S18</f>
        <v>34</v>
      </c>
      <c r="J27" s="29">
        <f>[2]Su!U18</f>
        <v>16</v>
      </c>
      <c r="K27" s="29">
        <f>[2]Su!W18</f>
        <v>0</v>
      </c>
      <c r="L27" s="29">
        <f>[2]Su!Y18</f>
        <v>0</v>
      </c>
      <c r="M27" s="29">
        <f>[2]Su!AA18</f>
        <v>0</v>
      </c>
      <c r="N27" s="29" t="str">
        <f>[2]Su!AC18</f>
        <v>0</v>
      </c>
      <c r="O27" s="29">
        <f>[2]Su!AE18</f>
        <v>0</v>
      </c>
      <c r="P27" s="29" t="str">
        <f>[2]Su!AF18</f>
        <v>0</v>
      </c>
      <c r="Q27" s="29">
        <f>[2]Su!AG18</f>
        <v>0</v>
      </c>
      <c r="R27" s="29">
        <f>[2]Su!AI18</f>
        <v>0</v>
      </c>
      <c r="S27" s="29" t="str">
        <f>[2]Su!AK18</f>
        <v>0</v>
      </c>
      <c r="T27" s="29">
        <f>[2]Su!AM18</f>
        <v>0</v>
      </c>
      <c r="U27" s="29">
        <f>[2]Su!AM18</f>
        <v>0</v>
      </c>
    </row>
    <row r="28" spans="1:22" ht="18" customHeight="1" x14ac:dyDescent="0.2">
      <c r="A28" s="32"/>
      <c r="B28" s="144"/>
      <c r="C28" s="143"/>
      <c r="D28" s="31" t="s">
        <v>44</v>
      </c>
      <c r="E28" s="29">
        <f>[2]Su!I20</f>
        <v>11</v>
      </c>
      <c r="F28" s="29">
        <f>[2]Su!L20</f>
        <v>4</v>
      </c>
      <c r="G28" s="29">
        <f>[2]Su!N20</f>
        <v>11</v>
      </c>
      <c r="H28" s="29" t="str">
        <f>[2]Su!P20</f>
        <v>0</v>
      </c>
      <c r="I28" s="29">
        <f>[2]Su!S20</f>
        <v>12</v>
      </c>
      <c r="J28" s="29">
        <f>[2]Su!U20</f>
        <v>5</v>
      </c>
      <c r="K28" s="29">
        <f>[2]Su!W20</f>
        <v>0</v>
      </c>
      <c r="L28" s="29">
        <f>[2]Su!Y20</f>
        <v>0</v>
      </c>
      <c r="M28" s="29">
        <f>[2]Su!AA20</f>
        <v>0</v>
      </c>
      <c r="N28" s="29" t="str">
        <f>[2]Su!AC20</f>
        <v>0</v>
      </c>
      <c r="O28" s="29">
        <f>[2]Su!AE20</f>
        <v>0</v>
      </c>
      <c r="P28" s="29" t="str">
        <f>[2]Su!AF20</f>
        <v>0</v>
      </c>
      <c r="Q28" s="29">
        <f>[2]Su!AG20</f>
        <v>0</v>
      </c>
      <c r="R28" s="29">
        <f>[2]Su!AI20</f>
        <v>0</v>
      </c>
      <c r="S28" s="29" t="str">
        <f>[2]Su!AK20</f>
        <v>0</v>
      </c>
      <c r="T28" s="29">
        <f>[2]Su!AM20</f>
        <v>0</v>
      </c>
      <c r="U28" s="29">
        <f>[2]Su!AM20</f>
        <v>0</v>
      </c>
    </row>
    <row r="29" spans="1:22" ht="18" customHeight="1" x14ac:dyDescent="0.2">
      <c r="A29" s="32"/>
      <c r="B29" s="145">
        <v>11</v>
      </c>
      <c r="C29" s="143" t="s">
        <v>34</v>
      </c>
      <c r="D29" s="28" t="s">
        <v>43</v>
      </c>
      <c r="E29" s="29">
        <f>[2]Św!I18</f>
        <v>97</v>
      </c>
      <c r="F29" s="29">
        <f>[2]Św!L18</f>
        <v>53</v>
      </c>
      <c r="G29" s="29">
        <f>[2]Św!N18</f>
        <v>104</v>
      </c>
      <c r="H29" s="29" t="str">
        <f>[2]Św!P18</f>
        <v>0</v>
      </c>
      <c r="I29" s="29">
        <f>[2]Św!S18</f>
        <v>35</v>
      </c>
      <c r="J29" s="29">
        <f>[2]Św!U18</f>
        <v>24</v>
      </c>
      <c r="K29" s="29">
        <f>[2]Św!W18</f>
        <v>0</v>
      </c>
      <c r="L29" s="29">
        <f>[2]Św!Y18</f>
        <v>0</v>
      </c>
      <c r="M29" s="29">
        <f>[2]Św!AA18</f>
        <v>0</v>
      </c>
      <c r="N29" s="29" t="str">
        <f>[2]Św!AC18</f>
        <v>0</v>
      </c>
      <c r="O29" s="29">
        <f>[2]Św!AE18</f>
        <v>0</v>
      </c>
      <c r="P29" s="29" t="str">
        <f>[2]Św!AF18</f>
        <v>0</v>
      </c>
      <c r="Q29" s="29">
        <f>[2]Św!AG18</f>
        <v>4</v>
      </c>
      <c r="R29" s="29">
        <f>[2]Św!AI18</f>
        <v>4</v>
      </c>
      <c r="S29" s="29" t="str">
        <f>[2]Św!AK18</f>
        <v>0</v>
      </c>
      <c r="T29" s="29">
        <f>[2]Św!AM18</f>
        <v>0</v>
      </c>
      <c r="U29" s="29">
        <f>[2]Św!AM18</f>
        <v>0</v>
      </c>
    </row>
    <row r="30" spans="1:22" ht="18" customHeight="1" x14ac:dyDescent="0.2">
      <c r="A30" s="32"/>
      <c r="B30" s="145"/>
      <c r="C30" s="143"/>
      <c r="D30" s="31" t="s">
        <v>44</v>
      </c>
      <c r="E30" s="29">
        <f>[2]Św!I20</f>
        <v>20</v>
      </c>
      <c r="F30" s="29">
        <f>[2]Św!L20</f>
        <v>11</v>
      </c>
      <c r="G30" s="29">
        <f>[2]Św!N20</f>
        <v>24</v>
      </c>
      <c r="H30" s="29" t="str">
        <f>[2]Św!P20</f>
        <v>0</v>
      </c>
      <c r="I30" s="29">
        <f>[2]Św!S20</f>
        <v>10</v>
      </c>
      <c r="J30" s="29">
        <f>[2]Św!U20</f>
        <v>6</v>
      </c>
      <c r="K30" s="29">
        <f>[2]Św!W20</f>
        <v>0</v>
      </c>
      <c r="L30" s="29">
        <f>[2]Św!Y20</f>
        <v>0</v>
      </c>
      <c r="M30" s="29">
        <f>[2]Św!AA20</f>
        <v>0</v>
      </c>
      <c r="N30" s="29" t="str">
        <f>[2]Św!AC20</f>
        <v>0</v>
      </c>
      <c r="O30" s="29">
        <f>[2]Św!AE20</f>
        <v>0</v>
      </c>
      <c r="P30" s="29" t="str">
        <f>[2]Św!AF20</f>
        <v>0</v>
      </c>
      <c r="Q30" s="29">
        <f>[2]Św!AG20</f>
        <v>32</v>
      </c>
      <c r="R30" s="29">
        <f>[2]Św!AI20</f>
        <v>14</v>
      </c>
      <c r="S30" s="29" t="str">
        <f>[2]Św!AK20</f>
        <v>0</v>
      </c>
      <c r="T30" s="29">
        <f>[2]Św!AM20</f>
        <v>0</v>
      </c>
      <c r="U30" s="29">
        <f>[2]Św!AM20</f>
        <v>0</v>
      </c>
    </row>
    <row r="31" spans="1:22" ht="18" customHeight="1" x14ac:dyDescent="0.2">
      <c r="A31" s="32"/>
      <c r="B31" s="142">
        <v>12</v>
      </c>
      <c r="C31" s="143" t="s">
        <v>35</v>
      </c>
      <c r="D31" s="28" t="s">
        <v>43</v>
      </c>
      <c r="E31" s="29">
        <f>[2]Ws!I18</f>
        <v>111</v>
      </c>
      <c r="F31" s="29">
        <f>[2]Ws!L18</f>
        <v>72</v>
      </c>
      <c r="G31" s="29">
        <f>[2]Ws!N18</f>
        <v>195</v>
      </c>
      <c r="H31" s="29" t="str">
        <f>[2]Ws!P18</f>
        <v>0</v>
      </c>
      <c r="I31" s="29">
        <f>[2]Ws!S18</f>
        <v>25</v>
      </c>
      <c r="J31" s="29">
        <f>[2]Ws!U18</f>
        <v>22</v>
      </c>
      <c r="K31" s="29">
        <f>[2]Ws!W18</f>
        <v>0</v>
      </c>
      <c r="L31" s="29">
        <f>[2]Ws!Y18</f>
        <v>0</v>
      </c>
      <c r="M31" s="29">
        <f>[2]Ws!AA18</f>
        <v>0</v>
      </c>
      <c r="N31" s="29" t="str">
        <f>[2]Ws!AC18</f>
        <v>0</v>
      </c>
      <c r="O31" s="29">
        <f>[2]Ws!AE18</f>
        <v>0</v>
      </c>
      <c r="P31" s="29" t="str">
        <f>[2]Ws!AF18</f>
        <v>0</v>
      </c>
      <c r="Q31" s="29">
        <f>[2]Ws!AG18</f>
        <v>18</v>
      </c>
      <c r="R31" s="29">
        <f>[2]Ws!AI18</f>
        <v>9</v>
      </c>
      <c r="S31" s="29" t="str">
        <f>[2]Ws!AK18</f>
        <v>0</v>
      </c>
      <c r="T31" s="29">
        <f>[2]Ws!AM18</f>
        <v>0</v>
      </c>
      <c r="U31" s="29">
        <f>[2]Ws!AM18</f>
        <v>0</v>
      </c>
    </row>
    <row r="32" spans="1:22" ht="18" customHeight="1" x14ac:dyDescent="0.2">
      <c r="A32" s="32"/>
      <c r="B32" s="142"/>
      <c r="C32" s="143"/>
      <c r="D32" s="31" t="s">
        <v>44</v>
      </c>
      <c r="E32" s="29">
        <f>[2]Ws!I20</f>
        <v>1</v>
      </c>
      <c r="F32" s="29">
        <f>[2]Ws!L20</f>
        <v>1</v>
      </c>
      <c r="G32" s="29">
        <f>[2]Ws!N20</f>
        <v>4</v>
      </c>
      <c r="H32" s="29" t="str">
        <f>[2]Ws!P20</f>
        <v>0</v>
      </c>
      <c r="I32" s="29">
        <f>[2]Ws!S20</f>
        <v>0</v>
      </c>
      <c r="J32" s="29">
        <f>[2]Ws!U20</f>
        <v>0</v>
      </c>
      <c r="K32" s="29">
        <f>[2]Ws!W20</f>
        <v>0</v>
      </c>
      <c r="L32" s="29">
        <f>[2]Ws!Y20</f>
        <v>0</v>
      </c>
      <c r="M32" s="29">
        <f>[2]Ws!AA20</f>
        <v>0</v>
      </c>
      <c r="N32" s="29" t="str">
        <f>[2]Ws!AC20</f>
        <v>0</v>
      </c>
      <c r="O32" s="29">
        <f>[2]Ws!AE20</f>
        <v>0</v>
      </c>
      <c r="P32" s="29" t="str">
        <f>[2]Ws!AF20</f>
        <v>0</v>
      </c>
      <c r="Q32" s="29">
        <f>[2]Ws!AG20</f>
        <v>9</v>
      </c>
      <c r="R32" s="29">
        <f>[2]Ws!AI20</f>
        <v>7</v>
      </c>
      <c r="S32" s="29" t="str">
        <f>[2]Ws!AK20</f>
        <v>0</v>
      </c>
      <c r="T32" s="29">
        <f>[2]Ws!AM20</f>
        <v>0</v>
      </c>
      <c r="U32" s="29">
        <f>[2]Ws!AM20</f>
        <v>0</v>
      </c>
    </row>
    <row r="33" spans="1:21" ht="18" customHeight="1" x14ac:dyDescent="0.2">
      <c r="A33" s="32"/>
      <c r="B33" s="144">
        <v>13</v>
      </c>
      <c r="C33" s="143" t="s">
        <v>36</v>
      </c>
      <c r="D33" s="28" t="s">
        <v>43</v>
      </c>
      <c r="E33" s="29">
        <f>[2]ZGg!I18</f>
        <v>582</v>
      </c>
      <c r="F33" s="29">
        <f>[2]ZGg!L18</f>
        <v>335</v>
      </c>
      <c r="G33" s="29">
        <f>[2]ZGg!N18</f>
        <v>1237</v>
      </c>
      <c r="H33" s="29" t="str">
        <f>[2]ZGg!P18</f>
        <v>0</v>
      </c>
      <c r="I33" s="29">
        <f>[2]ZGg!S18</f>
        <v>179</v>
      </c>
      <c r="J33" s="29">
        <f>[2]ZGg!U18</f>
        <v>105</v>
      </c>
      <c r="K33" s="29">
        <f>[2]ZGg!W18</f>
        <v>1</v>
      </c>
      <c r="L33" s="29">
        <f>[2]ZGg!Y18</f>
        <v>1</v>
      </c>
      <c r="M33" s="29">
        <f>[2]ZGg!AA18</f>
        <v>1</v>
      </c>
      <c r="N33" s="29" t="str">
        <f>[2]ZGg!AC18</f>
        <v>0</v>
      </c>
      <c r="O33" s="29">
        <f>[2]ZGg!AE18</f>
        <v>0</v>
      </c>
      <c r="P33" s="29" t="str">
        <f>[2]ZGg!AF18</f>
        <v>0</v>
      </c>
      <c r="Q33" s="29">
        <f>[2]ZGg!AG18</f>
        <v>0</v>
      </c>
      <c r="R33" s="29">
        <f>[2]ZGg!AI18</f>
        <v>0</v>
      </c>
      <c r="S33" s="29" t="str">
        <f>[2]ZGg!AK18</f>
        <v>0</v>
      </c>
      <c r="T33" s="29">
        <f>[2]ZGg!AM18</f>
        <v>0</v>
      </c>
      <c r="U33" s="29">
        <f>[2]ZGg!AM18</f>
        <v>0</v>
      </c>
    </row>
    <row r="34" spans="1:21" ht="18" customHeight="1" x14ac:dyDescent="0.2">
      <c r="A34" s="32"/>
      <c r="B34" s="144"/>
      <c r="C34" s="143"/>
      <c r="D34" s="31" t="s">
        <v>44</v>
      </c>
      <c r="E34" s="29">
        <f>[2]ZGg!I20</f>
        <v>74</v>
      </c>
      <c r="F34" s="29">
        <f>[2]ZGg!L20</f>
        <v>24</v>
      </c>
      <c r="G34" s="29">
        <f>[2]ZGg!N20</f>
        <v>193</v>
      </c>
      <c r="H34" s="29" t="str">
        <f>[2]ZGg!P20</f>
        <v>0</v>
      </c>
      <c r="I34" s="29">
        <f>[2]ZGg!S20</f>
        <v>1</v>
      </c>
      <c r="J34" s="29">
        <f>[2]ZGg!U20</f>
        <v>0</v>
      </c>
      <c r="K34" s="29">
        <f>[2]ZGg!W20</f>
        <v>0</v>
      </c>
      <c r="L34" s="29">
        <f>[2]ZGg!Y20</f>
        <v>0</v>
      </c>
      <c r="M34" s="29">
        <f>[2]ZGg!AA20</f>
        <v>0</v>
      </c>
      <c r="N34" s="29" t="str">
        <f>[2]ZGg!AC20</f>
        <v>0</v>
      </c>
      <c r="O34" s="29">
        <f>[2]ZGg!AE20</f>
        <v>0</v>
      </c>
      <c r="P34" s="29" t="str">
        <f>[2]ZGg!AF20</f>
        <v>0</v>
      </c>
      <c r="Q34" s="29">
        <f>[2]ZGg!AG20</f>
        <v>0</v>
      </c>
      <c r="R34" s="29">
        <f>[2]ZGg!AI20</f>
        <v>0</v>
      </c>
      <c r="S34" s="29" t="str">
        <f>[2]ZGg!AK20</f>
        <v>0</v>
      </c>
      <c r="T34" s="29">
        <f>[2]ZGg!AM20</f>
        <v>0</v>
      </c>
      <c r="U34" s="29">
        <f>[2]ZGg!AM20</f>
        <v>0</v>
      </c>
    </row>
    <row r="35" spans="1:21" ht="18" customHeight="1" x14ac:dyDescent="0.2">
      <c r="A35" s="32"/>
      <c r="B35" s="144">
        <v>14</v>
      </c>
      <c r="C35" s="143" t="s">
        <v>37</v>
      </c>
      <c r="D35" s="28" t="s">
        <v>43</v>
      </c>
      <c r="E35" s="29">
        <f>[2]ZGz!I18</f>
        <v>158</v>
      </c>
      <c r="F35" s="29">
        <f>[2]ZGz!L18</f>
        <v>95</v>
      </c>
      <c r="G35" s="29">
        <f>[2]ZGz!N18</f>
        <v>335</v>
      </c>
      <c r="H35" s="29" t="str">
        <f>[2]ZGz!P18</f>
        <v>0</v>
      </c>
      <c r="I35" s="29">
        <f>[2]ZGz!S18</f>
        <v>30</v>
      </c>
      <c r="J35" s="29">
        <f>[2]ZGz!U18</f>
        <v>17</v>
      </c>
      <c r="K35" s="29">
        <f>[2]ZGz!W18</f>
        <v>0</v>
      </c>
      <c r="L35" s="29">
        <f>[2]ZGz!Y18</f>
        <v>0</v>
      </c>
      <c r="M35" s="29">
        <f>[2]ZGz!AA18</f>
        <v>0</v>
      </c>
      <c r="N35" s="29" t="str">
        <f>[2]ZGz!AC18</f>
        <v>0</v>
      </c>
      <c r="O35" s="29">
        <f>[2]ZGz!AE18</f>
        <v>0</v>
      </c>
      <c r="P35" s="29" t="str">
        <f>[2]ZGz!AF18</f>
        <v>0</v>
      </c>
      <c r="Q35" s="29">
        <f>[2]ZGz!AG18</f>
        <v>0</v>
      </c>
      <c r="R35" s="29">
        <f>[2]ZGz!AI18</f>
        <v>0</v>
      </c>
      <c r="S35" s="29" t="str">
        <f>[2]ZGz!AK18</f>
        <v>0</v>
      </c>
      <c r="T35" s="29">
        <f>[2]ZGz!AM18</f>
        <v>0</v>
      </c>
      <c r="U35" s="29">
        <f>[2]ZGz!AM18</f>
        <v>0</v>
      </c>
    </row>
    <row r="36" spans="1:21" ht="18" customHeight="1" x14ac:dyDescent="0.2">
      <c r="A36" s="32"/>
      <c r="B36" s="144"/>
      <c r="C36" s="143"/>
      <c r="D36" s="31" t="s">
        <v>44</v>
      </c>
      <c r="E36" s="29">
        <f>[2]ZGz!I20</f>
        <v>15</v>
      </c>
      <c r="F36" s="29">
        <f>[2]ZGz!L20</f>
        <v>8</v>
      </c>
      <c r="G36" s="29">
        <f>[2]ZGz!N20</f>
        <v>25</v>
      </c>
      <c r="H36" s="29" t="str">
        <f>[2]ZGz!P20</f>
        <v>0</v>
      </c>
      <c r="I36" s="29">
        <f>[2]ZGz!S20</f>
        <v>0</v>
      </c>
      <c r="J36" s="29">
        <f>[2]ZGz!U20</f>
        <v>0</v>
      </c>
      <c r="K36" s="29">
        <f>[2]ZGz!W20</f>
        <v>0</v>
      </c>
      <c r="L36" s="29">
        <f>[2]ZGz!Y20</f>
        <v>0</v>
      </c>
      <c r="M36" s="29">
        <f>[2]ZGz!AA20</f>
        <v>0</v>
      </c>
      <c r="N36" s="29" t="str">
        <f>[2]ZGz!AC20</f>
        <v>0</v>
      </c>
      <c r="O36" s="29">
        <f>[2]ZGz!AE20</f>
        <v>0</v>
      </c>
      <c r="P36" s="29" t="str">
        <f>[2]ZGz!AF20</f>
        <v>0</v>
      </c>
      <c r="Q36" s="29">
        <f>[2]ZGz!AG20</f>
        <v>0</v>
      </c>
      <c r="R36" s="29">
        <f>[2]ZGz!AI20</f>
        <v>0</v>
      </c>
      <c r="S36" s="29" t="str">
        <f>[2]ZGz!AK20</f>
        <v>0</v>
      </c>
      <c r="T36" s="29">
        <f>[2]ZGz!AM20</f>
        <v>0</v>
      </c>
      <c r="U36" s="29">
        <f>[2]ZGz!AM20</f>
        <v>0</v>
      </c>
    </row>
    <row r="37" spans="1:21" ht="18" customHeight="1" x14ac:dyDescent="0.2">
      <c r="A37" s="32"/>
      <c r="B37" s="145">
        <v>15</v>
      </c>
      <c r="C37" s="143" t="s">
        <v>38</v>
      </c>
      <c r="D37" s="28" t="s">
        <v>43</v>
      </c>
      <c r="E37" s="29">
        <f>[2]Żg!I18</f>
        <v>361</v>
      </c>
      <c r="F37" s="29">
        <f>[2]Żg!L18</f>
        <v>231</v>
      </c>
      <c r="G37" s="29">
        <f>[2]Żg!N18</f>
        <v>388</v>
      </c>
      <c r="H37" s="29" t="str">
        <f>[2]Żg!P18</f>
        <v>0</v>
      </c>
      <c r="I37" s="29">
        <f>[2]Żg!S18</f>
        <v>54</v>
      </c>
      <c r="J37" s="29">
        <f>[2]Żg!U18</f>
        <v>36</v>
      </c>
      <c r="K37" s="29">
        <f>[2]Żg!W18</f>
        <v>6</v>
      </c>
      <c r="L37" s="29">
        <f>[2]Żg!Y18</f>
        <v>4</v>
      </c>
      <c r="M37" s="29">
        <f>[2]Żg!AA18</f>
        <v>8</v>
      </c>
      <c r="N37" s="29" t="str">
        <f>[2]Żg!AC18</f>
        <v>0</v>
      </c>
      <c r="O37" s="29">
        <f>[2]Żg!AE18</f>
        <v>0</v>
      </c>
      <c r="P37" s="29" t="str">
        <f>[2]Żg!AF18</f>
        <v>0</v>
      </c>
      <c r="Q37" s="29">
        <f>[2]Żg!AG18</f>
        <v>29</v>
      </c>
      <c r="R37" s="29">
        <f>[2]Żg!AI18</f>
        <v>17</v>
      </c>
      <c r="S37" s="29" t="str">
        <f>[2]Żg!AK18</f>
        <v>0</v>
      </c>
      <c r="T37" s="29">
        <f>[2]Żg!AM18</f>
        <v>0</v>
      </c>
      <c r="U37" s="29">
        <f>[2]Żg!AM18</f>
        <v>0</v>
      </c>
    </row>
    <row r="38" spans="1:21" ht="18" customHeight="1" x14ac:dyDescent="0.2">
      <c r="A38" s="32"/>
      <c r="B38" s="145"/>
      <c r="C38" s="143"/>
      <c r="D38" s="31" t="s">
        <v>44</v>
      </c>
      <c r="E38" s="29">
        <f>[2]Żg!I20</f>
        <v>27</v>
      </c>
      <c r="F38" s="29">
        <f>[2]Żg!L20</f>
        <v>11</v>
      </c>
      <c r="G38" s="29">
        <f>[2]Żg!N20</f>
        <v>40</v>
      </c>
      <c r="H38" s="29" t="str">
        <f>[2]Żg!P20</f>
        <v>0</v>
      </c>
      <c r="I38" s="29">
        <f>[2]Żg!S20</f>
        <v>2</v>
      </c>
      <c r="J38" s="29">
        <f>[2]Żg!U20</f>
        <v>1</v>
      </c>
      <c r="K38" s="29">
        <f>[2]Żg!W20</f>
        <v>5</v>
      </c>
      <c r="L38" s="29">
        <f>[2]Żg!Y20</f>
        <v>3</v>
      </c>
      <c r="M38" s="29">
        <f>[2]Żg!AA20</f>
        <v>5</v>
      </c>
      <c r="N38" s="29" t="str">
        <f>[2]Żg!AC20</f>
        <v>0</v>
      </c>
      <c r="O38" s="29">
        <f>[2]Żg!AE20</f>
        <v>0</v>
      </c>
      <c r="P38" s="29" t="str">
        <f>[2]Żg!AF20</f>
        <v>0</v>
      </c>
      <c r="Q38" s="29">
        <f>[2]Żg!AG20</f>
        <v>12</v>
      </c>
      <c r="R38" s="29">
        <f>[2]Żg!AI20</f>
        <v>4</v>
      </c>
      <c r="S38" s="29" t="str">
        <f>[2]Żg!AK20</f>
        <v>0</v>
      </c>
      <c r="T38" s="29">
        <f>[2]Żg!AM20</f>
        <v>0</v>
      </c>
      <c r="U38" s="29">
        <f>[2]Żg!AM20</f>
        <v>0</v>
      </c>
    </row>
    <row r="39" spans="1:21" ht="18" customHeight="1" x14ac:dyDescent="0.2">
      <c r="A39" s="32"/>
      <c r="B39" s="142">
        <v>16</v>
      </c>
      <c r="C39" s="143" t="s">
        <v>39</v>
      </c>
      <c r="D39" s="28" t="s">
        <v>43</v>
      </c>
      <c r="E39" s="29">
        <f>[2]Żr!I18</f>
        <v>89</v>
      </c>
      <c r="F39" s="29">
        <f>[2]Żr!L18</f>
        <v>58</v>
      </c>
      <c r="G39" s="29">
        <f>[2]Żr!N18</f>
        <v>90</v>
      </c>
      <c r="H39" s="29" t="str">
        <f>[2]Żr!P18</f>
        <v>0</v>
      </c>
      <c r="I39" s="29">
        <f>[2]Żr!S18</f>
        <v>10</v>
      </c>
      <c r="J39" s="29">
        <f>[2]Żr!U18</f>
        <v>9</v>
      </c>
      <c r="K39" s="29">
        <f>[2]Żr!W18</f>
        <v>0</v>
      </c>
      <c r="L39" s="29">
        <f>[2]Żr!Y18</f>
        <v>0</v>
      </c>
      <c r="M39" s="29">
        <f>[2]Żr!AA18</f>
        <v>0</v>
      </c>
      <c r="N39" s="29" t="str">
        <f>[2]Żr!AC18</f>
        <v>0</v>
      </c>
      <c r="O39" s="29">
        <f>[2]Żr!AE18</f>
        <v>0</v>
      </c>
      <c r="P39" s="29" t="str">
        <f>[2]Żr!AF18</f>
        <v>0</v>
      </c>
      <c r="Q39" s="29">
        <f>[2]Żr!AG18</f>
        <v>17</v>
      </c>
      <c r="R39" s="29">
        <f>[2]Żr!AI18</f>
        <v>9</v>
      </c>
      <c r="S39" s="29" t="str">
        <f>[2]Żr!AK18</f>
        <v>0</v>
      </c>
      <c r="T39" s="29">
        <f>[2]Żr!AM18</f>
        <v>0</v>
      </c>
      <c r="U39" s="29">
        <f>[2]Żr!AM18</f>
        <v>0</v>
      </c>
    </row>
    <row r="40" spans="1:21" ht="18" customHeight="1" x14ac:dyDescent="0.2">
      <c r="A40" s="19"/>
      <c r="B40" s="142"/>
      <c r="C40" s="143"/>
      <c r="D40" s="31" t="s">
        <v>44</v>
      </c>
      <c r="E40" s="29">
        <f>[2]Żr!I20</f>
        <v>29</v>
      </c>
      <c r="F40" s="29">
        <f>[2]Żr!L20</f>
        <v>10</v>
      </c>
      <c r="G40" s="29">
        <f>[2]Żr!N20</f>
        <v>29</v>
      </c>
      <c r="H40" s="29" t="str">
        <f>[2]Żr!P20</f>
        <v>0</v>
      </c>
      <c r="I40" s="29">
        <f>[2]Żr!S20</f>
        <v>4</v>
      </c>
      <c r="J40" s="29">
        <f>[2]Żr!U20</f>
        <v>1</v>
      </c>
      <c r="K40" s="29">
        <f>[2]Żr!W20</f>
        <v>0</v>
      </c>
      <c r="L40" s="29">
        <f>[2]Żr!Y20</f>
        <v>0</v>
      </c>
      <c r="M40" s="29">
        <f>[2]Żr!AA20</f>
        <v>0</v>
      </c>
      <c r="N40" s="29" t="str">
        <f>[2]Żr!AC20</f>
        <v>0</v>
      </c>
      <c r="O40" s="29">
        <f>[2]Żr!AE20</f>
        <v>0</v>
      </c>
      <c r="P40" s="29" t="str">
        <f>[2]Żr!AF20</f>
        <v>0</v>
      </c>
      <c r="Q40" s="29">
        <f>[2]Żr!AG20</f>
        <v>6</v>
      </c>
      <c r="R40" s="29">
        <f>[2]Żr!AI20</f>
        <v>2</v>
      </c>
      <c r="S40" s="29" t="str">
        <f>[2]Żr!AK20</f>
        <v>0</v>
      </c>
      <c r="T40" s="29">
        <f>[2]Żr!AM20</f>
        <v>0</v>
      </c>
      <c r="U40" s="29">
        <f>[2]Żr!AM20</f>
        <v>0</v>
      </c>
    </row>
    <row r="42" spans="1:21" x14ac:dyDescent="0.2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x14ac:dyDescent="0.2"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</sheetData>
  <mergeCells count="54"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  <mergeCell ref="B7:C8"/>
    <mergeCell ref="E5:F5"/>
    <mergeCell ref="G5:G6"/>
    <mergeCell ref="H5:H6"/>
    <mergeCell ref="I5:J5"/>
    <mergeCell ref="N5:O5"/>
    <mergeCell ref="P5:P6"/>
    <mergeCell ref="Q5:R5"/>
    <mergeCell ref="S5:S6"/>
    <mergeCell ref="T5:U5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9:B40"/>
    <mergeCell ref="C39:C40"/>
    <mergeCell ref="B33:B34"/>
    <mergeCell ref="C33:C34"/>
    <mergeCell ref="B35:B36"/>
    <mergeCell ref="C35:C36"/>
    <mergeCell ref="B37:B38"/>
    <mergeCell ref="C37:C38"/>
  </mergeCells>
  <pageMargins left="0.7" right="0.7" top="0.75" bottom="0.75" header="0.3" footer="0.3"/>
  <pageSetup paperSize="9" scale="57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zoomScaleNormal="100" workbookViewId="0">
      <selection activeCell="K12" sqref="K12"/>
    </sheetView>
  </sheetViews>
  <sheetFormatPr defaultRowHeight="12.75" x14ac:dyDescent="0.2"/>
  <cols>
    <col min="1" max="1" width="3.42578125" style="21" customWidth="1"/>
    <col min="2" max="2" width="4.85546875" style="21" customWidth="1"/>
    <col min="3" max="3" width="25.28515625" style="21" customWidth="1"/>
    <col min="4" max="4" width="37.140625" style="21" customWidth="1"/>
    <col min="5" max="9" width="20.7109375" style="21" customWidth="1"/>
    <col min="10" max="256" width="9.140625" style="21"/>
    <col min="257" max="257" width="3.42578125" style="21" customWidth="1"/>
    <col min="258" max="258" width="4.85546875" style="21" customWidth="1"/>
    <col min="259" max="259" width="25.28515625" style="21" customWidth="1"/>
    <col min="260" max="260" width="37.140625" style="21" customWidth="1"/>
    <col min="261" max="265" width="20.7109375" style="21" customWidth="1"/>
    <col min="266" max="512" width="9.140625" style="21"/>
    <col min="513" max="513" width="3.42578125" style="21" customWidth="1"/>
    <col min="514" max="514" width="4.85546875" style="21" customWidth="1"/>
    <col min="515" max="515" width="25.28515625" style="21" customWidth="1"/>
    <col min="516" max="516" width="37.140625" style="21" customWidth="1"/>
    <col min="517" max="521" width="20.7109375" style="21" customWidth="1"/>
    <col min="522" max="768" width="9.140625" style="21"/>
    <col min="769" max="769" width="3.42578125" style="21" customWidth="1"/>
    <col min="770" max="770" width="4.85546875" style="21" customWidth="1"/>
    <col min="771" max="771" width="25.28515625" style="21" customWidth="1"/>
    <col min="772" max="772" width="37.140625" style="21" customWidth="1"/>
    <col min="773" max="777" width="20.7109375" style="21" customWidth="1"/>
    <col min="778" max="1024" width="9.140625" style="21"/>
    <col min="1025" max="1025" width="3.42578125" style="21" customWidth="1"/>
    <col min="1026" max="1026" width="4.85546875" style="21" customWidth="1"/>
    <col min="1027" max="1027" width="25.28515625" style="21" customWidth="1"/>
    <col min="1028" max="1028" width="37.140625" style="21" customWidth="1"/>
    <col min="1029" max="1033" width="20.7109375" style="21" customWidth="1"/>
    <col min="1034" max="1280" width="9.140625" style="21"/>
    <col min="1281" max="1281" width="3.42578125" style="21" customWidth="1"/>
    <col min="1282" max="1282" width="4.85546875" style="21" customWidth="1"/>
    <col min="1283" max="1283" width="25.28515625" style="21" customWidth="1"/>
    <col min="1284" max="1284" width="37.140625" style="21" customWidth="1"/>
    <col min="1285" max="1289" width="20.7109375" style="21" customWidth="1"/>
    <col min="1290" max="1536" width="9.140625" style="21"/>
    <col min="1537" max="1537" width="3.42578125" style="21" customWidth="1"/>
    <col min="1538" max="1538" width="4.85546875" style="21" customWidth="1"/>
    <col min="1539" max="1539" width="25.28515625" style="21" customWidth="1"/>
    <col min="1540" max="1540" width="37.140625" style="21" customWidth="1"/>
    <col min="1541" max="1545" width="20.7109375" style="21" customWidth="1"/>
    <col min="1546" max="1792" width="9.140625" style="21"/>
    <col min="1793" max="1793" width="3.42578125" style="21" customWidth="1"/>
    <col min="1794" max="1794" width="4.85546875" style="21" customWidth="1"/>
    <col min="1795" max="1795" width="25.28515625" style="21" customWidth="1"/>
    <col min="1796" max="1796" width="37.140625" style="21" customWidth="1"/>
    <col min="1797" max="1801" width="20.7109375" style="21" customWidth="1"/>
    <col min="1802" max="2048" width="9.140625" style="21"/>
    <col min="2049" max="2049" width="3.42578125" style="21" customWidth="1"/>
    <col min="2050" max="2050" width="4.85546875" style="21" customWidth="1"/>
    <col min="2051" max="2051" width="25.28515625" style="21" customWidth="1"/>
    <col min="2052" max="2052" width="37.140625" style="21" customWidth="1"/>
    <col min="2053" max="2057" width="20.7109375" style="21" customWidth="1"/>
    <col min="2058" max="2304" width="9.140625" style="21"/>
    <col min="2305" max="2305" width="3.42578125" style="21" customWidth="1"/>
    <col min="2306" max="2306" width="4.85546875" style="21" customWidth="1"/>
    <col min="2307" max="2307" width="25.28515625" style="21" customWidth="1"/>
    <col min="2308" max="2308" width="37.140625" style="21" customWidth="1"/>
    <col min="2309" max="2313" width="20.7109375" style="21" customWidth="1"/>
    <col min="2314" max="2560" width="9.140625" style="21"/>
    <col min="2561" max="2561" width="3.42578125" style="21" customWidth="1"/>
    <col min="2562" max="2562" width="4.85546875" style="21" customWidth="1"/>
    <col min="2563" max="2563" width="25.28515625" style="21" customWidth="1"/>
    <col min="2564" max="2564" width="37.140625" style="21" customWidth="1"/>
    <col min="2565" max="2569" width="20.7109375" style="21" customWidth="1"/>
    <col min="2570" max="2816" width="9.140625" style="21"/>
    <col min="2817" max="2817" width="3.42578125" style="21" customWidth="1"/>
    <col min="2818" max="2818" width="4.85546875" style="21" customWidth="1"/>
    <col min="2819" max="2819" width="25.28515625" style="21" customWidth="1"/>
    <col min="2820" max="2820" width="37.140625" style="21" customWidth="1"/>
    <col min="2821" max="2825" width="20.7109375" style="21" customWidth="1"/>
    <col min="2826" max="3072" width="9.140625" style="21"/>
    <col min="3073" max="3073" width="3.42578125" style="21" customWidth="1"/>
    <col min="3074" max="3074" width="4.85546875" style="21" customWidth="1"/>
    <col min="3075" max="3075" width="25.28515625" style="21" customWidth="1"/>
    <col min="3076" max="3076" width="37.140625" style="21" customWidth="1"/>
    <col min="3077" max="3081" width="20.7109375" style="21" customWidth="1"/>
    <col min="3082" max="3328" width="9.140625" style="21"/>
    <col min="3329" max="3329" width="3.42578125" style="21" customWidth="1"/>
    <col min="3330" max="3330" width="4.85546875" style="21" customWidth="1"/>
    <col min="3331" max="3331" width="25.28515625" style="21" customWidth="1"/>
    <col min="3332" max="3332" width="37.140625" style="21" customWidth="1"/>
    <col min="3333" max="3337" width="20.7109375" style="21" customWidth="1"/>
    <col min="3338" max="3584" width="9.140625" style="21"/>
    <col min="3585" max="3585" width="3.42578125" style="21" customWidth="1"/>
    <col min="3586" max="3586" width="4.85546875" style="21" customWidth="1"/>
    <col min="3587" max="3587" width="25.28515625" style="21" customWidth="1"/>
    <col min="3588" max="3588" width="37.140625" style="21" customWidth="1"/>
    <col min="3589" max="3593" width="20.7109375" style="21" customWidth="1"/>
    <col min="3594" max="3840" width="9.140625" style="21"/>
    <col min="3841" max="3841" width="3.42578125" style="21" customWidth="1"/>
    <col min="3842" max="3842" width="4.85546875" style="21" customWidth="1"/>
    <col min="3843" max="3843" width="25.28515625" style="21" customWidth="1"/>
    <col min="3844" max="3844" width="37.140625" style="21" customWidth="1"/>
    <col min="3845" max="3849" width="20.7109375" style="21" customWidth="1"/>
    <col min="3850" max="4096" width="9.140625" style="21"/>
    <col min="4097" max="4097" width="3.42578125" style="21" customWidth="1"/>
    <col min="4098" max="4098" width="4.85546875" style="21" customWidth="1"/>
    <col min="4099" max="4099" width="25.28515625" style="21" customWidth="1"/>
    <col min="4100" max="4100" width="37.140625" style="21" customWidth="1"/>
    <col min="4101" max="4105" width="20.7109375" style="21" customWidth="1"/>
    <col min="4106" max="4352" width="9.140625" style="21"/>
    <col min="4353" max="4353" width="3.42578125" style="21" customWidth="1"/>
    <col min="4354" max="4354" width="4.85546875" style="21" customWidth="1"/>
    <col min="4355" max="4355" width="25.28515625" style="21" customWidth="1"/>
    <col min="4356" max="4356" width="37.140625" style="21" customWidth="1"/>
    <col min="4357" max="4361" width="20.7109375" style="21" customWidth="1"/>
    <col min="4362" max="4608" width="9.140625" style="21"/>
    <col min="4609" max="4609" width="3.42578125" style="21" customWidth="1"/>
    <col min="4610" max="4610" width="4.85546875" style="21" customWidth="1"/>
    <col min="4611" max="4611" width="25.28515625" style="21" customWidth="1"/>
    <col min="4612" max="4612" width="37.140625" style="21" customWidth="1"/>
    <col min="4613" max="4617" width="20.7109375" style="21" customWidth="1"/>
    <col min="4618" max="4864" width="9.140625" style="21"/>
    <col min="4865" max="4865" width="3.42578125" style="21" customWidth="1"/>
    <col min="4866" max="4866" width="4.85546875" style="21" customWidth="1"/>
    <col min="4867" max="4867" width="25.28515625" style="21" customWidth="1"/>
    <col min="4868" max="4868" width="37.140625" style="21" customWidth="1"/>
    <col min="4869" max="4873" width="20.7109375" style="21" customWidth="1"/>
    <col min="4874" max="5120" width="9.140625" style="21"/>
    <col min="5121" max="5121" width="3.42578125" style="21" customWidth="1"/>
    <col min="5122" max="5122" width="4.85546875" style="21" customWidth="1"/>
    <col min="5123" max="5123" width="25.28515625" style="21" customWidth="1"/>
    <col min="5124" max="5124" width="37.140625" style="21" customWidth="1"/>
    <col min="5125" max="5129" width="20.7109375" style="21" customWidth="1"/>
    <col min="5130" max="5376" width="9.140625" style="21"/>
    <col min="5377" max="5377" width="3.42578125" style="21" customWidth="1"/>
    <col min="5378" max="5378" width="4.85546875" style="21" customWidth="1"/>
    <col min="5379" max="5379" width="25.28515625" style="21" customWidth="1"/>
    <col min="5380" max="5380" width="37.140625" style="21" customWidth="1"/>
    <col min="5381" max="5385" width="20.7109375" style="21" customWidth="1"/>
    <col min="5386" max="5632" width="9.140625" style="21"/>
    <col min="5633" max="5633" width="3.42578125" style="21" customWidth="1"/>
    <col min="5634" max="5634" width="4.85546875" style="21" customWidth="1"/>
    <col min="5635" max="5635" width="25.28515625" style="21" customWidth="1"/>
    <col min="5636" max="5636" width="37.140625" style="21" customWidth="1"/>
    <col min="5637" max="5641" width="20.7109375" style="21" customWidth="1"/>
    <col min="5642" max="5888" width="9.140625" style="21"/>
    <col min="5889" max="5889" width="3.42578125" style="21" customWidth="1"/>
    <col min="5890" max="5890" width="4.85546875" style="21" customWidth="1"/>
    <col min="5891" max="5891" width="25.28515625" style="21" customWidth="1"/>
    <col min="5892" max="5892" width="37.140625" style="21" customWidth="1"/>
    <col min="5893" max="5897" width="20.7109375" style="21" customWidth="1"/>
    <col min="5898" max="6144" width="9.140625" style="21"/>
    <col min="6145" max="6145" width="3.42578125" style="21" customWidth="1"/>
    <col min="6146" max="6146" width="4.85546875" style="21" customWidth="1"/>
    <col min="6147" max="6147" width="25.28515625" style="21" customWidth="1"/>
    <col min="6148" max="6148" width="37.140625" style="21" customWidth="1"/>
    <col min="6149" max="6153" width="20.7109375" style="21" customWidth="1"/>
    <col min="6154" max="6400" width="9.140625" style="21"/>
    <col min="6401" max="6401" width="3.42578125" style="21" customWidth="1"/>
    <col min="6402" max="6402" width="4.85546875" style="21" customWidth="1"/>
    <col min="6403" max="6403" width="25.28515625" style="21" customWidth="1"/>
    <col min="6404" max="6404" width="37.140625" style="21" customWidth="1"/>
    <col min="6405" max="6409" width="20.7109375" style="21" customWidth="1"/>
    <col min="6410" max="6656" width="9.140625" style="21"/>
    <col min="6657" max="6657" width="3.42578125" style="21" customWidth="1"/>
    <col min="6658" max="6658" width="4.85546875" style="21" customWidth="1"/>
    <col min="6659" max="6659" width="25.28515625" style="21" customWidth="1"/>
    <col min="6660" max="6660" width="37.140625" style="21" customWidth="1"/>
    <col min="6661" max="6665" width="20.7109375" style="21" customWidth="1"/>
    <col min="6666" max="6912" width="9.140625" style="21"/>
    <col min="6913" max="6913" width="3.42578125" style="21" customWidth="1"/>
    <col min="6914" max="6914" width="4.85546875" style="21" customWidth="1"/>
    <col min="6915" max="6915" width="25.28515625" style="21" customWidth="1"/>
    <col min="6916" max="6916" width="37.140625" style="21" customWidth="1"/>
    <col min="6917" max="6921" width="20.7109375" style="21" customWidth="1"/>
    <col min="6922" max="7168" width="9.140625" style="21"/>
    <col min="7169" max="7169" width="3.42578125" style="21" customWidth="1"/>
    <col min="7170" max="7170" width="4.85546875" style="21" customWidth="1"/>
    <col min="7171" max="7171" width="25.28515625" style="21" customWidth="1"/>
    <col min="7172" max="7172" width="37.140625" style="21" customWidth="1"/>
    <col min="7173" max="7177" width="20.7109375" style="21" customWidth="1"/>
    <col min="7178" max="7424" width="9.140625" style="21"/>
    <col min="7425" max="7425" width="3.42578125" style="21" customWidth="1"/>
    <col min="7426" max="7426" width="4.85546875" style="21" customWidth="1"/>
    <col min="7427" max="7427" width="25.28515625" style="21" customWidth="1"/>
    <col min="7428" max="7428" width="37.140625" style="21" customWidth="1"/>
    <col min="7429" max="7433" width="20.7109375" style="21" customWidth="1"/>
    <col min="7434" max="7680" width="9.140625" style="21"/>
    <col min="7681" max="7681" width="3.42578125" style="21" customWidth="1"/>
    <col min="7682" max="7682" width="4.85546875" style="21" customWidth="1"/>
    <col min="7683" max="7683" width="25.28515625" style="21" customWidth="1"/>
    <col min="7684" max="7684" width="37.140625" style="21" customWidth="1"/>
    <col min="7685" max="7689" width="20.7109375" style="21" customWidth="1"/>
    <col min="7690" max="7936" width="9.140625" style="21"/>
    <col min="7937" max="7937" width="3.42578125" style="21" customWidth="1"/>
    <col min="7938" max="7938" width="4.85546875" style="21" customWidth="1"/>
    <col min="7939" max="7939" width="25.28515625" style="21" customWidth="1"/>
    <col min="7940" max="7940" width="37.140625" style="21" customWidth="1"/>
    <col min="7941" max="7945" width="20.7109375" style="21" customWidth="1"/>
    <col min="7946" max="8192" width="9.140625" style="21"/>
    <col min="8193" max="8193" width="3.42578125" style="21" customWidth="1"/>
    <col min="8194" max="8194" width="4.85546875" style="21" customWidth="1"/>
    <col min="8195" max="8195" width="25.28515625" style="21" customWidth="1"/>
    <col min="8196" max="8196" width="37.140625" style="21" customWidth="1"/>
    <col min="8197" max="8201" width="20.7109375" style="21" customWidth="1"/>
    <col min="8202" max="8448" width="9.140625" style="21"/>
    <col min="8449" max="8449" width="3.42578125" style="21" customWidth="1"/>
    <col min="8450" max="8450" width="4.85546875" style="21" customWidth="1"/>
    <col min="8451" max="8451" width="25.28515625" style="21" customWidth="1"/>
    <col min="8452" max="8452" width="37.140625" style="21" customWidth="1"/>
    <col min="8453" max="8457" width="20.7109375" style="21" customWidth="1"/>
    <col min="8458" max="8704" width="9.140625" style="21"/>
    <col min="8705" max="8705" width="3.42578125" style="21" customWidth="1"/>
    <col min="8706" max="8706" width="4.85546875" style="21" customWidth="1"/>
    <col min="8707" max="8707" width="25.28515625" style="21" customWidth="1"/>
    <col min="8708" max="8708" width="37.140625" style="21" customWidth="1"/>
    <col min="8709" max="8713" width="20.7109375" style="21" customWidth="1"/>
    <col min="8714" max="8960" width="9.140625" style="21"/>
    <col min="8961" max="8961" width="3.42578125" style="21" customWidth="1"/>
    <col min="8962" max="8962" width="4.85546875" style="21" customWidth="1"/>
    <col min="8963" max="8963" width="25.28515625" style="21" customWidth="1"/>
    <col min="8964" max="8964" width="37.140625" style="21" customWidth="1"/>
    <col min="8965" max="8969" width="20.7109375" style="21" customWidth="1"/>
    <col min="8970" max="9216" width="9.140625" style="21"/>
    <col min="9217" max="9217" width="3.42578125" style="21" customWidth="1"/>
    <col min="9218" max="9218" width="4.85546875" style="21" customWidth="1"/>
    <col min="9219" max="9219" width="25.28515625" style="21" customWidth="1"/>
    <col min="9220" max="9220" width="37.140625" style="21" customWidth="1"/>
    <col min="9221" max="9225" width="20.7109375" style="21" customWidth="1"/>
    <col min="9226" max="9472" width="9.140625" style="21"/>
    <col min="9473" max="9473" width="3.42578125" style="21" customWidth="1"/>
    <col min="9474" max="9474" width="4.85546875" style="21" customWidth="1"/>
    <col min="9475" max="9475" width="25.28515625" style="21" customWidth="1"/>
    <col min="9476" max="9476" width="37.140625" style="21" customWidth="1"/>
    <col min="9477" max="9481" width="20.7109375" style="21" customWidth="1"/>
    <col min="9482" max="9728" width="9.140625" style="21"/>
    <col min="9729" max="9729" width="3.42578125" style="21" customWidth="1"/>
    <col min="9730" max="9730" width="4.85546875" style="21" customWidth="1"/>
    <col min="9731" max="9731" width="25.28515625" style="21" customWidth="1"/>
    <col min="9732" max="9732" width="37.140625" style="21" customWidth="1"/>
    <col min="9733" max="9737" width="20.7109375" style="21" customWidth="1"/>
    <col min="9738" max="9984" width="9.140625" style="21"/>
    <col min="9985" max="9985" width="3.42578125" style="21" customWidth="1"/>
    <col min="9986" max="9986" width="4.85546875" style="21" customWidth="1"/>
    <col min="9987" max="9987" width="25.28515625" style="21" customWidth="1"/>
    <col min="9988" max="9988" width="37.140625" style="21" customWidth="1"/>
    <col min="9989" max="9993" width="20.7109375" style="21" customWidth="1"/>
    <col min="9994" max="10240" width="9.140625" style="21"/>
    <col min="10241" max="10241" width="3.42578125" style="21" customWidth="1"/>
    <col min="10242" max="10242" width="4.85546875" style="21" customWidth="1"/>
    <col min="10243" max="10243" width="25.28515625" style="21" customWidth="1"/>
    <col min="10244" max="10244" width="37.140625" style="21" customWidth="1"/>
    <col min="10245" max="10249" width="20.7109375" style="21" customWidth="1"/>
    <col min="10250" max="10496" width="9.140625" style="21"/>
    <col min="10497" max="10497" width="3.42578125" style="21" customWidth="1"/>
    <col min="10498" max="10498" width="4.85546875" style="21" customWidth="1"/>
    <col min="10499" max="10499" width="25.28515625" style="21" customWidth="1"/>
    <col min="10500" max="10500" width="37.140625" style="21" customWidth="1"/>
    <col min="10501" max="10505" width="20.7109375" style="21" customWidth="1"/>
    <col min="10506" max="10752" width="9.140625" style="21"/>
    <col min="10753" max="10753" width="3.42578125" style="21" customWidth="1"/>
    <col min="10754" max="10754" width="4.85546875" style="21" customWidth="1"/>
    <col min="10755" max="10755" width="25.28515625" style="21" customWidth="1"/>
    <col min="10756" max="10756" width="37.140625" style="21" customWidth="1"/>
    <col min="10757" max="10761" width="20.7109375" style="21" customWidth="1"/>
    <col min="10762" max="11008" width="9.140625" style="21"/>
    <col min="11009" max="11009" width="3.42578125" style="21" customWidth="1"/>
    <col min="11010" max="11010" width="4.85546875" style="21" customWidth="1"/>
    <col min="11011" max="11011" width="25.28515625" style="21" customWidth="1"/>
    <col min="11012" max="11012" width="37.140625" style="21" customWidth="1"/>
    <col min="11013" max="11017" width="20.7109375" style="21" customWidth="1"/>
    <col min="11018" max="11264" width="9.140625" style="21"/>
    <col min="11265" max="11265" width="3.42578125" style="21" customWidth="1"/>
    <col min="11266" max="11266" width="4.85546875" style="21" customWidth="1"/>
    <col min="11267" max="11267" width="25.28515625" style="21" customWidth="1"/>
    <col min="11268" max="11268" width="37.140625" style="21" customWidth="1"/>
    <col min="11269" max="11273" width="20.7109375" style="21" customWidth="1"/>
    <col min="11274" max="11520" width="9.140625" style="21"/>
    <col min="11521" max="11521" width="3.42578125" style="21" customWidth="1"/>
    <col min="11522" max="11522" width="4.85546875" style="21" customWidth="1"/>
    <col min="11523" max="11523" width="25.28515625" style="21" customWidth="1"/>
    <col min="11524" max="11524" width="37.140625" style="21" customWidth="1"/>
    <col min="11525" max="11529" width="20.7109375" style="21" customWidth="1"/>
    <col min="11530" max="11776" width="9.140625" style="21"/>
    <col min="11777" max="11777" width="3.42578125" style="21" customWidth="1"/>
    <col min="11778" max="11778" width="4.85546875" style="21" customWidth="1"/>
    <col min="11779" max="11779" width="25.28515625" style="21" customWidth="1"/>
    <col min="11780" max="11780" width="37.140625" style="21" customWidth="1"/>
    <col min="11781" max="11785" width="20.7109375" style="21" customWidth="1"/>
    <col min="11786" max="12032" width="9.140625" style="21"/>
    <col min="12033" max="12033" width="3.42578125" style="21" customWidth="1"/>
    <col min="12034" max="12034" width="4.85546875" style="21" customWidth="1"/>
    <col min="12035" max="12035" width="25.28515625" style="21" customWidth="1"/>
    <col min="12036" max="12036" width="37.140625" style="21" customWidth="1"/>
    <col min="12037" max="12041" width="20.7109375" style="21" customWidth="1"/>
    <col min="12042" max="12288" width="9.140625" style="21"/>
    <col min="12289" max="12289" width="3.42578125" style="21" customWidth="1"/>
    <col min="12290" max="12290" width="4.85546875" style="21" customWidth="1"/>
    <col min="12291" max="12291" width="25.28515625" style="21" customWidth="1"/>
    <col min="12292" max="12292" width="37.140625" style="21" customWidth="1"/>
    <col min="12293" max="12297" width="20.7109375" style="21" customWidth="1"/>
    <col min="12298" max="12544" width="9.140625" style="21"/>
    <col min="12545" max="12545" width="3.42578125" style="21" customWidth="1"/>
    <col min="12546" max="12546" width="4.85546875" style="21" customWidth="1"/>
    <col min="12547" max="12547" width="25.28515625" style="21" customWidth="1"/>
    <col min="12548" max="12548" width="37.140625" style="21" customWidth="1"/>
    <col min="12549" max="12553" width="20.7109375" style="21" customWidth="1"/>
    <col min="12554" max="12800" width="9.140625" style="21"/>
    <col min="12801" max="12801" width="3.42578125" style="21" customWidth="1"/>
    <col min="12802" max="12802" width="4.85546875" style="21" customWidth="1"/>
    <col min="12803" max="12803" width="25.28515625" style="21" customWidth="1"/>
    <col min="12804" max="12804" width="37.140625" style="21" customWidth="1"/>
    <col min="12805" max="12809" width="20.7109375" style="21" customWidth="1"/>
    <col min="12810" max="13056" width="9.140625" style="21"/>
    <col min="13057" max="13057" width="3.42578125" style="21" customWidth="1"/>
    <col min="13058" max="13058" width="4.85546875" style="21" customWidth="1"/>
    <col min="13059" max="13059" width="25.28515625" style="21" customWidth="1"/>
    <col min="13060" max="13060" width="37.140625" style="21" customWidth="1"/>
    <col min="13061" max="13065" width="20.7109375" style="21" customWidth="1"/>
    <col min="13066" max="13312" width="9.140625" style="21"/>
    <col min="13313" max="13313" width="3.42578125" style="21" customWidth="1"/>
    <col min="13314" max="13314" width="4.85546875" style="21" customWidth="1"/>
    <col min="13315" max="13315" width="25.28515625" style="21" customWidth="1"/>
    <col min="13316" max="13316" width="37.140625" style="21" customWidth="1"/>
    <col min="13317" max="13321" width="20.7109375" style="21" customWidth="1"/>
    <col min="13322" max="13568" width="9.140625" style="21"/>
    <col min="13569" max="13569" width="3.42578125" style="21" customWidth="1"/>
    <col min="13570" max="13570" width="4.85546875" style="21" customWidth="1"/>
    <col min="13571" max="13571" width="25.28515625" style="21" customWidth="1"/>
    <col min="13572" max="13572" width="37.140625" style="21" customWidth="1"/>
    <col min="13573" max="13577" width="20.7109375" style="21" customWidth="1"/>
    <col min="13578" max="13824" width="9.140625" style="21"/>
    <col min="13825" max="13825" width="3.42578125" style="21" customWidth="1"/>
    <col min="13826" max="13826" width="4.85546875" style="21" customWidth="1"/>
    <col min="13827" max="13827" width="25.28515625" style="21" customWidth="1"/>
    <col min="13828" max="13828" width="37.140625" style="21" customWidth="1"/>
    <col min="13829" max="13833" width="20.7109375" style="21" customWidth="1"/>
    <col min="13834" max="14080" width="9.140625" style="21"/>
    <col min="14081" max="14081" width="3.42578125" style="21" customWidth="1"/>
    <col min="14082" max="14082" width="4.85546875" style="21" customWidth="1"/>
    <col min="14083" max="14083" width="25.28515625" style="21" customWidth="1"/>
    <col min="14084" max="14084" width="37.140625" style="21" customWidth="1"/>
    <col min="14085" max="14089" width="20.7109375" style="21" customWidth="1"/>
    <col min="14090" max="14336" width="9.140625" style="21"/>
    <col min="14337" max="14337" width="3.42578125" style="21" customWidth="1"/>
    <col min="14338" max="14338" width="4.85546875" style="21" customWidth="1"/>
    <col min="14339" max="14339" width="25.28515625" style="21" customWidth="1"/>
    <col min="14340" max="14340" width="37.140625" style="21" customWidth="1"/>
    <col min="14341" max="14345" width="20.7109375" style="21" customWidth="1"/>
    <col min="14346" max="14592" width="9.140625" style="21"/>
    <col min="14593" max="14593" width="3.42578125" style="21" customWidth="1"/>
    <col min="14594" max="14594" width="4.85546875" style="21" customWidth="1"/>
    <col min="14595" max="14595" width="25.28515625" style="21" customWidth="1"/>
    <col min="14596" max="14596" width="37.140625" style="21" customWidth="1"/>
    <col min="14597" max="14601" width="20.7109375" style="21" customWidth="1"/>
    <col min="14602" max="14848" width="9.140625" style="21"/>
    <col min="14849" max="14849" width="3.42578125" style="21" customWidth="1"/>
    <col min="14850" max="14850" width="4.85546875" style="21" customWidth="1"/>
    <col min="14851" max="14851" width="25.28515625" style="21" customWidth="1"/>
    <col min="14852" max="14852" width="37.140625" style="21" customWidth="1"/>
    <col min="14853" max="14857" width="20.7109375" style="21" customWidth="1"/>
    <col min="14858" max="15104" width="9.140625" style="21"/>
    <col min="15105" max="15105" width="3.42578125" style="21" customWidth="1"/>
    <col min="15106" max="15106" width="4.85546875" style="21" customWidth="1"/>
    <col min="15107" max="15107" width="25.28515625" style="21" customWidth="1"/>
    <col min="15108" max="15108" width="37.140625" style="21" customWidth="1"/>
    <col min="15109" max="15113" width="20.7109375" style="21" customWidth="1"/>
    <col min="15114" max="15360" width="9.140625" style="21"/>
    <col min="15361" max="15361" width="3.42578125" style="21" customWidth="1"/>
    <col min="15362" max="15362" width="4.85546875" style="21" customWidth="1"/>
    <col min="15363" max="15363" width="25.28515625" style="21" customWidth="1"/>
    <col min="15364" max="15364" width="37.140625" style="21" customWidth="1"/>
    <col min="15365" max="15369" width="20.7109375" style="21" customWidth="1"/>
    <col min="15370" max="15616" width="9.140625" style="21"/>
    <col min="15617" max="15617" width="3.42578125" style="21" customWidth="1"/>
    <col min="15618" max="15618" width="4.85546875" style="21" customWidth="1"/>
    <col min="15619" max="15619" width="25.28515625" style="21" customWidth="1"/>
    <col min="15620" max="15620" width="37.140625" style="21" customWidth="1"/>
    <col min="15621" max="15625" width="20.7109375" style="21" customWidth="1"/>
    <col min="15626" max="15872" width="9.140625" style="21"/>
    <col min="15873" max="15873" width="3.42578125" style="21" customWidth="1"/>
    <col min="15874" max="15874" width="4.85546875" style="21" customWidth="1"/>
    <col min="15875" max="15875" width="25.28515625" style="21" customWidth="1"/>
    <col min="15876" max="15876" width="37.140625" style="21" customWidth="1"/>
    <col min="15877" max="15881" width="20.7109375" style="21" customWidth="1"/>
    <col min="15882" max="16128" width="9.140625" style="21"/>
    <col min="16129" max="16129" width="3.42578125" style="21" customWidth="1"/>
    <col min="16130" max="16130" width="4.85546875" style="21" customWidth="1"/>
    <col min="16131" max="16131" width="25.28515625" style="21" customWidth="1"/>
    <col min="16132" max="16132" width="37.140625" style="21" customWidth="1"/>
    <col min="16133" max="16137" width="20.7109375" style="21" customWidth="1"/>
    <col min="16138" max="16384" width="9.140625" style="21"/>
  </cols>
  <sheetData>
    <row r="1" spans="2:9" x14ac:dyDescent="0.2">
      <c r="B1" s="19"/>
      <c r="C1" s="19"/>
      <c r="D1" s="19"/>
      <c r="E1" s="19"/>
      <c r="F1" s="19"/>
      <c r="G1" s="19"/>
      <c r="H1" s="65"/>
      <c r="I1" s="86" t="s">
        <v>203</v>
      </c>
    </row>
    <row r="2" spans="2:9" x14ac:dyDescent="0.2">
      <c r="B2" s="167" t="s">
        <v>204</v>
      </c>
      <c r="C2" s="167"/>
      <c r="D2" s="167"/>
      <c r="E2" s="167"/>
      <c r="F2" s="167"/>
      <c r="G2" s="167"/>
      <c r="H2" s="167"/>
      <c r="I2" s="167"/>
    </row>
    <row r="3" spans="2:9" x14ac:dyDescent="0.2">
      <c r="B3" s="19"/>
      <c r="C3" s="19"/>
      <c r="D3" s="19"/>
      <c r="E3" s="19"/>
      <c r="F3" s="19"/>
      <c r="G3" s="19"/>
      <c r="H3" s="19"/>
      <c r="I3" s="19"/>
    </row>
    <row r="4" spans="2:9" ht="24.95" customHeight="1" x14ac:dyDescent="0.2">
      <c r="B4" s="147" t="s">
        <v>2</v>
      </c>
      <c r="C4" s="147" t="s">
        <v>3</v>
      </c>
      <c r="D4" s="147"/>
      <c r="E4" s="148" t="s">
        <v>22</v>
      </c>
      <c r="F4" s="147" t="s">
        <v>205</v>
      </c>
      <c r="G4" s="147"/>
      <c r="H4" s="147"/>
      <c r="I4" s="147"/>
    </row>
    <row r="5" spans="2:9" ht="24.95" customHeight="1" x14ac:dyDescent="0.2">
      <c r="B5" s="147"/>
      <c r="C5" s="147"/>
      <c r="D5" s="147"/>
      <c r="E5" s="148"/>
      <c r="F5" s="7" t="s">
        <v>206</v>
      </c>
      <c r="G5" s="7" t="s">
        <v>207</v>
      </c>
      <c r="H5" s="7" t="s">
        <v>208</v>
      </c>
      <c r="I5" s="7" t="s">
        <v>209</v>
      </c>
    </row>
    <row r="6" spans="2:9" ht="30" customHeight="1" x14ac:dyDescent="0.2">
      <c r="B6" s="180" t="s">
        <v>21</v>
      </c>
      <c r="C6" s="212"/>
      <c r="D6" s="24" t="s">
        <v>210</v>
      </c>
      <c r="E6" s="36">
        <f>E8+E10+E12+E14+E16+E18+E20+E22+E24+E26+E28+E30+E32+E34</f>
        <v>964</v>
      </c>
      <c r="F6" s="36">
        <f>F8+F10+F12+F14+F16+F18+F20+F22+F24+F26+F28+F30+F32+F34</f>
        <v>568</v>
      </c>
      <c r="G6" s="36">
        <f>G8+G10+G12+G14+G16+G18+G20+G22+G24+G26+G28+G30+G32+G34</f>
        <v>231</v>
      </c>
      <c r="H6" s="36">
        <f>H8+H10+H12+H14+H16+H18+H20+H22+H24+H26+H28+H30+H32+H34</f>
        <v>134</v>
      </c>
      <c r="I6" s="36">
        <f>I8+I10+I12+I14+I16+I18+I20+I22+I24+I26+I28+I30+I32+I34</f>
        <v>31</v>
      </c>
    </row>
    <row r="7" spans="2:9" ht="30" customHeight="1" x14ac:dyDescent="0.2">
      <c r="B7" s="213"/>
      <c r="C7" s="214"/>
      <c r="D7" s="27" t="s">
        <v>211</v>
      </c>
      <c r="E7" s="36">
        <f>E9+E11+E13+E15+E17+E19+E21+E23+E27+E29+E31+E33+E35+E25</f>
        <v>620</v>
      </c>
      <c r="F7" s="36">
        <f>F9+F11+F13+F15+F17+F19+F21+F23+F25+F27+F29+F31+F33+F35</f>
        <v>336</v>
      </c>
      <c r="G7" s="36">
        <f>G9+G11+G13+G15+G17+G19+G21+G23+G25+G27+G29+G31+G33+G35</f>
        <v>159</v>
      </c>
      <c r="H7" s="36">
        <f>H9+H11+H13+H15+H17+H19+H21+H23+H25+H27+H29+H31+H33+H35</f>
        <v>100</v>
      </c>
      <c r="I7" s="36">
        <f>I9+I11+I13+I15+I17+I19+I21+I23+I25+I27+I29+I31+I33+I35</f>
        <v>25</v>
      </c>
    </row>
    <row r="8" spans="2:9" ht="30" customHeight="1" x14ac:dyDescent="0.2">
      <c r="B8" s="145">
        <v>1</v>
      </c>
      <c r="C8" s="143" t="s">
        <v>26</v>
      </c>
      <c r="D8" s="28" t="s">
        <v>210</v>
      </c>
      <c r="E8" s="36">
        <f>F8+G8+H8+I8</f>
        <v>236</v>
      </c>
      <c r="F8" s="45">
        <f>[20]GWg!X246</f>
        <v>141</v>
      </c>
      <c r="G8" s="45">
        <f>[20]GWg!X247</f>
        <v>58</v>
      </c>
      <c r="H8" s="45">
        <f>[20]GWg!X248</f>
        <v>30</v>
      </c>
      <c r="I8" s="45">
        <f>[20]GWg!X249</f>
        <v>7</v>
      </c>
    </row>
    <row r="9" spans="2:9" ht="30" customHeight="1" x14ac:dyDescent="0.2">
      <c r="B9" s="144"/>
      <c r="C9" s="143"/>
      <c r="D9" s="31" t="s">
        <v>211</v>
      </c>
      <c r="E9" s="36">
        <f>F9+G9+H9+I9</f>
        <v>151</v>
      </c>
      <c r="F9" s="45">
        <f>[20]GWg!AA246</f>
        <v>76</v>
      </c>
      <c r="G9" s="45">
        <f>[20]GWg!AA247</f>
        <v>45</v>
      </c>
      <c r="H9" s="45">
        <f>[20]GWg!AA248</f>
        <v>25</v>
      </c>
      <c r="I9" s="45">
        <f>[20]GWg!AA249</f>
        <v>5</v>
      </c>
    </row>
    <row r="10" spans="2:9" ht="30" customHeight="1" x14ac:dyDescent="0.2">
      <c r="B10" s="142">
        <v>2</v>
      </c>
      <c r="C10" s="143" t="s">
        <v>27</v>
      </c>
      <c r="D10" s="28" t="s">
        <v>210</v>
      </c>
      <c r="E10" s="36">
        <f>F10+G10+H10+I10</f>
        <v>74</v>
      </c>
      <c r="F10" s="45">
        <f>[20]GWz!X246</f>
        <v>51</v>
      </c>
      <c r="G10" s="45">
        <f>[20]GWz!X247</f>
        <v>12</v>
      </c>
      <c r="H10" s="45">
        <f>[20]GWz!X248</f>
        <v>9</v>
      </c>
      <c r="I10" s="45">
        <f>[20]GWz!X249</f>
        <v>2</v>
      </c>
    </row>
    <row r="11" spans="2:9" ht="30" customHeight="1" x14ac:dyDescent="0.2">
      <c r="B11" s="142"/>
      <c r="C11" s="143"/>
      <c r="D11" s="31" t="s">
        <v>211</v>
      </c>
      <c r="E11" s="36">
        <f t="shared" ref="E11:E35" si="0">F11+G11+H11+I11</f>
        <v>49</v>
      </c>
      <c r="F11" s="45">
        <f>[20]GWz!AA246</f>
        <v>32</v>
      </c>
      <c r="G11" s="45">
        <f>[20]GWz!AA247</f>
        <v>8</v>
      </c>
      <c r="H11" s="45">
        <f>[20]GWz!AA248</f>
        <v>7</v>
      </c>
      <c r="I11" s="45">
        <f>[20]GWz!AA249</f>
        <v>2</v>
      </c>
    </row>
    <row r="12" spans="2:9" ht="30" customHeight="1" x14ac:dyDescent="0.2">
      <c r="B12" s="178">
        <v>3</v>
      </c>
      <c r="C12" s="143" t="s">
        <v>28</v>
      </c>
      <c r="D12" s="28" t="s">
        <v>210</v>
      </c>
      <c r="E12" s="36">
        <f t="shared" si="0"/>
        <v>57</v>
      </c>
      <c r="F12" s="45">
        <f>[20]KO!X246</f>
        <v>27</v>
      </c>
      <c r="G12" s="45">
        <f>[20]KO!X247</f>
        <v>19</v>
      </c>
      <c r="H12" s="45">
        <f>[20]KO!X248</f>
        <v>11</v>
      </c>
      <c r="I12" s="45">
        <f>[20]KO!X249</f>
        <v>0</v>
      </c>
    </row>
    <row r="13" spans="2:9" ht="30" customHeight="1" x14ac:dyDescent="0.2">
      <c r="B13" s="179"/>
      <c r="C13" s="143"/>
      <c r="D13" s="31" t="s">
        <v>211</v>
      </c>
      <c r="E13" s="36">
        <f t="shared" si="0"/>
        <v>29</v>
      </c>
      <c r="F13" s="45">
        <f>[20]KO!AA246</f>
        <v>13</v>
      </c>
      <c r="G13" s="45">
        <f>[20]KO!AA247</f>
        <v>10</v>
      </c>
      <c r="H13" s="45">
        <f>[20]KO!AA248</f>
        <v>6</v>
      </c>
      <c r="I13" s="45">
        <f>[20]KO!AA249</f>
        <v>0</v>
      </c>
    </row>
    <row r="14" spans="2:9" ht="30" customHeight="1" x14ac:dyDescent="0.2">
      <c r="B14" s="178">
        <v>4</v>
      </c>
      <c r="C14" s="143" t="s">
        <v>29</v>
      </c>
      <c r="D14" s="28" t="s">
        <v>210</v>
      </c>
      <c r="E14" s="36">
        <f t="shared" si="0"/>
        <v>44</v>
      </c>
      <c r="F14" s="45">
        <f>[20]MI!X246</f>
        <v>21</v>
      </c>
      <c r="G14" s="45">
        <f>[20]MI!X247</f>
        <v>19</v>
      </c>
      <c r="H14" s="45">
        <f>[20]MI!X248</f>
        <v>3</v>
      </c>
      <c r="I14" s="45">
        <f>[20]MI!X249</f>
        <v>1</v>
      </c>
    </row>
    <row r="15" spans="2:9" ht="30" customHeight="1" x14ac:dyDescent="0.2">
      <c r="B15" s="179"/>
      <c r="C15" s="143"/>
      <c r="D15" s="31" t="s">
        <v>211</v>
      </c>
      <c r="E15" s="36">
        <f t="shared" si="0"/>
        <v>38</v>
      </c>
      <c r="F15" s="45">
        <f>[20]MI!AA246</f>
        <v>15</v>
      </c>
      <c r="G15" s="45">
        <f>[20]MI!AA247</f>
        <v>19</v>
      </c>
      <c r="H15" s="45">
        <f>[20]MI!AA248</f>
        <v>3</v>
      </c>
      <c r="I15" s="45">
        <f>[20]MI!AA249</f>
        <v>1</v>
      </c>
    </row>
    <row r="16" spans="2:9" ht="30" customHeight="1" x14ac:dyDescent="0.2">
      <c r="B16" s="145">
        <v>5</v>
      </c>
      <c r="C16" s="143" t="s">
        <v>30</v>
      </c>
      <c r="D16" s="28" t="s">
        <v>210</v>
      </c>
      <c r="E16" s="36">
        <f t="shared" si="0"/>
        <v>48</v>
      </c>
      <c r="F16" s="45">
        <f>[20]NS!X246</f>
        <v>24</v>
      </c>
      <c r="G16" s="45">
        <f>[20]NS!X247</f>
        <v>13</v>
      </c>
      <c r="H16" s="45">
        <f>[20]NS!X248</f>
        <v>9</v>
      </c>
      <c r="I16" s="45">
        <f>[20]NS!X249</f>
        <v>2</v>
      </c>
    </row>
    <row r="17" spans="2:9" ht="30" customHeight="1" x14ac:dyDescent="0.2">
      <c r="B17" s="144"/>
      <c r="C17" s="143"/>
      <c r="D17" s="31" t="s">
        <v>211</v>
      </c>
      <c r="E17" s="36">
        <f t="shared" si="0"/>
        <v>21</v>
      </c>
      <c r="F17" s="45">
        <f>[20]NS!AA246</f>
        <v>12</v>
      </c>
      <c r="G17" s="45">
        <f>[20]NS!AA247</f>
        <v>5</v>
      </c>
      <c r="H17" s="45">
        <f>[20]NS!AA248</f>
        <v>2</v>
      </c>
      <c r="I17" s="45">
        <f>[20]NS!AA249</f>
        <v>2</v>
      </c>
    </row>
    <row r="18" spans="2:9" ht="30" customHeight="1" x14ac:dyDescent="0.2">
      <c r="B18" s="142">
        <v>6</v>
      </c>
      <c r="C18" s="143" t="s">
        <v>31</v>
      </c>
      <c r="D18" s="28" t="s">
        <v>210</v>
      </c>
      <c r="E18" s="36">
        <f t="shared" si="0"/>
        <v>35</v>
      </c>
      <c r="F18" s="45">
        <f>[20]Sł!X246</f>
        <v>21</v>
      </c>
      <c r="G18" s="45">
        <f>[20]Sł!X247</f>
        <v>10</v>
      </c>
      <c r="H18" s="45">
        <f>[20]Sł!X248</f>
        <v>4</v>
      </c>
      <c r="I18" s="45">
        <f>[20]Sł!X249</f>
        <v>0</v>
      </c>
    </row>
    <row r="19" spans="2:9" ht="30" customHeight="1" x14ac:dyDescent="0.2">
      <c r="B19" s="142"/>
      <c r="C19" s="143"/>
      <c r="D19" s="31" t="s">
        <v>211</v>
      </c>
      <c r="E19" s="36">
        <f t="shared" si="0"/>
        <v>25</v>
      </c>
      <c r="F19" s="45">
        <f>[20]Sł!AA246</f>
        <v>14</v>
      </c>
      <c r="G19" s="45">
        <f>[20]Sł!AA247</f>
        <v>7</v>
      </c>
      <c r="H19" s="45">
        <f>[20]Sł!AA248</f>
        <v>4</v>
      </c>
      <c r="I19" s="45">
        <f>[20]Sł!AA249</f>
        <v>0</v>
      </c>
    </row>
    <row r="20" spans="2:9" ht="30" customHeight="1" x14ac:dyDescent="0.2">
      <c r="B20" s="178">
        <v>7</v>
      </c>
      <c r="C20" s="143" t="s">
        <v>32</v>
      </c>
      <c r="D20" s="28" t="s">
        <v>210</v>
      </c>
      <c r="E20" s="36">
        <f t="shared" si="0"/>
        <v>121</v>
      </c>
      <c r="F20" s="45">
        <f>[20]St!X246</f>
        <v>61</v>
      </c>
      <c r="G20" s="45">
        <f>[20]St!X247</f>
        <v>37</v>
      </c>
      <c r="H20" s="45">
        <f>[20]St!X248</f>
        <v>20</v>
      </c>
      <c r="I20" s="45">
        <f>[20]St!X249</f>
        <v>3</v>
      </c>
    </row>
    <row r="21" spans="2:9" ht="30" customHeight="1" x14ac:dyDescent="0.2">
      <c r="B21" s="179"/>
      <c r="C21" s="143"/>
      <c r="D21" s="31" t="s">
        <v>211</v>
      </c>
      <c r="E21" s="36">
        <f t="shared" si="0"/>
        <v>83</v>
      </c>
      <c r="F21" s="45">
        <f>[20]St!AA246</f>
        <v>40</v>
      </c>
      <c r="G21" s="45">
        <f>[20]St!AA247</f>
        <v>24</v>
      </c>
      <c r="H21" s="45">
        <f>[20]St!AA248</f>
        <v>16</v>
      </c>
      <c r="I21" s="45">
        <f>[20]St!AA249</f>
        <v>3</v>
      </c>
    </row>
    <row r="22" spans="2:9" ht="30" customHeight="1" x14ac:dyDescent="0.2">
      <c r="B22" s="178">
        <v>8</v>
      </c>
      <c r="C22" s="143" t="s">
        <v>33</v>
      </c>
      <c r="D22" s="28" t="s">
        <v>210</v>
      </c>
      <c r="E22" s="36">
        <f>F22+G22+H22+I22</f>
        <v>26</v>
      </c>
      <c r="F22" s="45">
        <f>[20]Su!X246</f>
        <v>15</v>
      </c>
      <c r="G22" s="45">
        <f>[20]Su!X247</f>
        <v>5</v>
      </c>
      <c r="H22" s="45">
        <f>[20]Su!X248</f>
        <v>4</v>
      </c>
      <c r="I22" s="45">
        <f>[20]Su!X249</f>
        <v>2</v>
      </c>
    </row>
    <row r="23" spans="2:9" ht="30" customHeight="1" x14ac:dyDescent="0.2">
      <c r="B23" s="179"/>
      <c r="C23" s="143"/>
      <c r="D23" s="31" t="s">
        <v>211</v>
      </c>
      <c r="E23" s="36">
        <f>F23+G23+H23+I23</f>
        <v>22</v>
      </c>
      <c r="F23" s="45">
        <f>[20]Su!AA246</f>
        <v>11</v>
      </c>
      <c r="G23" s="45">
        <f>[20]Su!AA247</f>
        <v>5</v>
      </c>
      <c r="H23" s="45">
        <f>[20]Su!AA248</f>
        <v>4</v>
      </c>
      <c r="I23" s="45">
        <f>[20]Su!AA249</f>
        <v>2</v>
      </c>
    </row>
    <row r="24" spans="2:9" ht="30" customHeight="1" x14ac:dyDescent="0.2">
      <c r="B24" s="145">
        <v>9</v>
      </c>
      <c r="C24" s="143" t="s">
        <v>34</v>
      </c>
      <c r="D24" s="28" t="s">
        <v>210</v>
      </c>
      <c r="E24" s="36">
        <f t="shared" si="0"/>
        <v>24</v>
      </c>
      <c r="F24" s="45">
        <f>[20]Św!X246</f>
        <v>12</v>
      </c>
      <c r="G24" s="45">
        <f>[20]Św!X247</f>
        <v>6</v>
      </c>
      <c r="H24" s="45">
        <f>[20]Św!X248</f>
        <v>6</v>
      </c>
      <c r="I24" s="45">
        <f>[20]Św!X249</f>
        <v>0</v>
      </c>
    </row>
    <row r="25" spans="2:9" ht="30" customHeight="1" x14ac:dyDescent="0.2">
      <c r="B25" s="144"/>
      <c r="C25" s="143"/>
      <c r="D25" s="31" t="s">
        <v>211</v>
      </c>
      <c r="E25" s="36">
        <f t="shared" si="0"/>
        <v>17</v>
      </c>
      <c r="F25" s="45">
        <f>[20]Św!AA246</f>
        <v>7</v>
      </c>
      <c r="G25" s="45">
        <f>[20]Św!AA247</f>
        <v>6</v>
      </c>
      <c r="H25" s="45">
        <f>[20]Św!AA248</f>
        <v>4</v>
      </c>
      <c r="I25" s="45">
        <f>[20]Św!AA249</f>
        <v>0</v>
      </c>
    </row>
    <row r="26" spans="2:9" ht="30" customHeight="1" x14ac:dyDescent="0.2">
      <c r="B26" s="142">
        <v>10</v>
      </c>
      <c r="C26" s="143" t="s">
        <v>35</v>
      </c>
      <c r="D26" s="28" t="s">
        <v>210</v>
      </c>
      <c r="E26" s="36">
        <f t="shared" si="0"/>
        <v>27</v>
      </c>
      <c r="F26" s="45">
        <f>[20]Ws!X246</f>
        <v>17</v>
      </c>
      <c r="G26" s="45">
        <f>[20]Ws!X247</f>
        <v>4</v>
      </c>
      <c r="H26" s="45">
        <f>[20]Ws!X248</f>
        <v>5</v>
      </c>
      <c r="I26" s="45">
        <f>[20]Ws!X249</f>
        <v>1</v>
      </c>
    </row>
    <row r="27" spans="2:9" ht="30" customHeight="1" x14ac:dyDescent="0.2">
      <c r="B27" s="142"/>
      <c r="C27" s="143"/>
      <c r="D27" s="31" t="s">
        <v>211</v>
      </c>
      <c r="E27" s="36">
        <f t="shared" si="0"/>
        <v>27</v>
      </c>
      <c r="F27" s="45">
        <f>[20]Ws!AA246</f>
        <v>17</v>
      </c>
      <c r="G27" s="45">
        <f>[20]Ws!AA247</f>
        <v>4</v>
      </c>
      <c r="H27" s="45">
        <f>[20]Ws!AA248</f>
        <v>5</v>
      </c>
      <c r="I27" s="45">
        <f>[20]Ws!AA249</f>
        <v>1</v>
      </c>
    </row>
    <row r="28" spans="2:9" ht="30" customHeight="1" x14ac:dyDescent="0.2">
      <c r="B28" s="178">
        <v>11</v>
      </c>
      <c r="C28" s="143" t="s">
        <v>36</v>
      </c>
      <c r="D28" s="28" t="s">
        <v>210</v>
      </c>
      <c r="E28" s="36">
        <f t="shared" si="0"/>
        <v>130</v>
      </c>
      <c r="F28" s="45">
        <f>[20]ZGg!X246</f>
        <v>99</v>
      </c>
      <c r="G28" s="45">
        <f>[20]ZGg!X247</f>
        <v>19</v>
      </c>
      <c r="H28" s="45">
        <f>[20]ZGg!X248</f>
        <v>6</v>
      </c>
      <c r="I28" s="45">
        <f>[20]ZGg!X249</f>
        <v>6</v>
      </c>
    </row>
    <row r="29" spans="2:9" ht="30" customHeight="1" x14ac:dyDescent="0.2">
      <c r="B29" s="179"/>
      <c r="C29" s="143"/>
      <c r="D29" s="31" t="s">
        <v>211</v>
      </c>
      <c r="E29" s="36">
        <f t="shared" si="0"/>
        <v>57</v>
      </c>
      <c r="F29" s="45">
        <f>[20]ZGg!AA246</f>
        <v>45</v>
      </c>
      <c r="G29" s="45">
        <f>[20]ZGg!AA247</f>
        <v>5</v>
      </c>
      <c r="H29" s="45">
        <f>[20]ZGg!AA248</f>
        <v>5</v>
      </c>
      <c r="I29" s="45">
        <f>[20]ZGg!AA249</f>
        <v>2</v>
      </c>
    </row>
    <row r="30" spans="2:9" ht="30" customHeight="1" x14ac:dyDescent="0.2">
      <c r="B30" s="178">
        <v>12</v>
      </c>
      <c r="C30" s="143" t="s">
        <v>37</v>
      </c>
      <c r="D30" s="28" t="s">
        <v>210</v>
      </c>
      <c r="E30" s="36">
        <f t="shared" si="0"/>
        <v>27</v>
      </c>
      <c r="F30" s="45">
        <f>[20]ZGz!X246</f>
        <v>16</v>
      </c>
      <c r="G30" s="45">
        <f>[20]ZGz!X247</f>
        <v>5</v>
      </c>
      <c r="H30" s="45">
        <f>[20]ZGz!X248</f>
        <v>6</v>
      </c>
      <c r="I30" s="45">
        <f>[20]ZGz!X249</f>
        <v>0</v>
      </c>
    </row>
    <row r="31" spans="2:9" ht="30" customHeight="1" x14ac:dyDescent="0.2">
      <c r="B31" s="179"/>
      <c r="C31" s="143"/>
      <c r="D31" s="31" t="s">
        <v>211</v>
      </c>
      <c r="E31" s="36">
        <f t="shared" si="0"/>
        <v>10</v>
      </c>
      <c r="F31" s="45">
        <f>[20]ZGz!AA246</f>
        <v>7</v>
      </c>
      <c r="G31" s="45">
        <f>[20]ZGz!AA247</f>
        <v>1</v>
      </c>
      <c r="H31" s="45">
        <f>[20]ZGz!AA248</f>
        <v>2</v>
      </c>
      <c r="I31" s="45">
        <f>[20]ZGz!AA249</f>
        <v>0</v>
      </c>
    </row>
    <row r="32" spans="2:9" ht="30" customHeight="1" x14ac:dyDescent="0.2">
      <c r="B32" s="145">
        <v>13</v>
      </c>
      <c r="C32" s="143" t="s">
        <v>38</v>
      </c>
      <c r="D32" s="28" t="s">
        <v>210</v>
      </c>
      <c r="E32" s="36">
        <f t="shared" si="0"/>
        <v>32</v>
      </c>
      <c r="F32" s="45">
        <f>[20]Żg!X246</f>
        <v>19</v>
      </c>
      <c r="G32" s="45">
        <f>[20]Żg!X247</f>
        <v>7</v>
      </c>
      <c r="H32" s="45">
        <f>[20]Żg!X248</f>
        <v>5</v>
      </c>
      <c r="I32" s="45">
        <f>[20]Żg!X249</f>
        <v>1</v>
      </c>
    </row>
    <row r="33" spans="2:9" ht="30" customHeight="1" x14ac:dyDescent="0.2">
      <c r="B33" s="144"/>
      <c r="C33" s="143"/>
      <c r="D33" s="31" t="s">
        <v>211</v>
      </c>
      <c r="E33" s="36">
        <f t="shared" si="0"/>
        <v>25</v>
      </c>
      <c r="F33" s="45">
        <f>[20]Żg!AA246</f>
        <v>14</v>
      </c>
      <c r="G33" s="45">
        <f>[20]Żg!AA247</f>
        <v>6</v>
      </c>
      <c r="H33" s="45">
        <f>[20]Żg!AA248</f>
        <v>4</v>
      </c>
      <c r="I33" s="45">
        <f>[20]Żg!AA249</f>
        <v>1</v>
      </c>
    </row>
    <row r="34" spans="2:9" ht="30" customHeight="1" x14ac:dyDescent="0.2">
      <c r="B34" s="142">
        <v>14</v>
      </c>
      <c r="C34" s="143" t="s">
        <v>39</v>
      </c>
      <c r="D34" s="28" t="s">
        <v>210</v>
      </c>
      <c r="E34" s="36">
        <f t="shared" si="0"/>
        <v>83</v>
      </c>
      <c r="F34" s="45">
        <f>[20]Żr!X246</f>
        <v>44</v>
      </c>
      <c r="G34" s="45">
        <f>[20]Żr!X247</f>
        <v>17</v>
      </c>
      <c r="H34" s="45">
        <f>[20]Żr!X248</f>
        <v>16</v>
      </c>
      <c r="I34" s="45">
        <f>[20]Żr!X249</f>
        <v>6</v>
      </c>
    </row>
    <row r="35" spans="2:9" ht="30" customHeight="1" x14ac:dyDescent="0.2">
      <c r="B35" s="142"/>
      <c r="C35" s="143"/>
      <c r="D35" s="31" t="s">
        <v>211</v>
      </c>
      <c r="E35" s="36">
        <f t="shared" si="0"/>
        <v>66</v>
      </c>
      <c r="F35" s="45">
        <f>[20]Żr!AA246</f>
        <v>33</v>
      </c>
      <c r="G35" s="45">
        <f>[20]Żr!AA247</f>
        <v>14</v>
      </c>
      <c r="H35" s="45">
        <f>[20]Żr!AA248</f>
        <v>13</v>
      </c>
      <c r="I35" s="45">
        <f>[20]Żr!AA249</f>
        <v>6</v>
      </c>
    </row>
    <row r="36" spans="2:9" x14ac:dyDescent="0.2">
      <c r="E36" s="34"/>
      <c r="F36" s="34"/>
      <c r="G36" s="34"/>
      <c r="H36" s="34"/>
      <c r="I36" s="34"/>
    </row>
    <row r="37" spans="2:9" x14ac:dyDescent="0.2">
      <c r="E37" s="34"/>
      <c r="F37" s="34"/>
      <c r="G37" s="34"/>
      <c r="H37" s="34"/>
      <c r="I37" s="34"/>
    </row>
  </sheetData>
  <mergeCells count="34">
    <mergeCell ref="B6:C7"/>
    <mergeCell ref="B2:I2"/>
    <mergeCell ref="B4:B5"/>
    <mergeCell ref="C4:D5"/>
    <mergeCell ref="E4:E5"/>
    <mergeCell ref="F4:I4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32:B33"/>
    <mergeCell ref="C32:C33"/>
    <mergeCell ref="B34:B35"/>
    <mergeCell ref="C34:C35"/>
    <mergeCell ref="B26:B27"/>
    <mergeCell ref="C26:C27"/>
    <mergeCell ref="B28:B29"/>
    <mergeCell ref="C28:C29"/>
    <mergeCell ref="B30:B31"/>
    <mergeCell ref="C30:C31"/>
  </mergeCells>
  <pageMargins left="0.7" right="0.7" top="0.75" bottom="0.75" header="0.3" footer="0.3"/>
  <pageSetup paperSize="9" scale="5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9"/>
  <sheetViews>
    <sheetView zoomScale="96" zoomScaleNormal="96" zoomScaleSheetLayoutView="80" workbookViewId="0">
      <selection activeCell="B3" sqref="B3:Z3"/>
    </sheetView>
  </sheetViews>
  <sheetFormatPr defaultRowHeight="12.75" x14ac:dyDescent="0.2"/>
  <cols>
    <col min="1" max="1" width="4.140625" style="47" customWidth="1"/>
    <col min="2" max="2" width="5.85546875" style="47" customWidth="1"/>
    <col min="3" max="3" width="18.5703125" style="47" customWidth="1"/>
    <col min="4" max="4" width="12.85546875" style="47" customWidth="1"/>
    <col min="5" max="5" width="7.7109375" style="115" customWidth="1"/>
    <col min="6" max="7" width="7.7109375" style="47" customWidth="1"/>
    <col min="8" max="9" width="10.7109375" style="47" customWidth="1"/>
    <col min="10" max="10" width="7.7109375" style="47" customWidth="1"/>
    <col min="11" max="11" width="8.7109375" style="47" customWidth="1"/>
    <col min="12" max="12" width="8.85546875" style="47" customWidth="1"/>
    <col min="13" max="15" width="7.7109375" style="47" customWidth="1"/>
    <col min="16" max="17" width="8.7109375" style="47" customWidth="1"/>
    <col min="18" max="18" width="6.85546875" style="47" customWidth="1"/>
    <col min="19" max="19" width="8.85546875" style="47" customWidth="1"/>
    <col min="20" max="21" width="7.7109375" style="47" customWidth="1"/>
    <col min="22" max="22" width="8.7109375" style="47" customWidth="1"/>
    <col min="23" max="23" width="7.5703125" style="47" customWidth="1"/>
    <col min="24" max="24" width="12.28515625" style="47" customWidth="1"/>
    <col min="25" max="25" width="7.7109375" style="47" customWidth="1"/>
    <col min="26" max="26" width="7.5703125" style="125" customWidth="1"/>
    <col min="27" max="48" width="9.140625" style="40"/>
    <col min="49" max="49" width="9.140625" style="109"/>
    <col min="50" max="260" width="9.140625" style="47"/>
    <col min="261" max="261" width="4.140625" style="47" customWidth="1"/>
    <col min="262" max="262" width="5.85546875" style="47" customWidth="1"/>
    <col min="263" max="263" width="14.28515625" style="47" customWidth="1"/>
    <col min="264" max="264" width="12.85546875" style="47" customWidth="1"/>
    <col min="265" max="281" width="12.7109375" style="47" customWidth="1"/>
    <col min="282" max="282" width="11" style="47" customWidth="1"/>
    <col min="283" max="516" width="9.140625" style="47"/>
    <col min="517" max="517" width="4.140625" style="47" customWidth="1"/>
    <col min="518" max="518" width="5.85546875" style="47" customWidth="1"/>
    <col min="519" max="519" width="14.28515625" style="47" customWidth="1"/>
    <col min="520" max="520" width="12.85546875" style="47" customWidth="1"/>
    <col min="521" max="537" width="12.7109375" style="47" customWidth="1"/>
    <col min="538" max="538" width="11" style="47" customWidth="1"/>
    <col min="539" max="772" width="9.140625" style="47"/>
    <col min="773" max="773" width="4.140625" style="47" customWidth="1"/>
    <col min="774" max="774" width="5.85546875" style="47" customWidth="1"/>
    <col min="775" max="775" width="14.28515625" style="47" customWidth="1"/>
    <col min="776" max="776" width="12.85546875" style="47" customWidth="1"/>
    <col min="777" max="793" width="12.7109375" style="47" customWidth="1"/>
    <col min="794" max="794" width="11" style="47" customWidth="1"/>
    <col min="795" max="1028" width="9.140625" style="47"/>
    <col min="1029" max="1029" width="4.140625" style="47" customWidth="1"/>
    <col min="1030" max="1030" width="5.85546875" style="47" customWidth="1"/>
    <col min="1031" max="1031" width="14.28515625" style="47" customWidth="1"/>
    <col min="1032" max="1032" width="12.85546875" style="47" customWidth="1"/>
    <col min="1033" max="1049" width="12.7109375" style="47" customWidth="1"/>
    <col min="1050" max="1050" width="11" style="47" customWidth="1"/>
    <col min="1051" max="1284" width="9.140625" style="47"/>
    <col min="1285" max="1285" width="4.140625" style="47" customWidth="1"/>
    <col min="1286" max="1286" width="5.85546875" style="47" customWidth="1"/>
    <col min="1287" max="1287" width="14.28515625" style="47" customWidth="1"/>
    <col min="1288" max="1288" width="12.85546875" style="47" customWidth="1"/>
    <col min="1289" max="1305" width="12.7109375" style="47" customWidth="1"/>
    <col min="1306" max="1306" width="11" style="47" customWidth="1"/>
    <col min="1307" max="1540" width="9.140625" style="47"/>
    <col min="1541" max="1541" width="4.140625" style="47" customWidth="1"/>
    <col min="1542" max="1542" width="5.85546875" style="47" customWidth="1"/>
    <col min="1543" max="1543" width="14.28515625" style="47" customWidth="1"/>
    <col min="1544" max="1544" width="12.85546875" style="47" customWidth="1"/>
    <col min="1545" max="1561" width="12.7109375" style="47" customWidth="1"/>
    <col min="1562" max="1562" width="11" style="47" customWidth="1"/>
    <col min="1563" max="1796" width="9.140625" style="47"/>
    <col min="1797" max="1797" width="4.140625" style="47" customWidth="1"/>
    <col min="1798" max="1798" width="5.85546875" style="47" customWidth="1"/>
    <col min="1799" max="1799" width="14.28515625" style="47" customWidth="1"/>
    <col min="1800" max="1800" width="12.85546875" style="47" customWidth="1"/>
    <col min="1801" max="1817" width="12.7109375" style="47" customWidth="1"/>
    <col min="1818" max="1818" width="11" style="47" customWidth="1"/>
    <col min="1819" max="2052" width="9.140625" style="47"/>
    <col min="2053" max="2053" width="4.140625" style="47" customWidth="1"/>
    <col min="2054" max="2054" width="5.85546875" style="47" customWidth="1"/>
    <col min="2055" max="2055" width="14.28515625" style="47" customWidth="1"/>
    <col min="2056" max="2056" width="12.85546875" style="47" customWidth="1"/>
    <col min="2057" max="2073" width="12.7109375" style="47" customWidth="1"/>
    <col min="2074" max="2074" width="11" style="47" customWidth="1"/>
    <col min="2075" max="2308" width="9.140625" style="47"/>
    <col min="2309" max="2309" width="4.140625" style="47" customWidth="1"/>
    <col min="2310" max="2310" width="5.85546875" style="47" customWidth="1"/>
    <col min="2311" max="2311" width="14.28515625" style="47" customWidth="1"/>
    <col min="2312" max="2312" width="12.85546875" style="47" customWidth="1"/>
    <col min="2313" max="2329" width="12.7109375" style="47" customWidth="1"/>
    <col min="2330" max="2330" width="11" style="47" customWidth="1"/>
    <col min="2331" max="2564" width="9.140625" style="47"/>
    <col min="2565" max="2565" width="4.140625" style="47" customWidth="1"/>
    <col min="2566" max="2566" width="5.85546875" style="47" customWidth="1"/>
    <col min="2567" max="2567" width="14.28515625" style="47" customWidth="1"/>
    <col min="2568" max="2568" width="12.85546875" style="47" customWidth="1"/>
    <col min="2569" max="2585" width="12.7109375" style="47" customWidth="1"/>
    <col min="2586" max="2586" width="11" style="47" customWidth="1"/>
    <col min="2587" max="2820" width="9.140625" style="47"/>
    <col min="2821" max="2821" width="4.140625" style="47" customWidth="1"/>
    <col min="2822" max="2822" width="5.85546875" style="47" customWidth="1"/>
    <col min="2823" max="2823" width="14.28515625" style="47" customWidth="1"/>
    <col min="2824" max="2824" width="12.85546875" style="47" customWidth="1"/>
    <col min="2825" max="2841" width="12.7109375" style="47" customWidth="1"/>
    <col min="2842" max="2842" width="11" style="47" customWidth="1"/>
    <col min="2843" max="3076" width="9.140625" style="47"/>
    <col min="3077" max="3077" width="4.140625" style="47" customWidth="1"/>
    <col min="3078" max="3078" width="5.85546875" style="47" customWidth="1"/>
    <col min="3079" max="3079" width="14.28515625" style="47" customWidth="1"/>
    <col min="3080" max="3080" width="12.85546875" style="47" customWidth="1"/>
    <col min="3081" max="3097" width="12.7109375" style="47" customWidth="1"/>
    <col min="3098" max="3098" width="11" style="47" customWidth="1"/>
    <col min="3099" max="3332" width="9.140625" style="47"/>
    <col min="3333" max="3333" width="4.140625" style="47" customWidth="1"/>
    <col min="3334" max="3334" width="5.85546875" style="47" customWidth="1"/>
    <col min="3335" max="3335" width="14.28515625" style="47" customWidth="1"/>
    <col min="3336" max="3336" width="12.85546875" style="47" customWidth="1"/>
    <col min="3337" max="3353" width="12.7109375" style="47" customWidth="1"/>
    <col min="3354" max="3354" width="11" style="47" customWidth="1"/>
    <col min="3355" max="3588" width="9.140625" style="47"/>
    <col min="3589" max="3589" width="4.140625" style="47" customWidth="1"/>
    <col min="3590" max="3590" width="5.85546875" style="47" customWidth="1"/>
    <col min="3591" max="3591" width="14.28515625" style="47" customWidth="1"/>
    <col min="3592" max="3592" width="12.85546875" style="47" customWidth="1"/>
    <col min="3593" max="3609" width="12.7109375" style="47" customWidth="1"/>
    <col min="3610" max="3610" width="11" style="47" customWidth="1"/>
    <col min="3611" max="3844" width="9.140625" style="47"/>
    <col min="3845" max="3845" width="4.140625" style="47" customWidth="1"/>
    <col min="3846" max="3846" width="5.85546875" style="47" customWidth="1"/>
    <col min="3847" max="3847" width="14.28515625" style="47" customWidth="1"/>
    <col min="3848" max="3848" width="12.85546875" style="47" customWidth="1"/>
    <col min="3849" max="3865" width="12.7109375" style="47" customWidth="1"/>
    <col min="3866" max="3866" width="11" style="47" customWidth="1"/>
    <col min="3867" max="4100" width="9.140625" style="47"/>
    <col min="4101" max="4101" width="4.140625" style="47" customWidth="1"/>
    <col min="4102" max="4102" width="5.85546875" style="47" customWidth="1"/>
    <col min="4103" max="4103" width="14.28515625" style="47" customWidth="1"/>
    <col min="4104" max="4104" width="12.85546875" style="47" customWidth="1"/>
    <col min="4105" max="4121" width="12.7109375" style="47" customWidth="1"/>
    <col min="4122" max="4122" width="11" style="47" customWidth="1"/>
    <col min="4123" max="4356" width="9.140625" style="47"/>
    <col min="4357" max="4357" width="4.140625" style="47" customWidth="1"/>
    <col min="4358" max="4358" width="5.85546875" style="47" customWidth="1"/>
    <col min="4359" max="4359" width="14.28515625" style="47" customWidth="1"/>
    <col min="4360" max="4360" width="12.85546875" style="47" customWidth="1"/>
    <col min="4361" max="4377" width="12.7109375" style="47" customWidth="1"/>
    <col min="4378" max="4378" width="11" style="47" customWidth="1"/>
    <col min="4379" max="4612" width="9.140625" style="47"/>
    <col min="4613" max="4613" width="4.140625" style="47" customWidth="1"/>
    <col min="4614" max="4614" width="5.85546875" style="47" customWidth="1"/>
    <col min="4615" max="4615" width="14.28515625" style="47" customWidth="1"/>
    <col min="4616" max="4616" width="12.85546875" style="47" customWidth="1"/>
    <col min="4617" max="4633" width="12.7109375" style="47" customWidth="1"/>
    <col min="4634" max="4634" width="11" style="47" customWidth="1"/>
    <col min="4635" max="4868" width="9.140625" style="47"/>
    <col min="4869" max="4869" width="4.140625" style="47" customWidth="1"/>
    <col min="4870" max="4870" width="5.85546875" style="47" customWidth="1"/>
    <col min="4871" max="4871" width="14.28515625" style="47" customWidth="1"/>
    <col min="4872" max="4872" width="12.85546875" style="47" customWidth="1"/>
    <col min="4873" max="4889" width="12.7109375" style="47" customWidth="1"/>
    <col min="4890" max="4890" width="11" style="47" customWidth="1"/>
    <col min="4891" max="5124" width="9.140625" style="47"/>
    <col min="5125" max="5125" width="4.140625" style="47" customWidth="1"/>
    <col min="5126" max="5126" width="5.85546875" style="47" customWidth="1"/>
    <col min="5127" max="5127" width="14.28515625" style="47" customWidth="1"/>
    <col min="5128" max="5128" width="12.85546875" style="47" customWidth="1"/>
    <col min="5129" max="5145" width="12.7109375" style="47" customWidth="1"/>
    <col min="5146" max="5146" width="11" style="47" customWidth="1"/>
    <col min="5147" max="5380" width="9.140625" style="47"/>
    <col min="5381" max="5381" width="4.140625" style="47" customWidth="1"/>
    <col min="5382" max="5382" width="5.85546875" style="47" customWidth="1"/>
    <col min="5383" max="5383" width="14.28515625" style="47" customWidth="1"/>
    <col min="5384" max="5384" width="12.85546875" style="47" customWidth="1"/>
    <col min="5385" max="5401" width="12.7109375" style="47" customWidth="1"/>
    <col min="5402" max="5402" width="11" style="47" customWidth="1"/>
    <col min="5403" max="5636" width="9.140625" style="47"/>
    <col min="5637" max="5637" width="4.140625" style="47" customWidth="1"/>
    <col min="5638" max="5638" width="5.85546875" style="47" customWidth="1"/>
    <col min="5639" max="5639" width="14.28515625" style="47" customWidth="1"/>
    <col min="5640" max="5640" width="12.85546875" style="47" customWidth="1"/>
    <col min="5641" max="5657" width="12.7109375" style="47" customWidth="1"/>
    <col min="5658" max="5658" width="11" style="47" customWidth="1"/>
    <col min="5659" max="5892" width="9.140625" style="47"/>
    <col min="5893" max="5893" width="4.140625" style="47" customWidth="1"/>
    <col min="5894" max="5894" width="5.85546875" style="47" customWidth="1"/>
    <col min="5895" max="5895" width="14.28515625" style="47" customWidth="1"/>
    <col min="5896" max="5896" width="12.85546875" style="47" customWidth="1"/>
    <col min="5897" max="5913" width="12.7109375" style="47" customWidth="1"/>
    <col min="5914" max="5914" width="11" style="47" customWidth="1"/>
    <col min="5915" max="6148" width="9.140625" style="47"/>
    <col min="6149" max="6149" width="4.140625" style="47" customWidth="1"/>
    <col min="6150" max="6150" width="5.85546875" style="47" customWidth="1"/>
    <col min="6151" max="6151" width="14.28515625" style="47" customWidth="1"/>
    <col min="6152" max="6152" width="12.85546875" style="47" customWidth="1"/>
    <col min="6153" max="6169" width="12.7109375" style="47" customWidth="1"/>
    <col min="6170" max="6170" width="11" style="47" customWidth="1"/>
    <col min="6171" max="6404" width="9.140625" style="47"/>
    <col min="6405" max="6405" width="4.140625" style="47" customWidth="1"/>
    <col min="6406" max="6406" width="5.85546875" style="47" customWidth="1"/>
    <col min="6407" max="6407" width="14.28515625" style="47" customWidth="1"/>
    <col min="6408" max="6408" width="12.85546875" style="47" customWidth="1"/>
    <col min="6409" max="6425" width="12.7109375" style="47" customWidth="1"/>
    <col min="6426" max="6426" width="11" style="47" customWidth="1"/>
    <col min="6427" max="6660" width="9.140625" style="47"/>
    <col min="6661" max="6661" width="4.140625" style="47" customWidth="1"/>
    <col min="6662" max="6662" width="5.85546875" style="47" customWidth="1"/>
    <col min="6663" max="6663" width="14.28515625" style="47" customWidth="1"/>
    <col min="6664" max="6664" width="12.85546875" style="47" customWidth="1"/>
    <col min="6665" max="6681" width="12.7109375" style="47" customWidth="1"/>
    <col min="6682" max="6682" width="11" style="47" customWidth="1"/>
    <col min="6683" max="6916" width="9.140625" style="47"/>
    <col min="6917" max="6917" width="4.140625" style="47" customWidth="1"/>
    <col min="6918" max="6918" width="5.85546875" style="47" customWidth="1"/>
    <col min="6919" max="6919" width="14.28515625" style="47" customWidth="1"/>
    <col min="6920" max="6920" width="12.85546875" style="47" customWidth="1"/>
    <col min="6921" max="6937" width="12.7109375" style="47" customWidth="1"/>
    <col min="6938" max="6938" width="11" style="47" customWidth="1"/>
    <col min="6939" max="7172" width="9.140625" style="47"/>
    <col min="7173" max="7173" width="4.140625" style="47" customWidth="1"/>
    <col min="7174" max="7174" width="5.85546875" style="47" customWidth="1"/>
    <col min="7175" max="7175" width="14.28515625" style="47" customWidth="1"/>
    <col min="7176" max="7176" width="12.85546875" style="47" customWidth="1"/>
    <col min="7177" max="7193" width="12.7109375" style="47" customWidth="1"/>
    <col min="7194" max="7194" width="11" style="47" customWidth="1"/>
    <col min="7195" max="7428" width="9.140625" style="47"/>
    <col min="7429" max="7429" width="4.140625" style="47" customWidth="1"/>
    <col min="7430" max="7430" width="5.85546875" style="47" customWidth="1"/>
    <col min="7431" max="7431" width="14.28515625" style="47" customWidth="1"/>
    <col min="7432" max="7432" width="12.85546875" style="47" customWidth="1"/>
    <col min="7433" max="7449" width="12.7109375" style="47" customWidth="1"/>
    <col min="7450" max="7450" width="11" style="47" customWidth="1"/>
    <col min="7451" max="7684" width="9.140625" style="47"/>
    <col min="7685" max="7685" width="4.140625" style="47" customWidth="1"/>
    <col min="7686" max="7686" width="5.85546875" style="47" customWidth="1"/>
    <col min="7687" max="7687" width="14.28515625" style="47" customWidth="1"/>
    <col min="7688" max="7688" width="12.85546875" style="47" customWidth="1"/>
    <col min="7689" max="7705" width="12.7109375" style="47" customWidth="1"/>
    <col min="7706" max="7706" width="11" style="47" customWidth="1"/>
    <col min="7707" max="7940" width="9.140625" style="47"/>
    <col min="7941" max="7941" width="4.140625" style="47" customWidth="1"/>
    <col min="7942" max="7942" width="5.85546875" style="47" customWidth="1"/>
    <col min="7943" max="7943" width="14.28515625" style="47" customWidth="1"/>
    <col min="7944" max="7944" width="12.85546875" style="47" customWidth="1"/>
    <col min="7945" max="7961" width="12.7109375" style="47" customWidth="1"/>
    <col min="7962" max="7962" width="11" style="47" customWidth="1"/>
    <col min="7963" max="8196" width="9.140625" style="47"/>
    <col min="8197" max="8197" width="4.140625" style="47" customWidth="1"/>
    <col min="8198" max="8198" width="5.85546875" style="47" customWidth="1"/>
    <col min="8199" max="8199" width="14.28515625" style="47" customWidth="1"/>
    <col min="8200" max="8200" width="12.85546875" style="47" customWidth="1"/>
    <col min="8201" max="8217" width="12.7109375" style="47" customWidth="1"/>
    <col min="8218" max="8218" width="11" style="47" customWidth="1"/>
    <col min="8219" max="8452" width="9.140625" style="47"/>
    <col min="8453" max="8453" width="4.140625" style="47" customWidth="1"/>
    <col min="8454" max="8454" width="5.85546875" style="47" customWidth="1"/>
    <col min="8455" max="8455" width="14.28515625" style="47" customWidth="1"/>
    <col min="8456" max="8456" width="12.85546875" style="47" customWidth="1"/>
    <col min="8457" max="8473" width="12.7109375" style="47" customWidth="1"/>
    <col min="8474" max="8474" width="11" style="47" customWidth="1"/>
    <col min="8475" max="8708" width="9.140625" style="47"/>
    <col min="8709" max="8709" width="4.140625" style="47" customWidth="1"/>
    <col min="8710" max="8710" width="5.85546875" style="47" customWidth="1"/>
    <col min="8711" max="8711" width="14.28515625" style="47" customWidth="1"/>
    <col min="8712" max="8712" width="12.85546875" style="47" customWidth="1"/>
    <col min="8713" max="8729" width="12.7109375" style="47" customWidth="1"/>
    <col min="8730" max="8730" width="11" style="47" customWidth="1"/>
    <col min="8731" max="8964" width="9.140625" style="47"/>
    <col min="8965" max="8965" width="4.140625" style="47" customWidth="1"/>
    <col min="8966" max="8966" width="5.85546875" style="47" customWidth="1"/>
    <col min="8967" max="8967" width="14.28515625" style="47" customWidth="1"/>
    <col min="8968" max="8968" width="12.85546875" style="47" customWidth="1"/>
    <col min="8969" max="8985" width="12.7109375" style="47" customWidth="1"/>
    <col min="8986" max="8986" width="11" style="47" customWidth="1"/>
    <col min="8987" max="9220" width="9.140625" style="47"/>
    <col min="9221" max="9221" width="4.140625" style="47" customWidth="1"/>
    <col min="9222" max="9222" width="5.85546875" style="47" customWidth="1"/>
    <col min="9223" max="9223" width="14.28515625" style="47" customWidth="1"/>
    <col min="9224" max="9224" width="12.85546875" style="47" customWidth="1"/>
    <col min="9225" max="9241" width="12.7109375" style="47" customWidth="1"/>
    <col min="9242" max="9242" width="11" style="47" customWidth="1"/>
    <col min="9243" max="9476" width="9.140625" style="47"/>
    <col min="9477" max="9477" width="4.140625" style="47" customWidth="1"/>
    <col min="9478" max="9478" width="5.85546875" style="47" customWidth="1"/>
    <col min="9479" max="9479" width="14.28515625" style="47" customWidth="1"/>
    <col min="9480" max="9480" width="12.85546875" style="47" customWidth="1"/>
    <col min="9481" max="9497" width="12.7109375" style="47" customWidth="1"/>
    <col min="9498" max="9498" width="11" style="47" customWidth="1"/>
    <col min="9499" max="9732" width="9.140625" style="47"/>
    <col min="9733" max="9733" width="4.140625" style="47" customWidth="1"/>
    <col min="9734" max="9734" width="5.85546875" style="47" customWidth="1"/>
    <col min="9735" max="9735" width="14.28515625" style="47" customWidth="1"/>
    <col min="9736" max="9736" width="12.85546875" style="47" customWidth="1"/>
    <col min="9737" max="9753" width="12.7109375" style="47" customWidth="1"/>
    <col min="9754" max="9754" width="11" style="47" customWidth="1"/>
    <col min="9755" max="9988" width="9.140625" style="47"/>
    <col min="9989" max="9989" width="4.140625" style="47" customWidth="1"/>
    <col min="9990" max="9990" width="5.85546875" style="47" customWidth="1"/>
    <col min="9991" max="9991" width="14.28515625" style="47" customWidth="1"/>
    <col min="9992" max="9992" width="12.85546875" style="47" customWidth="1"/>
    <col min="9993" max="10009" width="12.7109375" style="47" customWidth="1"/>
    <col min="10010" max="10010" width="11" style="47" customWidth="1"/>
    <col min="10011" max="10244" width="9.140625" style="47"/>
    <col min="10245" max="10245" width="4.140625" style="47" customWidth="1"/>
    <col min="10246" max="10246" width="5.85546875" style="47" customWidth="1"/>
    <col min="10247" max="10247" width="14.28515625" style="47" customWidth="1"/>
    <col min="10248" max="10248" width="12.85546875" style="47" customWidth="1"/>
    <col min="10249" max="10265" width="12.7109375" style="47" customWidth="1"/>
    <col min="10266" max="10266" width="11" style="47" customWidth="1"/>
    <col min="10267" max="10500" width="9.140625" style="47"/>
    <col min="10501" max="10501" width="4.140625" style="47" customWidth="1"/>
    <col min="10502" max="10502" width="5.85546875" style="47" customWidth="1"/>
    <col min="10503" max="10503" width="14.28515625" style="47" customWidth="1"/>
    <col min="10504" max="10504" width="12.85546875" style="47" customWidth="1"/>
    <col min="10505" max="10521" width="12.7109375" style="47" customWidth="1"/>
    <col min="10522" max="10522" width="11" style="47" customWidth="1"/>
    <col min="10523" max="10756" width="9.140625" style="47"/>
    <col min="10757" max="10757" width="4.140625" style="47" customWidth="1"/>
    <col min="10758" max="10758" width="5.85546875" style="47" customWidth="1"/>
    <col min="10759" max="10759" width="14.28515625" style="47" customWidth="1"/>
    <col min="10760" max="10760" width="12.85546875" style="47" customWidth="1"/>
    <col min="10761" max="10777" width="12.7109375" style="47" customWidth="1"/>
    <col min="10778" max="10778" width="11" style="47" customWidth="1"/>
    <col min="10779" max="11012" width="9.140625" style="47"/>
    <col min="11013" max="11013" width="4.140625" style="47" customWidth="1"/>
    <col min="11014" max="11014" width="5.85546875" style="47" customWidth="1"/>
    <col min="11015" max="11015" width="14.28515625" style="47" customWidth="1"/>
    <col min="11016" max="11016" width="12.85546875" style="47" customWidth="1"/>
    <col min="11017" max="11033" width="12.7109375" style="47" customWidth="1"/>
    <col min="11034" max="11034" width="11" style="47" customWidth="1"/>
    <col min="11035" max="11268" width="9.140625" style="47"/>
    <col min="11269" max="11269" width="4.140625" style="47" customWidth="1"/>
    <col min="11270" max="11270" width="5.85546875" style="47" customWidth="1"/>
    <col min="11271" max="11271" width="14.28515625" style="47" customWidth="1"/>
    <col min="11272" max="11272" width="12.85546875" style="47" customWidth="1"/>
    <col min="11273" max="11289" width="12.7109375" style="47" customWidth="1"/>
    <col min="11290" max="11290" width="11" style="47" customWidth="1"/>
    <col min="11291" max="11524" width="9.140625" style="47"/>
    <col min="11525" max="11525" width="4.140625" style="47" customWidth="1"/>
    <col min="11526" max="11526" width="5.85546875" style="47" customWidth="1"/>
    <col min="11527" max="11527" width="14.28515625" style="47" customWidth="1"/>
    <col min="11528" max="11528" width="12.85546875" style="47" customWidth="1"/>
    <col min="11529" max="11545" width="12.7109375" style="47" customWidth="1"/>
    <col min="11546" max="11546" width="11" style="47" customWidth="1"/>
    <col min="11547" max="11780" width="9.140625" style="47"/>
    <col min="11781" max="11781" width="4.140625" style="47" customWidth="1"/>
    <col min="11782" max="11782" width="5.85546875" style="47" customWidth="1"/>
    <col min="11783" max="11783" width="14.28515625" style="47" customWidth="1"/>
    <col min="11784" max="11784" width="12.85546875" style="47" customWidth="1"/>
    <col min="11785" max="11801" width="12.7109375" style="47" customWidth="1"/>
    <col min="11802" max="11802" width="11" style="47" customWidth="1"/>
    <col min="11803" max="12036" width="9.140625" style="47"/>
    <col min="12037" max="12037" width="4.140625" style="47" customWidth="1"/>
    <col min="12038" max="12038" width="5.85546875" style="47" customWidth="1"/>
    <col min="12039" max="12039" width="14.28515625" style="47" customWidth="1"/>
    <col min="12040" max="12040" width="12.85546875" style="47" customWidth="1"/>
    <col min="12041" max="12057" width="12.7109375" style="47" customWidth="1"/>
    <col min="12058" max="12058" width="11" style="47" customWidth="1"/>
    <col min="12059" max="12292" width="9.140625" style="47"/>
    <col min="12293" max="12293" width="4.140625" style="47" customWidth="1"/>
    <col min="12294" max="12294" width="5.85546875" style="47" customWidth="1"/>
    <col min="12295" max="12295" width="14.28515625" style="47" customWidth="1"/>
    <col min="12296" max="12296" width="12.85546875" style="47" customWidth="1"/>
    <col min="12297" max="12313" width="12.7109375" style="47" customWidth="1"/>
    <col min="12314" max="12314" width="11" style="47" customWidth="1"/>
    <col min="12315" max="12548" width="9.140625" style="47"/>
    <col min="12549" max="12549" width="4.140625" style="47" customWidth="1"/>
    <col min="12550" max="12550" width="5.85546875" style="47" customWidth="1"/>
    <col min="12551" max="12551" width="14.28515625" style="47" customWidth="1"/>
    <col min="12552" max="12552" width="12.85546875" style="47" customWidth="1"/>
    <col min="12553" max="12569" width="12.7109375" style="47" customWidth="1"/>
    <col min="12570" max="12570" width="11" style="47" customWidth="1"/>
    <col min="12571" max="12804" width="9.140625" style="47"/>
    <col min="12805" max="12805" width="4.140625" style="47" customWidth="1"/>
    <col min="12806" max="12806" width="5.85546875" style="47" customWidth="1"/>
    <col min="12807" max="12807" width="14.28515625" style="47" customWidth="1"/>
    <col min="12808" max="12808" width="12.85546875" style="47" customWidth="1"/>
    <col min="12809" max="12825" width="12.7109375" style="47" customWidth="1"/>
    <col min="12826" max="12826" width="11" style="47" customWidth="1"/>
    <col min="12827" max="13060" width="9.140625" style="47"/>
    <col min="13061" max="13061" width="4.140625" style="47" customWidth="1"/>
    <col min="13062" max="13062" width="5.85546875" style="47" customWidth="1"/>
    <col min="13063" max="13063" width="14.28515625" style="47" customWidth="1"/>
    <col min="13064" max="13064" width="12.85546875" style="47" customWidth="1"/>
    <col min="13065" max="13081" width="12.7109375" style="47" customWidth="1"/>
    <col min="13082" max="13082" width="11" style="47" customWidth="1"/>
    <col min="13083" max="13316" width="9.140625" style="47"/>
    <col min="13317" max="13317" width="4.140625" style="47" customWidth="1"/>
    <col min="13318" max="13318" width="5.85546875" style="47" customWidth="1"/>
    <col min="13319" max="13319" width="14.28515625" style="47" customWidth="1"/>
    <col min="13320" max="13320" width="12.85546875" style="47" customWidth="1"/>
    <col min="13321" max="13337" width="12.7109375" style="47" customWidth="1"/>
    <col min="13338" max="13338" width="11" style="47" customWidth="1"/>
    <col min="13339" max="13572" width="9.140625" style="47"/>
    <col min="13573" max="13573" width="4.140625" style="47" customWidth="1"/>
    <col min="13574" max="13574" width="5.85546875" style="47" customWidth="1"/>
    <col min="13575" max="13575" width="14.28515625" style="47" customWidth="1"/>
    <col min="13576" max="13576" width="12.85546875" style="47" customWidth="1"/>
    <col min="13577" max="13593" width="12.7109375" style="47" customWidth="1"/>
    <col min="13594" max="13594" width="11" style="47" customWidth="1"/>
    <col min="13595" max="13828" width="9.140625" style="47"/>
    <col min="13829" max="13829" width="4.140625" style="47" customWidth="1"/>
    <col min="13830" max="13830" width="5.85546875" style="47" customWidth="1"/>
    <col min="13831" max="13831" width="14.28515625" style="47" customWidth="1"/>
    <col min="13832" max="13832" width="12.85546875" style="47" customWidth="1"/>
    <col min="13833" max="13849" width="12.7109375" style="47" customWidth="1"/>
    <col min="13850" max="13850" width="11" style="47" customWidth="1"/>
    <col min="13851" max="14084" width="9.140625" style="47"/>
    <col min="14085" max="14085" width="4.140625" style="47" customWidth="1"/>
    <col min="14086" max="14086" width="5.85546875" style="47" customWidth="1"/>
    <col min="14087" max="14087" width="14.28515625" style="47" customWidth="1"/>
    <col min="14088" max="14088" width="12.85546875" style="47" customWidth="1"/>
    <col min="14089" max="14105" width="12.7109375" style="47" customWidth="1"/>
    <col min="14106" max="14106" width="11" style="47" customWidth="1"/>
    <col min="14107" max="14340" width="9.140625" style="47"/>
    <col min="14341" max="14341" width="4.140625" style="47" customWidth="1"/>
    <col min="14342" max="14342" width="5.85546875" style="47" customWidth="1"/>
    <col min="14343" max="14343" width="14.28515625" style="47" customWidth="1"/>
    <col min="14344" max="14344" width="12.85546875" style="47" customWidth="1"/>
    <col min="14345" max="14361" width="12.7109375" style="47" customWidth="1"/>
    <col min="14362" max="14362" width="11" style="47" customWidth="1"/>
    <col min="14363" max="14596" width="9.140625" style="47"/>
    <col min="14597" max="14597" width="4.140625" style="47" customWidth="1"/>
    <col min="14598" max="14598" width="5.85546875" style="47" customWidth="1"/>
    <col min="14599" max="14599" width="14.28515625" style="47" customWidth="1"/>
    <col min="14600" max="14600" width="12.85546875" style="47" customWidth="1"/>
    <col min="14601" max="14617" width="12.7109375" style="47" customWidth="1"/>
    <col min="14618" max="14618" width="11" style="47" customWidth="1"/>
    <col min="14619" max="14852" width="9.140625" style="47"/>
    <col min="14853" max="14853" width="4.140625" style="47" customWidth="1"/>
    <col min="14854" max="14854" width="5.85546875" style="47" customWidth="1"/>
    <col min="14855" max="14855" width="14.28515625" style="47" customWidth="1"/>
    <col min="14856" max="14856" width="12.85546875" style="47" customWidth="1"/>
    <col min="14857" max="14873" width="12.7109375" style="47" customWidth="1"/>
    <col min="14874" max="14874" width="11" style="47" customWidth="1"/>
    <col min="14875" max="15108" width="9.140625" style="47"/>
    <col min="15109" max="15109" width="4.140625" style="47" customWidth="1"/>
    <col min="15110" max="15110" width="5.85546875" style="47" customWidth="1"/>
    <col min="15111" max="15111" width="14.28515625" style="47" customWidth="1"/>
    <col min="15112" max="15112" width="12.85546875" style="47" customWidth="1"/>
    <col min="15113" max="15129" width="12.7109375" style="47" customWidth="1"/>
    <col min="15130" max="15130" width="11" style="47" customWidth="1"/>
    <col min="15131" max="15364" width="9.140625" style="47"/>
    <col min="15365" max="15365" width="4.140625" style="47" customWidth="1"/>
    <col min="15366" max="15366" width="5.85546875" style="47" customWidth="1"/>
    <col min="15367" max="15367" width="14.28515625" style="47" customWidth="1"/>
    <col min="15368" max="15368" width="12.85546875" style="47" customWidth="1"/>
    <col min="15369" max="15385" width="12.7109375" style="47" customWidth="1"/>
    <col min="15386" max="15386" width="11" style="47" customWidth="1"/>
    <col min="15387" max="15620" width="9.140625" style="47"/>
    <col min="15621" max="15621" width="4.140625" style="47" customWidth="1"/>
    <col min="15622" max="15622" width="5.85546875" style="47" customWidth="1"/>
    <col min="15623" max="15623" width="14.28515625" style="47" customWidth="1"/>
    <col min="15624" max="15624" width="12.85546875" style="47" customWidth="1"/>
    <col min="15625" max="15641" width="12.7109375" style="47" customWidth="1"/>
    <col min="15642" max="15642" width="11" style="47" customWidth="1"/>
    <col min="15643" max="15876" width="9.140625" style="47"/>
    <col min="15877" max="15877" width="4.140625" style="47" customWidth="1"/>
    <col min="15878" max="15878" width="5.85546875" style="47" customWidth="1"/>
    <col min="15879" max="15879" width="14.28515625" style="47" customWidth="1"/>
    <col min="15880" max="15880" width="12.85546875" style="47" customWidth="1"/>
    <col min="15881" max="15897" width="12.7109375" style="47" customWidth="1"/>
    <col min="15898" max="15898" width="11" style="47" customWidth="1"/>
    <col min="15899" max="16132" width="9.140625" style="47"/>
    <col min="16133" max="16133" width="4.140625" style="47" customWidth="1"/>
    <col min="16134" max="16134" width="5.85546875" style="47" customWidth="1"/>
    <col min="16135" max="16135" width="14.28515625" style="47" customWidth="1"/>
    <col min="16136" max="16136" width="12.85546875" style="47" customWidth="1"/>
    <col min="16137" max="16153" width="12.7109375" style="47" customWidth="1"/>
    <col min="16154" max="16154" width="11" style="47" customWidth="1"/>
    <col min="16155" max="16384" width="9.140625" style="47"/>
  </cols>
  <sheetData>
    <row r="1" spans="1:49" x14ac:dyDescent="0.2">
      <c r="A1" s="40"/>
      <c r="B1" s="40"/>
      <c r="C1" s="40"/>
      <c r="D1" s="40"/>
      <c r="E1" s="108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49" ht="23.25" customHeight="1" x14ac:dyDescent="0.2">
      <c r="A2" s="40"/>
      <c r="B2" s="157" t="s">
        <v>212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spans="1:49" ht="23.25" customHeight="1" x14ac:dyDescent="0.2">
      <c r="A3" s="40"/>
      <c r="B3" s="216" t="s">
        <v>213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49" ht="21" customHeight="1" x14ac:dyDescent="0.2">
      <c r="A4" s="40"/>
      <c r="B4" s="147" t="s">
        <v>93</v>
      </c>
      <c r="C4" s="147" t="s">
        <v>3</v>
      </c>
      <c r="D4" s="147" t="s">
        <v>22</v>
      </c>
      <c r="E4" s="148" t="s">
        <v>214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</row>
    <row r="5" spans="1:49" ht="222" customHeight="1" x14ac:dyDescent="0.2">
      <c r="A5" s="40"/>
      <c r="B5" s="144"/>
      <c r="C5" s="148"/>
      <c r="D5" s="148"/>
      <c r="E5" s="110" t="s">
        <v>215</v>
      </c>
      <c r="F5" s="110" t="s">
        <v>216</v>
      </c>
      <c r="G5" s="110" t="s">
        <v>217</v>
      </c>
      <c r="H5" s="110" t="s">
        <v>218</v>
      </c>
      <c r="I5" s="110" t="s">
        <v>219</v>
      </c>
      <c r="J5" s="111" t="s">
        <v>220</v>
      </c>
      <c r="K5" s="110" t="s">
        <v>221</v>
      </c>
      <c r="L5" s="110" t="s">
        <v>222</v>
      </c>
      <c r="M5" s="110" t="s">
        <v>223</v>
      </c>
      <c r="N5" s="110" t="s">
        <v>224</v>
      </c>
      <c r="O5" s="110" t="s">
        <v>225</v>
      </c>
      <c r="P5" s="110" t="s">
        <v>226</v>
      </c>
      <c r="Q5" s="110" t="s">
        <v>227</v>
      </c>
      <c r="R5" s="110" t="s">
        <v>228</v>
      </c>
      <c r="S5" s="110" t="s">
        <v>229</v>
      </c>
      <c r="T5" s="110" t="s">
        <v>230</v>
      </c>
      <c r="U5" s="112" t="s">
        <v>231</v>
      </c>
      <c r="V5" s="112" t="s">
        <v>232</v>
      </c>
      <c r="W5" s="112" t="s">
        <v>233</v>
      </c>
      <c r="X5" s="112" t="s">
        <v>234</v>
      </c>
      <c r="Y5" s="112" t="s">
        <v>235</v>
      </c>
      <c r="Z5" s="112" t="s">
        <v>236</v>
      </c>
    </row>
    <row r="6" spans="1:49" s="37" customFormat="1" x14ac:dyDescent="0.25">
      <c r="A6" s="113"/>
      <c r="B6" s="150" t="s">
        <v>21</v>
      </c>
      <c r="C6" s="215"/>
      <c r="D6" s="104">
        <f>SUM(D7:D20)</f>
        <v>964</v>
      </c>
      <c r="E6" s="104">
        <f>SUM(E7:E20)</f>
        <v>7</v>
      </c>
      <c r="F6" s="104">
        <f t="shared" ref="F6:Z6" si="0">SUM(F7:F20)</f>
        <v>4</v>
      </c>
      <c r="G6" s="104">
        <f t="shared" si="0"/>
        <v>102</v>
      </c>
      <c r="H6" s="104">
        <f t="shared" si="0"/>
        <v>2</v>
      </c>
      <c r="I6" s="104">
        <f t="shared" si="0"/>
        <v>16</v>
      </c>
      <c r="J6" s="104">
        <f t="shared" si="0"/>
        <v>73</v>
      </c>
      <c r="K6" s="104">
        <f t="shared" si="0"/>
        <v>88</v>
      </c>
      <c r="L6" s="104">
        <f t="shared" si="0"/>
        <v>38</v>
      </c>
      <c r="M6" s="104">
        <f>SUM(M7:M20)</f>
        <v>62</v>
      </c>
      <c r="N6" s="104">
        <f>SUM(N7:N20)</f>
        <v>8</v>
      </c>
      <c r="O6" s="104">
        <f>SUM(O7:O20)</f>
        <v>12</v>
      </c>
      <c r="P6" s="104">
        <f>SUM(P7:P20)</f>
        <v>10</v>
      </c>
      <c r="Q6" s="104">
        <f t="shared" si="0"/>
        <v>108</v>
      </c>
      <c r="R6" s="104">
        <f>SUM(R7:R20)</f>
        <v>16</v>
      </c>
      <c r="S6" s="104">
        <f t="shared" si="0"/>
        <v>28</v>
      </c>
      <c r="T6" s="104">
        <f t="shared" si="0"/>
        <v>74</v>
      </c>
      <c r="U6" s="104">
        <f t="shared" si="0"/>
        <v>172</v>
      </c>
      <c r="V6" s="104">
        <f t="shared" si="0"/>
        <v>11</v>
      </c>
      <c r="W6" s="104">
        <f t="shared" si="0"/>
        <v>130</v>
      </c>
      <c r="X6" s="104">
        <f t="shared" si="0"/>
        <v>0</v>
      </c>
      <c r="Y6" s="104">
        <f t="shared" si="0"/>
        <v>0</v>
      </c>
      <c r="Z6" s="104">
        <f t="shared" si="0"/>
        <v>3</v>
      </c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4"/>
    </row>
    <row r="7" spans="1:49" s="37" customFormat="1" ht="31.5" customHeight="1" x14ac:dyDescent="0.25">
      <c r="A7" s="113"/>
      <c r="B7" s="46">
        <v>1</v>
      </c>
      <c r="C7" s="28" t="s">
        <v>26</v>
      </c>
      <c r="D7" s="104">
        <f t="shared" ref="D7:D20" si="1">SUM(E7:Z7)</f>
        <v>236</v>
      </c>
      <c r="E7" s="115">
        <f>[21]GWg!X250</f>
        <v>2</v>
      </c>
      <c r="F7" s="115">
        <f>[21]GWg!X251</f>
        <v>1</v>
      </c>
      <c r="G7" s="115">
        <f>[21]GWg!X252</f>
        <v>20</v>
      </c>
      <c r="H7" s="115">
        <f>[21]GWg!X253</f>
        <v>0</v>
      </c>
      <c r="I7" s="115">
        <f>[21]GWg!X254</f>
        <v>4</v>
      </c>
      <c r="J7" s="115">
        <f>[21]GWg!X255</f>
        <v>20</v>
      </c>
      <c r="K7" s="115">
        <f>[21]GWg!X256</f>
        <v>33</v>
      </c>
      <c r="L7" s="116">
        <f>[21]GWg!X257</f>
        <v>3</v>
      </c>
      <c r="M7" s="115">
        <f>[21]GWg!X258</f>
        <v>30</v>
      </c>
      <c r="N7" s="115">
        <f>[21]GWg!X259</f>
        <v>4</v>
      </c>
      <c r="O7" s="115">
        <f>[21]GWg!X260</f>
        <v>4</v>
      </c>
      <c r="P7" s="115">
        <f>[21]GWg!X261</f>
        <v>0</v>
      </c>
      <c r="Q7" s="115">
        <f>[21]GWg!X262</f>
        <v>36</v>
      </c>
      <c r="R7" s="115">
        <f>[21]GWg!X263</f>
        <v>8</v>
      </c>
      <c r="S7" s="115">
        <f>[21]GWg!X264</f>
        <v>8</v>
      </c>
      <c r="T7" s="115">
        <f>[21]GWg!X265</f>
        <v>19</v>
      </c>
      <c r="U7" s="115">
        <f>[21]GWg!X266</f>
        <v>18</v>
      </c>
      <c r="V7" s="115">
        <f>[21]GWg!X267</f>
        <v>7</v>
      </c>
      <c r="W7" s="115">
        <f>[21]GWg!X268</f>
        <v>19</v>
      </c>
      <c r="X7" s="115">
        <f>[21]GWg!X269</f>
        <v>0</v>
      </c>
      <c r="Y7" s="115">
        <f>[21]GWg!X270</f>
        <v>0</v>
      </c>
      <c r="Z7" s="115">
        <f>[21]GWg!X271</f>
        <v>0</v>
      </c>
      <c r="AA7" s="108"/>
      <c r="AB7" s="108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4"/>
    </row>
    <row r="8" spans="1:49" s="37" customFormat="1" ht="32.25" customHeight="1" x14ac:dyDescent="0.25">
      <c r="A8" s="113"/>
      <c r="B8" s="35">
        <v>2</v>
      </c>
      <c r="C8" s="28" t="s">
        <v>27</v>
      </c>
      <c r="D8" s="104">
        <f t="shared" si="1"/>
        <v>74</v>
      </c>
      <c r="E8" s="116">
        <f>[21]GWz!X250</f>
        <v>0</v>
      </c>
      <c r="F8" s="116">
        <f>[21]GWz!X251</f>
        <v>2</v>
      </c>
      <c r="G8" s="116">
        <f>[21]GWz!X252</f>
        <v>14</v>
      </c>
      <c r="H8" s="116">
        <f>[21]GWz!X253</f>
        <v>1</v>
      </c>
      <c r="I8" s="116">
        <f>[21]GWz!X254</f>
        <v>2</v>
      </c>
      <c r="J8" s="116">
        <f>[21]GWz!X255</f>
        <v>8</v>
      </c>
      <c r="K8" s="116">
        <f>[21]GWz!X256</f>
        <v>4</v>
      </c>
      <c r="L8" s="116">
        <f>[21]GWz!X257</f>
        <v>4</v>
      </c>
      <c r="M8" s="116">
        <f>[21]GWz!X258</f>
        <v>10</v>
      </c>
      <c r="N8" s="116">
        <f>[21]GWz!X259</f>
        <v>1</v>
      </c>
      <c r="O8" s="116">
        <f>[21]GWz!X260</f>
        <v>0</v>
      </c>
      <c r="P8" s="116">
        <f>[21]GWz!X261</f>
        <v>1</v>
      </c>
      <c r="Q8" s="116">
        <f>[21]GWz!X262</f>
        <v>4</v>
      </c>
      <c r="R8" s="116">
        <f>[21]GWz!X263</f>
        <v>0</v>
      </c>
      <c r="S8" s="116">
        <f>[21]GWz!X264</f>
        <v>0</v>
      </c>
      <c r="T8" s="116">
        <f>[21]GWz!X265</f>
        <v>2</v>
      </c>
      <c r="U8" s="116">
        <f>[21]GWz!X266</f>
        <v>15</v>
      </c>
      <c r="V8" s="116">
        <f>[21]GWz!X267</f>
        <v>0</v>
      </c>
      <c r="W8" s="116">
        <f>[21]GWz!X268</f>
        <v>6</v>
      </c>
      <c r="X8" s="116">
        <f>[21]GWz!X269</f>
        <v>0</v>
      </c>
      <c r="Y8" s="116">
        <f>[21]GWz!X270</f>
        <v>0</v>
      </c>
      <c r="Z8" s="115">
        <f>[21]GWz!X271</f>
        <v>0</v>
      </c>
      <c r="AA8" s="108"/>
      <c r="AB8" s="108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4"/>
    </row>
    <row r="9" spans="1:49" s="37" customFormat="1" x14ac:dyDescent="0.25">
      <c r="A9" s="113"/>
      <c r="B9" s="85">
        <v>3</v>
      </c>
      <c r="C9" s="28" t="s">
        <v>28</v>
      </c>
      <c r="D9" s="104">
        <f t="shared" si="1"/>
        <v>57</v>
      </c>
      <c r="E9" s="116">
        <f>[21]KO!X250</f>
        <v>0</v>
      </c>
      <c r="F9" s="116">
        <f>[21]KO!X251</f>
        <v>0</v>
      </c>
      <c r="G9" s="116">
        <f>[21]KO!X252</f>
        <v>3</v>
      </c>
      <c r="H9" s="116">
        <f>[21]KO!X253</f>
        <v>0</v>
      </c>
      <c r="I9" s="116">
        <f>[21]KO!X254</f>
        <v>0</v>
      </c>
      <c r="J9" s="116">
        <f>[21]KO!X255</f>
        <v>6</v>
      </c>
      <c r="K9" s="116">
        <f>[21]KO!X256</f>
        <v>4</v>
      </c>
      <c r="L9" s="116">
        <f>[21]KO!X257</f>
        <v>11</v>
      </c>
      <c r="M9" s="116">
        <f>[21]KO!X258</f>
        <v>1</v>
      </c>
      <c r="N9" s="116">
        <f>[21]KO!X259</f>
        <v>0</v>
      </c>
      <c r="O9" s="116">
        <f>[21]KO!X260</f>
        <v>0</v>
      </c>
      <c r="P9" s="116">
        <f>[21]KO!X261</f>
        <v>1</v>
      </c>
      <c r="Q9" s="116">
        <f>[21]KO!X262</f>
        <v>2</v>
      </c>
      <c r="R9" s="116">
        <f>[21]KO!X263</f>
        <v>0</v>
      </c>
      <c r="S9" s="116">
        <f>[21]KO!X264</f>
        <v>4</v>
      </c>
      <c r="T9" s="116">
        <f>[21]KO!X265</f>
        <v>7</v>
      </c>
      <c r="U9" s="116">
        <f>[21]KO!X266</f>
        <v>14</v>
      </c>
      <c r="V9" s="116">
        <f>[21]KO!X267</f>
        <v>0</v>
      </c>
      <c r="W9" s="116">
        <f>[21]KO!X268</f>
        <v>4</v>
      </c>
      <c r="X9" s="116">
        <f>[21]KO!X269</f>
        <v>0</v>
      </c>
      <c r="Y9" s="116">
        <f>[21]KO!X270</f>
        <v>0</v>
      </c>
      <c r="Z9" s="115">
        <f>[21]KO!X271</f>
        <v>0</v>
      </c>
      <c r="AA9" s="108"/>
      <c r="AB9" s="108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4"/>
    </row>
    <row r="10" spans="1:49" s="37" customFormat="1" x14ac:dyDescent="0.25">
      <c r="A10" s="113"/>
      <c r="B10" s="85">
        <v>4</v>
      </c>
      <c r="C10" s="28" t="s">
        <v>29</v>
      </c>
      <c r="D10" s="104">
        <f t="shared" si="1"/>
        <v>44</v>
      </c>
      <c r="E10" s="116">
        <f>[21]MI!X250</f>
        <v>1</v>
      </c>
      <c r="F10" s="116">
        <f>[21]MI!X251</f>
        <v>0</v>
      </c>
      <c r="G10" s="116">
        <f>[21]MI!X252</f>
        <v>2</v>
      </c>
      <c r="H10" s="116">
        <f>[21]MI!X253</f>
        <v>1</v>
      </c>
      <c r="I10" s="116">
        <f>[21]MI!X254</f>
        <v>2</v>
      </c>
      <c r="J10" s="116">
        <f>[21]MI!X255</f>
        <v>3</v>
      </c>
      <c r="K10" s="116">
        <f>[21]MI!X256</f>
        <v>4</v>
      </c>
      <c r="L10" s="116">
        <f>[21]MI!X254</f>
        <v>2</v>
      </c>
      <c r="M10" s="116">
        <f>[21]MI!X258</f>
        <v>3</v>
      </c>
      <c r="N10" s="116">
        <f>[21]MI!X259</f>
        <v>0</v>
      </c>
      <c r="O10" s="116">
        <f>[21]MI!X260</f>
        <v>0</v>
      </c>
      <c r="P10" s="116">
        <f>[21]MI!X261</f>
        <v>3</v>
      </c>
      <c r="Q10" s="116">
        <f>[21]MI!X262</f>
        <v>3</v>
      </c>
      <c r="R10" s="116">
        <f>[21]MI!X263</f>
        <v>0</v>
      </c>
      <c r="S10" s="116">
        <f>[21]MI!X264</f>
        <v>1</v>
      </c>
      <c r="T10" s="116">
        <f>[21]MI!X265</f>
        <v>1</v>
      </c>
      <c r="U10" s="116">
        <f>[21]MI!X266</f>
        <v>11</v>
      </c>
      <c r="V10" s="116">
        <f>[21]MI!X267</f>
        <v>1</v>
      </c>
      <c r="W10" s="116">
        <f>[21]MI!X268</f>
        <v>6</v>
      </c>
      <c r="X10" s="116">
        <f>[21]MI!X269</f>
        <v>0</v>
      </c>
      <c r="Y10" s="116">
        <f>[21]MI!X270</f>
        <v>0</v>
      </c>
      <c r="Z10" s="115">
        <f>[21]MI!X271</f>
        <v>0</v>
      </c>
      <c r="AA10" s="108"/>
      <c r="AB10" s="108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4"/>
    </row>
    <row r="11" spans="1:49" s="37" customFormat="1" x14ac:dyDescent="0.25">
      <c r="A11" s="113"/>
      <c r="B11" s="46">
        <v>5</v>
      </c>
      <c r="C11" s="28" t="s">
        <v>30</v>
      </c>
      <c r="D11" s="104">
        <f t="shared" si="1"/>
        <v>48</v>
      </c>
      <c r="E11" s="116">
        <f>[21]NS!X250</f>
        <v>1</v>
      </c>
      <c r="F11" s="116">
        <f>[21]NS!X251</f>
        <v>0</v>
      </c>
      <c r="G11" s="116">
        <f>[21]NS!X252</f>
        <v>6</v>
      </c>
      <c r="H11" s="116">
        <f>[21]NS!X253</f>
        <v>0</v>
      </c>
      <c r="I11" s="116">
        <f>[21]NS!X254</f>
        <v>3</v>
      </c>
      <c r="J11" s="116">
        <f>[21]NS!X255</f>
        <v>4</v>
      </c>
      <c r="K11" s="116">
        <f>[21]NS!X256</f>
        <v>6</v>
      </c>
      <c r="L11" s="116">
        <f>[21]NS!X257</f>
        <v>1</v>
      </c>
      <c r="M11" s="116">
        <f>[21]NS!X258</f>
        <v>0</v>
      </c>
      <c r="N11" s="116">
        <f>[21]MI!X259</f>
        <v>0</v>
      </c>
      <c r="O11" s="116">
        <f>[21]NS!X260</f>
        <v>0</v>
      </c>
      <c r="P11" s="116">
        <f>[21]NS!X261</f>
        <v>0</v>
      </c>
      <c r="Q11" s="116">
        <f>[21]NS!X262</f>
        <v>7</v>
      </c>
      <c r="R11" s="116">
        <f>[21]NS!X263</f>
        <v>1</v>
      </c>
      <c r="S11" s="116">
        <f>[21]NS!X264</f>
        <v>0</v>
      </c>
      <c r="T11" s="116">
        <f>[21]NS!X265</f>
        <v>5</v>
      </c>
      <c r="U11" s="116">
        <f>[21]NS!X266</f>
        <v>7</v>
      </c>
      <c r="V11" s="116">
        <f>[21]NS!X267</f>
        <v>0</v>
      </c>
      <c r="W11" s="116">
        <f>[21]NS!X268</f>
        <v>7</v>
      </c>
      <c r="X11" s="116">
        <f>[21]Sł!X269</f>
        <v>0</v>
      </c>
      <c r="Y11" s="116">
        <f>[21]NS!X270</f>
        <v>0</v>
      </c>
      <c r="Z11" s="115">
        <f>[21]NS!X271</f>
        <v>0</v>
      </c>
      <c r="AA11" s="108"/>
      <c r="AB11" s="108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4"/>
    </row>
    <row r="12" spans="1:49" s="37" customFormat="1" x14ac:dyDescent="0.25">
      <c r="A12" s="113"/>
      <c r="B12" s="35">
        <v>6</v>
      </c>
      <c r="C12" s="28" t="s">
        <v>31</v>
      </c>
      <c r="D12" s="104">
        <f t="shared" si="1"/>
        <v>35</v>
      </c>
      <c r="E12" s="116">
        <f>[21]Sł!X250</f>
        <v>0</v>
      </c>
      <c r="F12" s="116">
        <f>[21]Sł!X251</f>
        <v>0</v>
      </c>
      <c r="G12" s="116">
        <f>[21]Sł!X252</f>
        <v>2</v>
      </c>
      <c r="H12" s="116">
        <f>[21]Sł!X253</f>
        <v>0</v>
      </c>
      <c r="I12" s="116">
        <f>[21]Sł!X254</f>
        <v>0</v>
      </c>
      <c r="J12" s="116">
        <f>[21]Sł!X255</f>
        <v>0</v>
      </c>
      <c r="K12" s="116">
        <f>[21]Sł!X256</f>
        <v>1</v>
      </c>
      <c r="L12" s="116">
        <f>[21]Sł!X257</f>
        <v>0</v>
      </c>
      <c r="M12" s="116">
        <f>[21]Sł!X258</f>
        <v>5</v>
      </c>
      <c r="N12" s="116">
        <f>[21]Sł!X259</f>
        <v>0</v>
      </c>
      <c r="O12" s="116">
        <f>[21]Sł!X260</f>
        <v>4</v>
      </c>
      <c r="P12" s="116">
        <f>[21]Sł!X261</f>
        <v>0</v>
      </c>
      <c r="Q12" s="116">
        <f>[21]Sł!X262</f>
        <v>8</v>
      </c>
      <c r="R12" s="116">
        <f>[21]Sł!X263</f>
        <v>0</v>
      </c>
      <c r="S12" s="116">
        <f>[21]Sł!X264</f>
        <v>3</v>
      </c>
      <c r="T12" s="116">
        <f>[21]Sł!X265</f>
        <v>5</v>
      </c>
      <c r="U12" s="116">
        <f>[21]Sł!X266</f>
        <v>3</v>
      </c>
      <c r="V12" s="116">
        <f>[21]Sł!X267</f>
        <v>0</v>
      </c>
      <c r="W12" s="116">
        <f>[21]Sł!X268</f>
        <v>4</v>
      </c>
      <c r="X12" s="116">
        <f>[21]St!X269</f>
        <v>0</v>
      </c>
      <c r="Y12" s="116">
        <f>[21]Sł!X270</f>
        <v>0</v>
      </c>
      <c r="Z12" s="115">
        <f>[21]Sł!X271</f>
        <v>0</v>
      </c>
      <c r="AA12" s="108"/>
      <c r="AB12" s="108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4"/>
    </row>
    <row r="13" spans="1:49" s="37" customFormat="1" ht="38.25" x14ac:dyDescent="0.25">
      <c r="A13" s="113"/>
      <c r="B13" s="85">
        <v>7</v>
      </c>
      <c r="C13" s="28" t="s">
        <v>32</v>
      </c>
      <c r="D13" s="104">
        <f t="shared" si="1"/>
        <v>121</v>
      </c>
      <c r="E13" s="116">
        <f>[21]St!X250</f>
        <v>3</v>
      </c>
      <c r="F13" s="116">
        <f>[21]St!X251</f>
        <v>1</v>
      </c>
      <c r="G13" s="116">
        <f>[21]St!X252</f>
        <v>23</v>
      </c>
      <c r="H13" s="116">
        <f>[21]St!X253</f>
        <v>0</v>
      </c>
      <c r="I13" s="116">
        <f>[21]St!X254</f>
        <v>2</v>
      </c>
      <c r="J13" s="116">
        <f>[21]St!X255</f>
        <v>19</v>
      </c>
      <c r="K13" s="116">
        <f>[21]St!X256</f>
        <v>8</v>
      </c>
      <c r="L13" s="116">
        <f>[21]St!X257</f>
        <v>1</v>
      </c>
      <c r="M13" s="116">
        <f>[21]St!X258</f>
        <v>7</v>
      </c>
      <c r="N13" s="116">
        <f>[21]St!X259</f>
        <v>0</v>
      </c>
      <c r="O13" s="116">
        <f>[21]St!X260</f>
        <v>0</v>
      </c>
      <c r="P13" s="116">
        <f>[21]St!X261</f>
        <v>0</v>
      </c>
      <c r="Q13" s="116">
        <f>[21]St!X262</f>
        <v>9</v>
      </c>
      <c r="R13" s="116">
        <f>[21]St!X263</f>
        <v>1</v>
      </c>
      <c r="S13" s="116">
        <f>[21]St!X264</f>
        <v>2</v>
      </c>
      <c r="T13" s="116">
        <f>[21]St!X265</f>
        <v>13</v>
      </c>
      <c r="U13" s="116">
        <f>[21]St!X266</f>
        <v>24</v>
      </c>
      <c r="V13" s="116">
        <f>[21]St!X267</f>
        <v>0</v>
      </c>
      <c r="W13" s="116">
        <f>[21]St!X268</f>
        <v>8</v>
      </c>
      <c r="X13" s="116">
        <f>[21]Su!X269</f>
        <v>0</v>
      </c>
      <c r="Y13" s="116">
        <f>[21]St!X270</f>
        <v>0</v>
      </c>
      <c r="Z13" s="115">
        <f>[21]Sł!X271</f>
        <v>0</v>
      </c>
      <c r="AA13" s="108"/>
      <c r="AB13" s="108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4"/>
    </row>
    <row r="14" spans="1:49" s="37" customFormat="1" x14ac:dyDescent="0.25">
      <c r="A14" s="113"/>
      <c r="B14" s="85">
        <v>8</v>
      </c>
      <c r="C14" s="28" t="s">
        <v>33</v>
      </c>
      <c r="D14" s="104">
        <f t="shared" si="1"/>
        <v>26</v>
      </c>
      <c r="E14" s="116">
        <f>[21]Su!X250</f>
        <v>0</v>
      </c>
      <c r="F14" s="116">
        <f>[21]Su!X251</f>
        <v>0</v>
      </c>
      <c r="G14" s="116">
        <f>[21]Su!X252</f>
        <v>0</v>
      </c>
      <c r="H14" s="116">
        <f>[21]Su!X253</f>
        <v>0</v>
      </c>
      <c r="I14" s="116">
        <f>[21]Su!X254</f>
        <v>1</v>
      </c>
      <c r="J14" s="116">
        <f>[21]Su!X255</f>
        <v>1</v>
      </c>
      <c r="K14" s="116">
        <f>[21]Su!X256</f>
        <v>1</v>
      </c>
      <c r="L14" s="116">
        <f>[21]Su!X257</f>
        <v>3</v>
      </c>
      <c r="M14" s="116">
        <f>[21]Su!X258</f>
        <v>0</v>
      </c>
      <c r="N14" s="116">
        <f>[21]Su!X259</f>
        <v>0</v>
      </c>
      <c r="O14" s="116">
        <f>[21]Su!X260</f>
        <v>1</v>
      </c>
      <c r="P14" s="116">
        <f>[21]Su!X261</f>
        <v>1</v>
      </c>
      <c r="Q14" s="116">
        <f>[21]Su!X262</f>
        <v>1</v>
      </c>
      <c r="R14" s="116">
        <f>[21]Su!X263</f>
        <v>2</v>
      </c>
      <c r="S14" s="116">
        <f>[21]Su!X264</f>
        <v>0</v>
      </c>
      <c r="T14" s="116">
        <f>[21]Su!X265</f>
        <v>1</v>
      </c>
      <c r="U14" s="116">
        <f>[21]Su!X266</f>
        <v>13</v>
      </c>
      <c r="V14" s="116">
        <f>[21]Su!X267</f>
        <v>0</v>
      </c>
      <c r="W14" s="116">
        <f>[21]Su!X268</f>
        <v>1</v>
      </c>
      <c r="X14" s="116">
        <f>[21]Su!X269</f>
        <v>0</v>
      </c>
      <c r="Y14" s="116">
        <f>[21]Su!X270</f>
        <v>0</v>
      </c>
      <c r="Z14" s="115">
        <f>[21]Su!X271</f>
        <v>0</v>
      </c>
      <c r="AA14" s="108"/>
      <c r="AB14" s="108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4"/>
    </row>
    <row r="15" spans="1:49" s="37" customFormat="1" x14ac:dyDescent="0.25">
      <c r="A15" s="113"/>
      <c r="B15" s="46">
        <v>9</v>
      </c>
      <c r="C15" s="28" t="s">
        <v>34</v>
      </c>
      <c r="D15" s="104">
        <f t="shared" si="1"/>
        <v>24</v>
      </c>
      <c r="E15" s="116">
        <f>[21]Św!X250</f>
        <v>0</v>
      </c>
      <c r="F15" s="116">
        <f>[21]Św!X251</f>
        <v>0</v>
      </c>
      <c r="G15" s="116">
        <f>[21]Św!X252</f>
        <v>4</v>
      </c>
      <c r="H15" s="116">
        <f>[21]Św!X253</f>
        <v>0</v>
      </c>
      <c r="I15" s="116">
        <f>[21]Św!X254</f>
        <v>0</v>
      </c>
      <c r="J15" s="116">
        <f>[21]Św!X255</f>
        <v>2</v>
      </c>
      <c r="K15" s="116">
        <f>[21]Św!X256</f>
        <v>4</v>
      </c>
      <c r="L15" s="116">
        <f>[21]Św!X257</f>
        <v>4</v>
      </c>
      <c r="M15" s="116">
        <f>[21]Św!X258</f>
        <v>2</v>
      </c>
      <c r="N15" s="116">
        <f>[21]Ws!X259</f>
        <v>0</v>
      </c>
      <c r="O15" s="116">
        <f>[21]Św!X260</f>
        <v>0</v>
      </c>
      <c r="P15" s="116">
        <f>[21]Św!X260</f>
        <v>0</v>
      </c>
      <c r="Q15" s="116">
        <f>[21]Św!X262</f>
        <v>1</v>
      </c>
      <c r="R15" s="116">
        <f>[21]Św!X263</f>
        <v>0</v>
      </c>
      <c r="S15" s="116">
        <f>[21]Św!X264</f>
        <v>0</v>
      </c>
      <c r="T15" s="116">
        <f>[21]Św!X265</f>
        <v>0</v>
      </c>
      <c r="U15" s="116">
        <f>[21]Św!X266</f>
        <v>5</v>
      </c>
      <c r="V15" s="116">
        <f>[21]Św!X267</f>
        <v>0</v>
      </c>
      <c r="W15" s="116">
        <f>[21]Św!X268</f>
        <v>2</v>
      </c>
      <c r="X15" s="116">
        <f>[21]Św!X269</f>
        <v>0</v>
      </c>
      <c r="Y15" s="116">
        <f>[21]Św!X270</f>
        <v>0</v>
      </c>
      <c r="Z15" s="115">
        <f>[21]Św!X271</f>
        <v>0</v>
      </c>
      <c r="AA15" s="108"/>
      <c r="AB15" s="108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4"/>
    </row>
    <row r="16" spans="1:49" s="37" customFormat="1" x14ac:dyDescent="0.25">
      <c r="A16" s="113"/>
      <c r="B16" s="35">
        <v>10</v>
      </c>
      <c r="C16" s="28" t="s">
        <v>35</v>
      </c>
      <c r="D16" s="104">
        <f t="shared" si="1"/>
        <v>27</v>
      </c>
      <c r="E16" s="116">
        <f>[21]Ws!X250</f>
        <v>0</v>
      </c>
      <c r="F16" s="116">
        <f>[21]Ws!X251</f>
        <v>0</v>
      </c>
      <c r="G16" s="116">
        <f>[21]Ws!X252</f>
        <v>5</v>
      </c>
      <c r="H16" s="116">
        <f>[21]Ws!X253</f>
        <v>0</v>
      </c>
      <c r="I16" s="116">
        <f>[21]Ws!X254</f>
        <v>1</v>
      </c>
      <c r="J16" s="116">
        <f>[21]Ws!X255</f>
        <v>1</v>
      </c>
      <c r="K16" s="116">
        <f>[21]Ws!X256</f>
        <v>3</v>
      </c>
      <c r="L16" s="116">
        <f>[21]Ws!X257</f>
        <v>0</v>
      </c>
      <c r="M16" s="116">
        <f>[21]Ws!X258</f>
        <v>0</v>
      </c>
      <c r="N16" s="116">
        <f>[21]Ws!X259</f>
        <v>0</v>
      </c>
      <c r="O16" s="116">
        <f>[21]Ws!X260</f>
        <v>0</v>
      </c>
      <c r="P16" s="116">
        <f>[21]Ws!X260</f>
        <v>0</v>
      </c>
      <c r="Q16" s="116">
        <f>[21]Ws!X262</f>
        <v>1</v>
      </c>
      <c r="R16" s="116">
        <f>[21]Ws!X263</f>
        <v>0</v>
      </c>
      <c r="S16" s="116">
        <f>[21]Ws!X264</f>
        <v>3</v>
      </c>
      <c r="T16" s="116">
        <f>[21]Ws!X265</f>
        <v>1</v>
      </c>
      <c r="U16" s="116">
        <f>[21]Ws!X266</f>
        <v>5</v>
      </c>
      <c r="V16" s="116">
        <f>[21]Ws!X267</f>
        <v>0</v>
      </c>
      <c r="W16" s="116">
        <f>[21]Ws!X268</f>
        <v>7</v>
      </c>
      <c r="X16" s="116">
        <f>[21]Ws!X269</f>
        <v>0</v>
      </c>
      <c r="Y16" s="116">
        <f>[21]Ws!X270</f>
        <v>0</v>
      </c>
      <c r="Z16" s="115">
        <f>[21]Ws!X271</f>
        <v>0</v>
      </c>
      <c r="AA16" s="108"/>
      <c r="AB16" s="108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4"/>
    </row>
    <row r="17" spans="1:49" s="37" customFormat="1" ht="25.5" x14ac:dyDescent="0.25">
      <c r="A17" s="113"/>
      <c r="B17" s="85">
        <v>11</v>
      </c>
      <c r="C17" s="28" t="s">
        <v>36</v>
      </c>
      <c r="D17" s="104">
        <f t="shared" si="1"/>
        <v>129</v>
      </c>
      <c r="E17" s="116">
        <f>[21]ZGg!X250</f>
        <v>0</v>
      </c>
      <c r="F17" s="116">
        <f>[21]ZGg!X251</f>
        <v>0</v>
      </c>
      <c r="G17" s="116">
        <f>[21]ZGg!X252</f>
        <v>12</v>
      </c>
      <c r="H17" s="116">
        <f>[21]ZGg!X253</f>
        <v>0</v>
      </c>
      <c r="I17" s="116">
        <f>[21]ZGg!X254</f>
        <v>0</v>
      </c>
      <c r="J17" s="116">
        <f>[21]ZGg!X255</f>
        <v>4</v>
      </c>
      <c r="K17" s="116">
        <f>[21]ZGg!X256</f>
        <v>11</v>
      </c>
      <c r="L17" s="116">
        <f>[21]ZGg!X257</f>
        <v>4</v>
      </c>
      <c r="M17" s="116">
        <f>[21]ZGg!X258</f>
        <v>1</v>
      </c>
      <c r="N17" s="116">
        <f>[21]ZGg!X259</f>
        <v>2</v>
      </c>
      <c r="O17" s="116">
        <f>[21]ZGg!X260</f>
        <v>2</v>
      </c>
      <c r="P17" s="116">
        <f>[21]ZGg!X260</f>
        <v>2</v>
      </c>
      <c r="Q17" s="116">
        <f>[21]ZGg!X262</f>
        <v>21</v>
      </c>
      <c r="R17" s="116">
        <f>[21]ZGg!X263</f>
        <v>3</v>
      </c>
      <c r="S17" s="116">
        <f>[21]ZGg!X264</f>
        <v>1</v>
      </c>
      <c r="T17" s="116">
        <f>[21]ZGg!X265</f>
        <v>11</v>
      </c>
      <c r="U17" s="116">
        <f>[21]ZGg!X266</f>
        <v>19</v>
      </c>
      <c r="V17" s="116">
        <f>[21]ZGg!X267</f>
        <v>0</v>
      </c>
      <c r="W17" s="116">
        <f>[21]ZGg!X268</f>
        <v>34</v>
      </c>
      <c r="X17" s="116">
        <f>[21]ZGg!X269</f>
        <v>0</v>
      </c>
      <c r="Y17" s="116">
        <f>[21]ZGg!X270</f>
        <v>0</v>
      </c>
      <c r="Z17" s="115">
        <f>[21]ZGg!X271</f>
        <v>2</v>
      </c>
      <c r="AA17" s="108"/>
      <c r="AB17" s="108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4"/>
    </row>
    <row r="18" spans="1:49" s="37" customFormat="1" ht="25.5" x14ac:dyDescent="0.25">
      <c r="A18" s="113"/>
      <c r="B18" s="85">
        <v>12</v>
      </c>
      <c r="C18" s="28" t="s">
        <v>37</v>
      </c>
      <c r="D18" s="104">
        <f t="shared" si="1"/>
        <v>27</v>
      </c>
      <c r="E18" s="116">
        <f>[21]ZGz!X250</f>
        <v>0</v>
      </c>
      <c r="F18" s="116">
        <f>[21]ZGz!X251</f>
        <v>0</v>
      </c>
      <c r="G18" s="116">
        <f>[21]ZGz!X252</f>
        <v>3</v>
      </c>
      <c r="H18" s="116">
        <f>[21]ZGz!X253</f>
        <v>0</v>
      </c>
      <c r="I18" s="116">
        <f>[21]ZGz!X254</f>
        <v>0</v>
      </c>
      <c r="J18" s="116">
        <f>[21]ZGz!X255</f>
        <v>3</v>
      </c>
      <c r="K18" s="116">
        <f>[21]ZGz!X256</f>
        <v>3</v>
      </c>
      <c r="L18" s="116">
        <f>[21]ZGz!X257</f>
        <v>0</v>
      </c>
      <c r="M18" s="116">
        <f>[21]ZGz!X258</f>
        <v>1</v>
      </c>
      <c r="N18" s="116">
        <f>[21]ZGz!X259</f>
        <v>1</v>
      </c>
      <c r="O18" s="116">
        <f>[21]ZGz!X260</f>
        <v>0</v>
      </c>
      <c r="P18" s="116">
        <f>[21]ZGz!X260</f>
        <v>0</v>
      </c>
      <c r="Q18" s="116">
        <f>[21]ZGz!X262</f>
        <v>4</v>
      </c>
      <c r="R18" s="116">
        <f>[21]ZGz!X263</f>
        <v>1</v>
      </c>
      <c r="S18" s="116">
        <f>[21]ZGz!X264</f>
        <v>0</v>
      </c>
      <c r="T18" s="116">
        <f>[21]ZGz!X265</f>
        <v>1</v>
      </c>
      <c r="U18" s="116">
        <f>[21]ZGz!X266</f>
        <v>8</v>
      </c>
      <c r="V18" s="116">
        <f>[21]ZGz!X267</f>
        <v>1</v>
      </c>
      <c r="W18" s="116">
        <f>[21]ZGz!X268</f>
        <v>0</v>
      </c>
      <c r="X18" s="116">
        <f>[21]ZGz!X269</f>
        <v>0</v>
      </c>
      <c r="Y18" s="116">
        <f>[21]ZGz!X270</f>
        <v>0</v>
      </c>
      <c r="Z18" s="115">
        <f>[21]ZGz!X271</f>
        <v>1</v>
      </c>
      <c r="AA18" s="108"/>
      <c r="AB18" s="108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4"/>
    </row>
    <row r="19" spans="1:49" s="37" customFormat="1" x14ac:dyDescent="0.25">
      <c r="A19" s="113"/>
      <c r="B19" s="46">
        <v>13</v>
      </c>
      <c r="C19" s="28" t="s">
        <v>38</v>
      </c>
      <c r="D19" s="104">
        <f t="shared" si="1"/>
        <v>33</v>
      </c>
      <c r="E19" s="116">
        <f>[21]Żg!X250</f>
        <v>0</v>
      </c>
      <c r="F19" s="116">
        <f>[21]Żg!X251</f>
        <v>0</v>
      </c>
      <c r="G19" s="116">
        <f>[21]Żg!X252</f>
        <v>3</v>
      </c>
      <c r="H19" s="116">
        <f>[21]Żg!X253</f>
        <v>0</v>
      </c>
      <c r="I19" s="116">
        <f>[21]Żg!X254</f>
        <v>0</v>
      </c>
      <c r="J19" s="116">
        <f>[21]Żg!X255</f>
        <v>2</v>
      </c>
      <c r="K19" s="116">
        <f>[21]Żg!X256</f>
        <v>3</v>
      </c>
      <c r="L19" s="116">
        <f>[21]Żg!X257</f>
        <v>1</v>
      </c>
      <c r="M19" s="116">
        <f>[21]Żg!X258</f>
        <v>0</v>
      </c>
      <c r="N19" s="116">
        <f>[21]Żg!X259</f>
        <v>0</v>
      </c>
      <c r="O19" s="116">
        <f>[21]Żg!X260</f>
        <v>1</v>
      </c>
      <c r="P19" s="116">
        <f>[21]Żg!X260</f>
        <v>1</v>
      </c>
      <c r="Q19" s="116">
        <f>[21]Żg!X260</f>
        <v>1</v>
      </c>
      <c r="R19" s="116">
        <f>[21]Żg!X263</f>
        <v>0</v>
      </c>
      <c r="S19" s="116">
        <f>[21]Żg!X264</f>
        <v>2</v>
      </c>
      <c r="T19" s="116">
        <f>[21]Żg!X265</f>
        <v>0</v>
      </c>
      <c r="U19" s="116">
        <f>[21]Żg!X266</f>
        <v>10</v>
      </c>
      <c r="V19" s="116">
        <f>[21]Żg!X267</f>
        <v>0</v>
      </c>
      <c r="W19" s="116">
        <f>[21]Żg!X268</f>
        <v>9</v>
      </c>
      <c r="X19" s="116">
        <f>[21]Żg!X269</f>
        <v>0</v>
      </c>
      <c r="Y19" s="116">
        <f>[21]Żg!X270</f>
        <v>0</v>
      </c>
      <c r="Z19" s="115">
        <f>[21]Żg!X271</f>
        <v>0</v>
      </c>
      <c r="AA19" s="108"/>
      <c r="AB19" s="108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4"/>
    </row>
    <row r="20" spans="1:49" s="37" customFormat="1" x14ac:dyDescent="0.25">
      <c r="A20" s="113"/>
      <c r="B20" s="35">
        <v>14</v>
      </c>
      <c r="C20" s="28" t="s">
        <v>39</v>
      </c>
      <c r="D20" s="104">
        <f t="shared" si="1"/>
        <v>83</v>
      </c>
      <c r="E20" s="115">
        <f>[21]Żr!X250</f>
        <v>0</v>
      </c>
      <c r="F20" s="115">
        <f>[21]Żr!X251</f>
        <v>0</v>
      </c>
      <c r="G20" s="115">
        <f>[21]Żr!X252</f>
        <v>5</v>
      </c>
      <c r="H20" s="115">
        <f>[21]Żr!X253</f>
        <v>0</v>
      </c>
      <c r="I20" s="115">
        <f>[21]Żr!X254</f>
        <v>1</v>
      </c>
      <c r="J20" s="115">
        <f>[21]Żr!X255</f>
        <v>0</v>
      </c>
      <c r="K20" s="115">
        <f>[21]Żr!X256</f>
        <v>3</v>
      </c>
      <c r="L20" s="115">
        <f>[21]Żr!X257</f>
        <v>4</v>
      </c>
      <c r="M20" s="115">
        <f>[21]Żr!X258</f>
        <v>2</v>
      </c>
      <c r="N20" s="115">
        <f>[21]Żr!X259</f>
        <v>0</v>
      </c>
      <c r="O20" s="115">
        <f>[21]Żr!X260</f>
        <v>0</v>
      </c>
      <c r="P20" s="115">
        <f>[21]Żr!X261</f>
        <v>1</v>
      </c>
      <c r="Q20" s="115">
        <f>[21]Żr!X262</f>
        <v>10</v>
      </c>
      <c r="R20" s="115">
        <f>[21]Żr!X263</f>
        <v>0</v>
      </c>
      <c r="S20" s="115">
        <f>[21]Żr!X264</f>
        <v>4</v>
      </c>
      <c r="T20" s="115">
        <f>[21]Żr!X265</f>
        <v>8</v>
      </c>
      <c r="U20" s="115">
        <f>[21]Żr!X266</f>
        <v>20</v>
      </c>
      <c r="V20" s="115">
        <f>[21]Żr!X267</f>
        <v>2</v>
      </c>
      <c r="W20" s="115">
        <f>[21]Żr!X268</f>
        <v>23</v>
      </c>
      <c r="X20" s="115">
        <f>[21]Żr!X269</f>
        <v>0</v>
      </c>
      <c r="Y20" s="115">
        <f>[21]Żr!X270</f>
        <v>0</v>
      </c>
      <c r="Z20" s="115">
        <f>[21]Żr!X271</f>
        <v>0</v>
      </c>
      <c r="AA20" s="108"/>
      <c r="AB20" s="108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4"/>
    </row>
    <row r="21" spans="1:49" x14ac:dyDescent="0.2">
      <c r="A21" s="40"/>
      <c r="B21" s="117"/>
      <c r="C21" s="118"/>
      <c r="D21" s="118"/>
      <c r="E21" s="119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20"/>
    </row>
    <row r="22" spans="1:49" x14ac:dyDescent="0.2">
      <c r="A22" s="40"/>
      <c r="B22" s="40"/>
      <c r="C22" s="40"/>
      <c r="D22" s="42"/>
      <c r="E22" s="12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0"/>
    </row>
    <row r="23" spans="1:49" ht="15" customHeight="1" x14ac:dyDescent="0.2">
      <c r="A23" s="40"/>
      <c r="B23" s="40"/>
      <c r="C23" s="40"/>
      <c r="D23" s="40"/>
      <c r="E23" s="12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0"/>
    </row>
    <row r="24" spans="1:49" x14ac:dyDescent="0.2">
      <c r="A24" s="40"/>
      <c r="B24" s="40"/>
      <c r="C24" s="40"/>
      <c r="D24" s="40"/>
      <c r="E24" s="10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49" x14ac:dyDescent="0.2">
      <c r="A25" s="40"/>
      <c r="B25" s="40"/>
      <c r="C25" s="40"/>
      <c r="D25" s="40"/>
      <c r="E25" s="108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49" x14ac:dyDescent="0.2">
      <c r="A26" s="40"/>
      <c r="B26" s="40"/>
      <c r="C26" s="40"/>
      <c r="D26" s="42"/>
      <c r="E26" s="12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0"/>
    </row>
    <row r="27" spans="1:49" x14ac:dyDescent="0.2">
      <c r="A27" s="40"/>
      <c r="B27" s="40"/>
      <c r="C27" s="40"/>
      <c r="D27" s="40"/>
      <c r="E27" s="121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0"/>
    </row>
    <row r="28" spans="1:49" x14ac:dyDescent="0.2">
      <c r="A28" s="40"/>
      <c r="B28" s="40"/>
      <c r="C28" s="40"/>
      <c r="D28" s="40"/>
      <c r="E28" s="108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49" x14ac:dyDescent="0.2">
      <c r="A29" s="40"/>
      <c r="B29" s="40"/>
      <c r="C29" s="40"/>
      <c r="D29" s="40"/>
      <c r="E29" s="108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49" x14ac:dyDescent="0.2">
      <c r="A30" s="40"/>
      <c r="B30" s="40"/>
      <c r="C30" s="40"/>
      <c r="D30" s="42"/>
      <c r="E30" s="12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0"/>
    </row>
    <row r="31" spans="1:49" x14ac:dyDescent="0.2">
      <c r="A31" s="40"/>
      <c r="B31" s="40"/>
      <c r="C31" s="40"/>
      <c r="D31" s="40"/>
      <c r="E31" s="12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0"/>
    </row>
    <row r="32" spans="1:49" x14ac:dyDescent="0.2">
      <c r="A32" s="40"/>
      <c r="B32" s="40"/>
      <c r="C32" s="40"/>
      <c r="D32" s="40"/>
      <c r="E32" s="108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x14ac:dyDescent="0.2">
      <c r="A33" s="40"/>
      <c r="B33" s="40"/>
      <c r="C33" s="40"/>
      <c r="D33" s="40"/>
      <c r="E33" s="108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x14ac:dyDescent="0.2">
      <c r="A34" s="40"/>
      <c r="B34" s="40"/>
      <c r="C34" s="40"/>
      <c r="D34" s="42"/>
      <c r="E34" s="12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0"/>
    </row>
    <row r="35" spans="1:26" x14ac:dyDescent="0.2">
      <c r="A35" s="40"/>
      <c r="B35" s="40"/>
      <c r="C35" s="40"/>
      <c r="D35" s="40"/>
      <c r="E35" s="12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0"/>
    </row>
    <row r="36" spans="1:26" x14ac:dyDescent="0.2">
      <c r="A36" s="40"/>
      <c r="B36" s="40"/>
      <c r="C36" s="40"/>
      <c r="D36" s="40"/>
      <c r="E36" s="108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x14ac:dyDescent="0.2">
      <c r="A37" s="40"/>
      <c r="B37" s="40"/>
      <c r="C37" s="40"/>
      <c r="D37" s="40"/>
      <c r="E37" s="108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x14ac:dyDescent="0.2">
      <c r="A38" s="40"/>
      <c r="B38" s="40"/>
      <c r="C38" s="40"/>
      <c r="D38" s="42"/>
      <c r="E38" s="12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0"/>
    </row>
    <row r="39" spans="1:26" x14ac:dyDescent="0.2">
      <c r="A39" s="122"/>
      <c r="B39" s="122"/>
      <c r="C39" s="122"/>
      <c r="D39" s="122"/>
      <c r="E39" s="123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4"/>
    </row>
  </sheetData>
  <mergeCells count="7">
    <mergeCell ref="B6:C6"/>
    <mergeCell ref="B2:Z2"/>
    <mergeCell ref="B3:Z3"/>
    <mergeCell ref="B4:B5"/>
    <mergeCell ref="C4:C5"/>
    <mergeCell ref="D4:D5"/>
    <mergeCell ref="E4:Z4"/>
  </mergeCells>
  <pageMargins left="0.7" right="0.7" top="0.75" bottom="0.75" header="0.3" footer="0.3"/>
  <pageSetup paperSize="9" scale="5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2"/>
  <sheetViews>
    <sheetView zoomScale="80" zoomScaleNormal="80" workbookViewId="0">
      <selection activeCell="AE12" sqref="AE12"/>
    </sheetView>
  </sheetViews>
  <sheetFormatPr defaultRowHeight="12.75" x14ac:dyDescent="0.2"/>
  <cols>
    <col min="1" max="1" width="4.140625" style="40" customWidth="1"/>
    <col min="2" max="2" width="5.85546875" style="40" customWidth="1"/>
    <col min="3" max="3" width="18.5703125" style="40" customWidth="1"/>
    <col min="4" max="4" width="12.85546875" style="40" customWidth="1"/>
    <col min="5" max="5" width="7.7109375" style="108" customWidth="1"/>
    <col min="6" max="7" width="7.7109375" style="40" customWidth="1"/>
    <col min="8" max="9" width="10.7109375" style="40" customWidth="1"/>
    <col min="10" max="10" width="7.7109375" style="40" customWidth="1"/>
    <col min="11" max="11" width="8.7109375" style="40" customWidth="1"/>
    <col min="12" max="12" width="8.85546875" style="40" customWidth="1"/>
    <col min="13" max="15" width="7.7109375" style="40" customWidth="1"/>
    <col min="16" max="17" width="8.7109375" style="40" customWidth="1"/>
    <col min="18" max="18" width="6.85546875" style="40" customWidth="1"/>
    <col min="19" max="19" width="8.85546875" style="40" customWidth="1"/>
    <col min="20" max="21" width="7.7109375" style="40" customWidth="1"/>
    <col min="22" max="22" width="8.7109375" style="40" customWidth="1"/>
    <col min="23" max="23" width="7.5703125" style="40" customWidth="1"/>
    <col min="24" max="24" width="12.28515625" style="40" customWidth="1"/>
    <col min="25" max="25" width="7.7109375" style="40" customWidth="1"/>
    <col min="26" max="26" width="7.5703125" style="40" customWidth="1"/>
    <col min="27" max="260" width="9.140625" style="40"/>
    <col min="261" max="261" width="4.140625" style="40" customWidth="1"/>
    <col min="262" max="262" width="5.85546875" style="40" customWidth="1"/>
    <col min="263" max="263" width="14.28515625" style="40" customWidth="1"/>
    <col min="264" max="264" width="12.85546875" style="40" customWidth="1"/>
    <col min="265" max="281" width="12.7109375" style="40" customWidth="1"/>
    <col min="282" max="282" width="11" style="40" customWidth="1"/>
    <col min="283" max="516" width="9.140625" style="40"/>
    <col min="517" max="517" width="4.140625" style="40" customWidth="1"/>
    <col min="518" max="518" width="5.85546875" style="40" customWidth="1"/>
    <col min="519" max="519" width="14.28515625" style="40" customWidth="1"/>
    <col min="520" max="520" width="12.85546875" style="40" customWidth="1"/>
    <col min="521" max="537" width="12.7109375" style="40" customWidth="1"/>
    <col min="538" max="538" width="11" style="40" customWidth="1"/>
    <col min="539" max="772" width="9.140625" style="40"/>
    <col min="773" max="773" width="4.140625" style="40" customWidth="1"/>
    <col min="774" max="774" width="5.85546875" style="40" customWidth="1"/>
    <col min="775" max="775" width="14.28515625" style="40" customWidth="1"/>
    <col min="776" max="776" width="12.85546875" style="40" customWidth="1"/>
    <col min="777" max="793" width="12.7109375" style="40" customWidth="1"/>
    <col min="794" max="794" width="11" style="40" customWidth="1"/>
    <col min="795" max="1028" width="9.140625" style="40"/>
    <col min="1029" max="1029" width="4.140625" style="40" customWidth="1"/>
    <col min="1030" max="1030" width="5.85546875" style="40" customWidth="1"/>
    <col min="1031" max="1031" width="14.28515625" style="40" customWidth="1"/>
    <col min="1032" max="1032" width="12.85546875" style="40" customWidth="1"/>
    <col min="1033" max="1049" width="12.7109375" style="40" customWidth="1"/>
    <col min="1050" max="1050" width="11" style="40" customWidth="1"/>
    <col min="1051" max="1284" width="9.140625" style="40"/>
    <col min="1285" max="1285" width="4.140625" style="40" customWidth="1"/>
    <col min="1286" max="1286" width="5.85546875" style="40" customWidth="1"/>
    <col min="1287" max="1287" width="14.28515625" style="40" customWidth="1"/>
    <col min="1288" max="1288" width="12.85546875" style="40" customWidth="1"/>
    <col min="1289" max="1305" width="12.7109375" style="40" customWidth="1"/>
    <col min="1306" max="1306" width="11" style="40" customWidth="1"/>
    <col min="1307" max="1540" width="9.140625" style="40"/>
    <col min="1541" max="1541" width="4.140625" style="40" customWidth="1"/>
    <col min="1542" max="1542" width="5.85546875" style="40" customWidth="1"/>
    <col min="1543" max="1543" width="14.28515625" style="40" customWidth="1"/>
    <col min="1544" max="1544" width="12.85546875" style="40" customWidth="1"/>
    <col min="1545" max="1561" width="12.7109375" style="40" customWidth="1"/>
    <col min="1562" max="1562" width="11" style="40" customWidth="1"/>
    <col min="1563" max="1796" width="9.140625" style="40"/>
    <col min="1797" max="1797" width="4.140625" style="40" customWidth="1"/>
    <col min="1798" max="1798" width="5.85546875" style="40" customWidth="1"/>
    <col min="1799" max="1799" width="14.28515625" style="40" customWidth="1"/>
    <col min="1800" max="1800" width="12.85546875" style="40" customWidth="1"/>
    <col min="1801" max="1817" width="12.7109375" style="40" customWidth="1"/>
    <col min="1818" max="1818" width="11" style="40" customWidth="1"/>
    <col min="1819" max="2052" width="9.140625" style="40"/>
    <col min="2053" max="2053" width="4.140625" style="40" customWidth="1"/>
    <col min="2054" max="2054" width="5.85546875" style="40" customWidth="1"/>
    <col min="2055" max="2055" width="14.28515625" style="40" customWidth="1"/>
    <col min="2056" max="2056" width="12.85546875" style="40" customWidth="1"/>
    <col min="2057" max="2073" width="12.7109375" style="40" customWidth="1"/>
    <col min="2074" max="2074" width="11" style="40" customWidth="1"/>
    <col min="2075" max="2308" width="9.140625" style="40"/>
    <col min="2309" max="2309" width="4.140625" style="40" customWidth="1"/>
    <col min="2310" max="2310" width="5.85546875" style="40" customWidth="1"/>
    <col min="2311" max="2311" width="14.28515625" style="40" customWidth="1"/>
    <col min="2312" max="2312" width="12.85546875" style="40" customWidth="1"/>
    <col min="2313" max="2329" width="12.7109375" style="40" customWidth="1"/>
    <col min="2330" max="2330" width="11" style="40" customWidth="1"/>
    <col min="2331" max="2564" width="9.140625" style="40"/>
    <col min="2565" max="2565" width="4.140625" style="40" customWidth="1"/>
    <col min="2566" max="2566" width="5.85546875" style="40" customWidth="1"/>
    <col min="2567" max="2567" width="14.28515625" style="40" customWidth="1"/>
    <col min="2568" max="2568" width="12.85546875" style="40" customWidth="1"/>
    <col min="2569" max="2585" width="12.7109375" style="40" customWidth="1"/>
    <col min="2586" max="2586" width="11" style="40" customWidth="1"/>
    <col min="2587" max="2820" width="9.140625" style="40"/>
    <col min="2821" max="2821" width="4.140625" style="40" customWidth="1"/>
    <col min="2822" max="2822" width="5.85546875" style="40" customWidth="1"/>
    <col min="2823" max="2823" width="14.28515625" style="40" customWidth="1"/>
    <col min="2824" max="2824" width="12.85546875" style="40" customWidth="1"/>
    <col min="2825" max="2841" width="12.7109375" style="40" customWidth="1"/>
    <col min="2842" max="2842" width="11" style="40" customWidth="1"/>
    <col min="2843" max="3076" width="9.140625" style="40"/>
    <col min="3077" max="3077" width="4.140625" style="40" customWidth="1"/>
    <col min="3078" max="3078" width="5.85546875" style="40" customWidth="1"/>
    <col min="3079" max="3079" width="14.28515625" style="40" customWidth="1"/>
    <col min="3080" max="3080" width="12.85546875" style="40" customWidth="1"/>
    <col min="3081" max="3097" width="12.7109375" style="40" customWidth="1"/>
    <col min="3098" max="3098" width="11" style="40" customWidth="1"/>
    <col min="3099" max="3332" width="9.140625" style="40"/>
    <col min="3333" max="3333" width="4.140625" style="40" customWidth="1"/>
    <col min="3334" max="3334" width="5.85546875" style="40" customWidth="1"/>
    <col min="3335" max="3335" width="14.28515625" style="40" customWidth="1"/>
    <col min="3336" max="3336" width="12.85546875" style="40" customWidth="1"/>
    <col min="3337" max="3353" width="12.7109375" style="40" customWidth="1"/>
    <col min="3354" max="3354" width="11" style="40" customWidth="1"/>
    <col min="3355" max="3588" width="9.140625" style="40"/>
    <col min="3589" max="3589" width="4.140625" style="40" customWidth="1"/>
    <col min="3590" max="3590" width="5.85546875" style="40" customWidth="1"/>
    <col min="3591" max="3591" width="14.28515625" style="40" customWidth="1"/>
    <col min="3592" max="3592" width="12.85546875" style="40" customWidth="1"/>
    <col min="3593" max="3609" width="12.7109375" style="40" customWidth="1"/>
    <col min="3610" max="3610" width="11" style="40" customWidth="1"/>
    <col min="3611" max="3844" width="9.140625" style="40"/>
    <col min="3845" max="3845" width="4.140625" style="40" customWidth="1"/>
    <col min="3846" max="3846" width="5.85546875" style="40" customWidth="1"/>
    <col min="3847" max="3847" width="14.28515625" style="40" customWidth="1"/>
    <col min="3848" max="3848" width="12.85546875" style="40" customWidth="1"/>
    <col min="3849" max="3865" width="12.7109375" style="40" customWidth="1"/>
    <col min="3866" max="3866" width="11" style="40" customWidth="1"/>
    <col min="3867" max="4100" width="9.140625" style="40"/>
    <col min="4101" max="4101" width="4.140625" style="40" customWidth="1"/>
    <col min="4102" max="4102" width="5.85546875" style="40" customWidth="1"/>
    <col min="4103" max="4103" width="14.28515625" style="40" customWidth="1"/>
    <col min="4104" max="4104" width="12.85546875" style="40" customWidth="1"/>
    <col min="4105" max="4121" width="12.7109375" style="40" customWidth="1"/>
    <col min="4122" max="4122" width="11" style="40" customWidth="1"/>
    <col min="4123" max="4356" width="9.140625" style="40"/>
    <col min="4357" max="4357" width="4.140625" style="40" customWidth="1"/>
    <col min="4358" max="4358" width="5.85546875" style="40" customWidth="1"/>
    <col min="4359" max="4359" width="14.28515625" style="40" customWidth="1"/>
    <col min="4360" max="4360" width="12.85546875" style="40" customWidth="1"/>
    <col min="4361" max="4377" width="12.7109375" style="40" customWidth="1"/>
    <col min="4378" max="4378" width="11" style="40" customWidth="1"/>
    <col min="4379" max="4612" width="9.140625" style="40"/>
    <col min="4613" max="4613" width="4.140625" style="40" customWidth="1"/>
    <col min="4614" max="4614" width="5.85546875" style="40" customWidth="1"/>
    <col min="4615" max="4615" width="14.28515625" style="40" customWidth="1"/>
    <col min="4616" max="4616" width="12.85546875" style="40" customWidth="1"/>
    <col min="4617" max="4633" width="12.7109375" style="40" customWidth="1"/>
    <col min="4634" max="4634" width="11" style="40" customWidth="1"/>
    <col min="4635" max="4868" width="9.140625" style="40"/>
    <col min="4869" max="4869" width="4.140625" style="40" customWidth="1"/>
    <col min="4870" max="4870" width="5.85546875" style="40" customWidth="1"/>
    <col min="4871" max="4871" width="14.28515625" style="40" customWidth="1"/>
    <col min="4872" max="4872" width="12.85546875" style="40" customWidth="1"/>
    <col min="4873" max="4889" width="12.7109375" style="40" customWidth="1"/>
    <col min="4890" max="4890" width="11" style="40" customWidth="1"/>
    <col min="4891" max="5124" width="9.140625" style="40"/>
    <col min="5125" max="5125" width="4.140625" style="40" customWidth="1"/>
    <col min="5126" max="5126" width="5.85546875" style="40" customWidth="1"/>
    <col min="5127" max="5127" width="14.28515625" style="40" customWidth="1"/>
    <col min="5128" max="5128" width="12.85546875" style="40" customWidth="1"/>
    <col min="5129" max="5145" width="12.7109375" style="40" customWidth="1"/>
    <col min="5146" max="5146" width="11" style="40" customWidth="1"/>
    <col min="5147" max="5380" width="9.140625" style="40"/>
    <col min="5381" max="5381" width="4.140625" style="40" customWidth="1"/>
    <col min="5382" max="5382" width="5.85546875" style="40" customWidth="1"/>
    <col min="5383" max="5383" width="14.28515625" style="40" customWidth="1"/>
    <col min="5384" max="5384" width="12.85546875" style="40" customWidth="1"/>
    <col min="5385" max="5401" width="12.7109375" style="40" customWidth="1"/>
    <col min="5402" max="5402" width="11" style="40" customWidth="1"/>
    <col min="5403" max="5636" width="9.140625" style="40"/>
    <col min="5637" max="5637" width="4.140625" style="40" customWidth="1"/>
    <col min="5638" max="5638" width="5.85546875" style="40" customWidth="1"/>
    <col min="5639" max="5639" width="14.28515625" style="40" customWidth="1"/>
    <col min="5640" max="5640" width="12.85546875" style="40" customWidth="1"/>
    <col min="5641" max="5657" width="12.7109375" style="40" customWidth="1"/>
    <col min="5658" max="5658" width="11" style="40" customWidth="1"/>
    <col min="5659" max="5892" width="9.140625" style="40"/>
    <col min="5893" max="5893" width="4.140625" style="40" customWidth="1"/>
    <col min="5894" max="5894" width="5.85546875" style="40" customWidth="1"/>
    <col min="5895" max="5895" width="14.28515625" style="40" customWidth="1"/>
    <col min="5896" max="5896" width="12.85546875" style="40" customWidth="1"/>
    <col min="5897" max="5913" width="12.7109375" style="40" customWidth="1"/>
    <col min="5914" max="5914" width="11" style="40" customWidth="1"/>
    <col min="5915" max="6148" width="9.140625" style="40"/>
    <col min="6149" max="6149" width="4.140625" style="40" customWidth="1"/>
    <col min="6150" max="6150" width="5.85546875" style="40" customWidth="1"/>
    <col min="6151" max="6151" width="14.28515625" style="40" customWidth="1"/>
    <col min="6152" max="6152" width="12.85546875" style="40" customWidth="1"/>
    <col min="6153" max="6169" width="12.7109375" style="40" customWidth="1"/>
    <col min="6170" max="6170" width="11" style="40" customWidth="1"/>
    <col min="6171" max="6404" width="9.140625" style="40"/>
    <col min="6405" max="6405" width="4.140625" style="40" customWidth="1"/>
    <col min="6406" max="6406" width="5.85546875" style="40" customWidth="1"/>
    <col min="6407" max="6407" width="14.28515625" style="40" customWidth="1"/>
    <col min="6408" max="6408" width="12.85546875" style="40" customWidth="1"/>
    <col min="6409" max="6425" width="12.7109375" style="40" customWidth="1"/>
    <col min="6426" max="6426" width="11" style="40" customWidth="1"/>
    <col min="6427" max="6660" width="9.140625" style="40"/>
    <col min="6661" max="6661" width="4.140625" style="40" customWidth="1"/>
    <col min="6662" max="6662" width="5.85546875" style="40" customWidth="1"/>
    <col min="6663" max="6663" width="14.28515625" style="40" customWidth="1"/>
    <col min="6664" max="6664" width="12.85546875" style="40" customWidth="1"/>
    <col min="6665" max="6681" width="12.7109375" style="40" customWidth="1"/>
    <col min="6682" max="6682" width="11" style="40" customWidth="1"/>
    <col min="6683" max="6916" width="9.140625" style="40"/>
    <col min="6917" max="6917" width="4.140625" style="40" customWidth="1"/>
    <col min="6918" max="6918" width="5.85546875" style="40" customWidth="1"/>
    <col min="6919" max="6919" width="14.28515625" style="40" customWidth="1"/>
    <col min="6920" max="6920" width="12.85546875" style="40" customWidth="1"/>
    <col min="6921" max="6937" width="12.7109375" style="40" customWidth="1"/>
    <col min="6938" max="6938" width="11" style="40" customWidth="1"/>
    <col min="6939" max="7172" width="9.140625" style="40"/>
    <col min="7173" max="7173" width="4.140625" style="40" customWidth="1"/>
    <col min="7174" max="7174" width="5.85546875" style="40" customWidth="1"/>
    <col min="7175" max="7175" width="14.28515625" style="40" customWidth="1"/>
    <col min="7176" max="7176" width="12.85546875" style="40" customWidth="1"/>
    <col min="7177" max="7193" width="12.7109375" style="40" customWidth="1"/>
    <col min="7194" max="7194" width="11" style="40" customWidth="1"/>
    <col min="7195" max="7428" width="9.140625" style="40"/>
    <col min="7429" max="7429" width="4.140625" style="40" customWidth="1"/>
    <col min="7430" max="7430" width="5.85546875" style="40" customWidth="1"/>
    <col min="7431" max="7431" width="14.28515625" style="40" customWidth="1"/>
    <col min="7432" max="7432" width="12.85546875" style="40" customWidth="1"/>
    <col min="7433" max="7449" width="12.7109375" style="40" customWidth="1"/>
    <col min="7450" max="7450" width="11" style="40" customWidth="1"/>
    <col min="7451" max="7684" width="9.140625" style="40"/>
    <col min="7685" max="7685" width="4.140625" style="40" customWidth="1"/>
    <col min="7686" max="7686" width="5.85546875" style="40" customWidth="1"/>
    <col min="7687" max="7687" width="14.28515625" style="40" customWidth="1"/>
    <col min="7688" max="7688" width="12.85546875" style="40" customWidth="1"/>
    <col min="7689" max="7705" width="12.7109375" style="40" customWidth="1"/>
    <col min="7706" max="7706" width="11" style="40" customWidth="1"/>
    <col min="7707" max="7940" width="9.140625" style="40"/>
    <col min="7941" max="7941" width="4.140625" style="40" customWidth="1"/>
    <col min="7942" max="7942" width="5.85546875" style="40" customWidth="1"/>
    <col min="7943" max="7943" width="14.28515625" style="40" customWidth="1"/>
    <col min="7944" max="7944" width="12.85546875" style="40" customWidth="1"/>
    <col min="7945" max="7961" width="12.7109375" style="40" customWidth="1"/>
    <col min="7962" max="7962" width="11" style="40" customWidth="1"/>
    <col min="7963" max="8196" width="9.140625" style="40"/>
    <col min="8197" max="8197" width="4.140625" style="40" customWidth="1"/>
    <col min="8198" max="8198" width="5.85546875" style="40" customWidth="1"/>
    <col min="8199" max="8199" width="14.28515625" style="40" customWidth="1"/>
    <col min="8200" max="8200" width="12.85546875" style="40" customWidth="1"/>
    <col min="8201" max="8217" width="12.7109375" style="40" customWidth="1"/>
    <col min="8218" max="8218" width="11" style="40" customWidth="1"/>
    <col min="8219" max="8452" width="9.140625" style="40"/>
    <col min="8453" max="8453" width="4.140625" style="40" customWidth="1"/>
    <col min="8454" max="8454" width="5.85546875" style="40" customWidth="1"/>
    <col min="8455" max="8455" width="14.28515625" style="40" customWidth="1"/>
    <col min="8456" max="8456" width="12.85546875" style="40" customWidth="1"/>
    <col min="8457" max="8473" width="12.7109375" style="40" customWidth="1"/>
    <col min="8474" max="8474" width="11" style="40" customWidth="1"/>
    <col min="8475" max="8708" width="9.140625" style="40"/>
    <col min="8709" max="8709" width="4.140625" style="40" customWidth="1"/>
    <col min="8710" max="8710" width="5.85546875" style="40" customWidth="1"/>
    <col min="8711" max="8711" width="14.28515625" style="40" customWidth="1"/>
    <col min="8712" max="8712" width="12.85546875" style="40" customWidth="1"/>
    <col min="8713" max="8729" width="12.7109375" style="40" customWidth="1"/>
    <col min="8730" max="8730" width="11" style="40" customWidth="1"/>
    <col min="8731" max="8964" width="9.140625" style="40"/>
    <col min="8965" max="8965" width="4.140625" style="40" customWidth="1"/>
    <col min="8966" max="8966" width="5.85546875" style="40" customWidth="1"/>
    <col min="8967" max="8967" width="14.28515625" style="40" customWidth="1"/>
    <col min="8968" max="8968" width="12.85546875" style="40" customWidth="1"/>
    <col min="8969" max="8985" width="12.7109375" style="40" customWidth="1"/>
    <col min="8986" max="8986" width="11" style="40" customWidth="1"/>
    <col min="8987" max="9220" width="9.140625" style="40"/>
    <col min="9221" max="9221" width="4.140625" style="40" customWidth="1"/>
    <col min="9222" max="9222" width="5.85546875" style="40" customWidth="1"/>
    <col min="9223" max="9223" width="14.28515625" style="40" customWidth="1"/>
    <col min="9224" max="9224" width="12.85546875" style="40" customWidth="1"/>
    <col min="9225" max="9241" width="12.7109375" style="40" customWidth="1"/>
    <col min="9242" max="9242" width="11" style="40" customWidth="1"/>
    <col min="9243" max="9476" width="9.140625" style="40"/>
    <col min="9477" max="9477" width="4.140625" style="40" customWidth="1"/>
    <col min="9478" max="9478" width="5.85546875" style="40" customWidth="1"/>
    <col min="9479" max="9479" width="14.28515625" style="40" customWidth="1"/>
    <col min="9480" max="9480" width="12.85546875" style="40" customWidth="1"/>
    <col min="9481" max="9497" width="12.7109375" style="40" customWidth="1"/>
    <col min="9498" max="9498" width="11" style="40" customWidth="1"/>
    <col min="9499" max="9732" width="9.140625" style="40"/>
    <col min="9733" max="9733" width="4.140625" style="40" customWidth="1"/>
    <col min="9734" max="9734" width="5.85546875" style="40" customWidth="1"/>
    <col min="9735" max="9735" width="14.28515625" style="40" customWidth="1"/>
    <col min="9736" max="9736" width="12.85546875" style="40" customWidth="1"/>
    <col min="9737" max="9753" width="12.7109375" style="40" customWidth="1"/>
    <col min="9754" max="9754" width="11" style="40" customWidth="1"/>
    <col min="9755" max="9988" width="9.140625" style="40"/>
    <col min="9989" max="9989" width="4.140625" style="40" customWidth="1"/>
    <col min="9990" max="9990" width="5.85546875" style="40" customWidth="1"/>
    <col min="9991" max="9991" width="14.28515625" style="40" customWidth="1"/>
    <col min="9992" max="9992" width="12.85546875" style="40" customWidth="1"/>
    <col min="9993" max="10009" width="12.7109375" style="40" customWidth="1"/>
    <col min="10010" max="10010" width="11" style="40" customWidth="1"/>
    <col min="10011" max="10244" width="9.140625" style="40"/>
    <col min="10245" max="10245" width="4.140625" style="40" customWidth="1"/>
    <col min="10246" max="10246" width="5.85546875" style="40" customWidth="1"/>
    <col min="10247" max="10247" width="14.28515625" style="40" customWidth="1"/>
    <col min="10248" max="10248" width="12.85546875" style="40" customWidth="1"/>
    <col min="10249" max="10265" width="12.7109375" style="40" customWidth="1"/>
    <col min="10266" max="10266" width="11" style="40" customWidth="1"/>
    <col min="10267" max="10500" width="9.140625" style="40"/>
    <col min="10501" max="10501" width="4.140625" style="40" customWidth="1"/>
    <col min="10502" max="10502" width="5.85546875" style="40" customWidth="1"/>
    <col min="10503" max="10503" width="14.28515625" style="40" customWidth="1"/>
    <col min="10504" max="10504" width="12.85546875" style="40" customWidth="1"/>
    <col min="10505" max="10521" width="12.7109375" style="40" customWidth="1"/>
    <col min="10522" max="10522" width="11" style="40" customWidth="1"/>
    <col min="10523" max="10756" width="9.140625" style="40"/>
    <col min="10757" max="10757" width="4.140625" style="40" customWidth="1"/>
    <col min="10758" max="10758" width="5.85546875" style="40" customWidth="1"/>
    <col min="10759" max="10759" width="14.28515625" style="40" customWidth="1"/>
    <col min="10760" max="10760" width="12.85546875" style="40" customWidth="1"/>
    <col min="10761" max="10777" width="12.7109375" style="40" customWidth="1"/>
    <col min="10778" max="10778" width="11" style="40" customWidth="1"/>
    <col min="10779" max="11012" width="9.140625" style="40"/>
    <col min="11013" max="11013" width="4.140625" style="40" customWidth="1"/>
    <col min="11014" max="11014" width="5.85546875" style="40" customWidth="1"/>
    <col min="11015" max="11015" width="14.28515625" style="40" customWidth="1"/>
    <col min="11016" max="11016" width="12.85546875" style="40" customWidth="1"/>
    <col min="11017" max="11033" width="12.7109375" style="40" customWidth="1"/>
    <col min="11034" max="11034" width="11" style="40" customWidth="1"/>
    <col min="11035" max="11268" width="9.140625" style="40"/>
    <col min="11269" max="11269" width="4.140625" style="40" customWidth="1"/>
    <col min="11270" max="11270" width="5.85546875" style="40" customWidth="1"/>
    <col min="11271" max="11271" width="14.28515625" style="40" customWidth="1"/>
    <col min="11272" max="11272" width="12.85546875" style="40" customWidth="1"/>
    <col min="11273" max="11289" width="12.7109375" style="40" customWidth="1"/>
    <col min="11290" max="11290" width="11" style="40" customWidth="1"/>
    <col min="11291" max="11524" width="9.140625" style="40"/>
    <col min="11525" max="11525" width="4.140625" style="40" customWidth="1"/>
    <col min="11526" max="11526" width="5.85546875" style="40" customWidth="1"/>
    <col min="11527" max="11527" width="14.28515625" style="40" customWidth="1"/>
    <col min="11528" max="11528" width="12.85546875" style="40" customWidth="1"/>
    <col min="11529" max="11545" width="12.7109375" style="40" customWidth="1"/>
    <col min="11546" max="11546" width="11" style="40" customWidth="1"/>
    <col min="11547" max="11780" width="9.140625" style="40"/>
    <col min="11781" max="11781" width="4.140625" style="40" customWidth="1"/>
    <col min="11782" max="11782" width="5.85546875" style="40" customWidth="1"/>
    <col min="11783" max="11783" width="14.28515625" style="40" customWidth="1"/>
    <col min="11784" max="11784" width="12.85546875" style="40" customWidth="1"/>
    <col min="11785" max="11801" width="12.7109375" style="40" customWidth="1"/>
    <col min="11802" max="11802" width="11" style="40" customWidth="1"/>
    <col min="11803" max="12036" width="9.140625" style="40"/>
    <col min="12037" max="12037" width="4.140625" style="40" customWidth="1"/>
    <col min="12038" max="12038" width="5.85546875" style="40" customWidth="1"/>
    <col min="12039" max="12039" width="14.28515625" style="40" customWidth="1"/>
    <col min="12040" max="12040" width="12.85546875" style="40" customWidth="1"/>
    <col min="12041" max="12057" width="12.7109375" style="40" customWidth="1"/>
    <col min="12058" max="12058" width="11" style="40" customWidth="1"/>
    <col min="12059" max="12292" width="9.140625" style="40"/>
    <col min="12293" max="12293" width="4.140625" style="40" customWidth="1"/>
    <col min="12294" max="12294" width="5.85546875" style="40" customWidth="1"/>
    <col min="12295" max="12295" width="14.28515625" style="40" customWidth="1"/>
    <col min="12296" max="12296" width="12.85546875" style="40" customWidth="1"/>
    <col min="12297" max="12313" width="12.7109375" style="40" customWidth="1"/>
    <col min="12314" max="12314" width="11" style="40" customWidth="1"/>
    <col min="12315" max="12548" width="9.140625" style="40"/>
    <col min="12549" max="12549" width="4.140625" style="40" customWidth="1"/>
    <col min="12550" max="12550" width="5.85546875" style="40" customWidth="1"/>
    <col min="12551" max="12551" width="14.28515625" style="40" customWidth="1"/>
    <col min="12552" max="12552" width="12.85546875" style="40" customWidth="1"/>
    <col min="12553" max="12569" width="12.7109375" style="40" customWidth="1"/>
    <col min="12570" max="12570" width="11" style="40" customWidth="1"/>
    <col min="12571" max="12804" width="9.140625" style="40"/>
    <col min="12805" max="12805" width="4.140625" style="40" customWidth="1"/>
    <col min="12806" max="12806" width="5.85546875" style="40" customWidth="1"/>
    <col min="12807" max="12807" width="14.28515625" style="40" customWidth="1"/>
    <col min="12808" max="12808" width="12.85546875" style="40" customWidth="1"/>
    <col min="12809" max="12825" width="12.7109375" style="40" customWidth="1"/>
    <col min="12826" max="12826" width="11" style="40" customWidth="1"/>
    <col min="12827" max="13060" width="9.140625" style="40"/>
    <col min="13061" max="13061" width="4.140625" style="40" customWidth="1"/>
    <col min="13062" max="13062" width="5.85546875" style="40" customWidth="1"/>
    <col min="13063" max="13063" width="14.28515625" style="40" customWidth="1"/>
    <col min="13064" max="13064" width="12.85546875" style="40" customWidth="1"/>
    <col min="13065" max="13081" width="12.7109375" style="40" customWidth="1"/>
    <col min="13082" max="13082" width="11" style="40" customWidth="1"/>
    <col min="13083" max="13316" width="9.140625" style="40"/>
    <col min="13317" max="13317" width="4.140625" style="40" customWidth="1"/>
    <col min="13318" max="13318" width="5.85546875" style="40" customWidth="1"/>
    <col min="13319" max="13319" width="14.28515625" style="40" customWidth="1"/>
    <col min="13320" max="13320" width="12.85546875" style="40" customWidth="1"/>
    <col min="13321" max="13337" width="12.7109375" style="40" customWidth="1"/>
    <col min="13338" max="13338" width="11" style="40" customWidth="1"/>
    <col min="13339" max="13572" width="9.140625" style="40"/>
    <col min="13573" max="13573" width="4.140625" style="40" customWidth="1"/>
    <col min="13574" max="13574" width="5.85546875" style="40" customWidth="1"/>
    <col min="13575" max="13575" width="14.28515625" style="40" customWidth="1"/>
    <col min="13576" max="13576" width="12.85546875" style="40" customWidth="1"/>
    <col min="13577" max="13593" width="12.7109375" style="40" customWidth="1"/>
    <col min="13594" max="13594" width="11" style="40" customWidth="1"/>
    <col min="13595" max="13828" width="9.140625" style="40"/>
    <col min="13829" max="13829" width="4.140625" style="40" customWidth="1"/>
    <col min="13830" max="13830" width="5.85546875" style="40" customWidth="1"/>
    <col min="13831" max="13831" width="14.28515625" style="40" customWidth="1"/>
    <col min="13832" max="13832" width="12.85546875" style="40" customWidth="1"/>
    <col min="13833" max="13849" width="12.7109375" style="40" customWidth="1"/>
    <col min="13850" max="13850" width="11" style="40" customWidth="1"/>
    <col min="13851" max="14084" width="9.140625" style="40"/>
    <col min="14085" max="14085" width="4.140625" style="40" customWidth="1"/>
    <col min="14086" max="14086" width="5.85546875" style="40" customWidth="1"/>
    <col min="14087" max="14087" width="14.28515625" style="40" customWidth="1"/>
    <col min="14088" max="14088" width="12.85546875" style="40" customWidth="1"/>
    <col min="14089" max="14105" width="12.7109375" style="40" customWidth="1"/>
    <col min="14106" max="14106" width="11" style="40" customWidth="1"/>
    <col min="14107" max="14340" width="9.140625" style="40"/>
    <col min="14341" max="14341" width="4.140625" style="40" customWidth="1"/>
    <col min="14342" max="14342" width="5.85546875" style="40" customWidth="1"/>
    <col min="14343" max="14343" width="14.28515625" style="40" customWidth="1"/>
    <col min="14344" max="14344" width="12.85546875" style="40" customWidth="1"/>
    <col min="14345" max="14361" width="12.7109375" style="40" customWidth="1"/>
    <col min="14362" max="14362" width="11" style="40" customWidth="1"/>
    <col min="14363" max="14596" width="9.140625" style="40"/>
    <col min="14597" max="14597" width="4.140625" style="40" customWidth="1"/>
    <col min="14598" max="14598" width="5.85546875" style="40" customWidth="1"/>
    <col min="14599" max="14599" width="14.28515625" style="40" customWidth="1"/>
    <col min="14600" max="14600" width="12.85546875" style="40" customWidth="1"/>
    <col min="14601" max="14617" width="12.7109375" style="40" customWidth="1"/>
    <col min="14618" max="14618" width="11" style="40" customWidth="1"/>
    <col min="14619" max="14852" width="9.140625" style="40"/>
    <col min="14853" max="14853" width="4.140625" style="40" customWidth="1"/>
    <col min="14854" max="14854" width="5.85546875" style="40" customWidth="1"/>
    <col min="14855" max="14855" width="14.28515625" style="40" customWidth="1"/>
    <col min="14856" max="14856" width="12.85546875" style="40" customWidth="1"/>
    <col min="14857" max="14873" width="12.7109375" style="40" customWidth="1"/>
    <col min="14874" max="14874" width="11" style="40" customWidth="1"/>
    <col min="14875" max="15108" width="9.140625" style="40"/>
    <col min="15109" max="15109" width="4.140625" style="40" customWidth="1"/>
    <col min="15110" max="15110" width="5.85546875" style="40" customWidth="1"/>
    <col min="15111" max="15111" width="14.28515625" style="40" customWidth="1"/>
    <col min="15112" max="15112" width="12.85546875" style="40" customWidth="1"/>
    <col min="15113" max="15129" width="12.7109375" style="40" customWidth="1"/>
    <col min="15130" max="15130" width="11" style="40" customWidth="1"/>
    <col min="15131" max="15364" width="9.140625" style="40"/>
    <col min="15365" max="15365" width="4.140625" style="40" customWidth="1"/>
    <col min="15366" max="15366" width="5.85546875" style="40" customWidth="1"/>
    <col min="15367" max="15367" width="14.28515625" style="40" customWidth="1"/>
    <col min="15368" max="15368" width="12.85546875" style="40" customWidth="1"/>
    <col min="15369" max="15385" width="12.7109375" style="40" customWidth="1"/>
    <col min="15386" max="15386" width="11" style="40" customWidth="1"/>
    <col min="15387" max="15620" width="9.140625" style="40"/>
    <col min="15621" max="15621" width="4.140625" style="40" customWidth="1"/>
    <col min="15622" max="15622" width="5.85546875" style="40" customWidth="1"/>
    <col min="15623" max="15623" width="14.28515625" style="40" customWidth="1"/>
    <col min="15624" max="15624" width="12.85546875" style="40" customWidth="1"/>
    <col min="15625" max="15641" width="12.7109375" style="40" customWidth="1"/>
    <col min="15642" max="15642" width="11" style="40" customWidth="1"/>
    <col min="15643" max="15876" width="9.140625" style="40"/>
    <col min="15877" max="15877" width="4.140625" style="40" customWidth="1"/>
    <col min="15878" max="15878" width="5.85546875" style="40" customWidth="1"/>
    <col min="15879" max="15879" width="14.28515625" style="40" customWidth="1"/>
    <col min="15880" max="15880" width="12.85546875" style="40" customWidth="1"/>
    <col min="15881" max="15897" width="12.7109375" style="40" customWidth="1"/>
    <col min="15898" max="15898" width="11" style="40" customWidth="1"/>
    <col min="15899" max="16132" width="9.140625" style="40"/>
    <col min="16133" max="16133" width="4.140625" style="40" customWidth="1"/>
    <col min="16134" max="16134" width="5.85546875" style="40" customWidth="1"/>
    <col min="16135" max="16135" width="14.28515625" style="40" customWidth="1"/>
    <col min="16136" max="16136" width="12.85546875" style="40" customWidth="1"/>
    <col min="16137" max="16153" width="12.7109375" style="40" customWidth="1"/>
    <col min="16154" max="16154" width="11" style="40" customWidth="1"/>
    <col min="16155" max="16384" width="9.140625" style="40"/>
  </cols>
  <sheetData>
    <row r="1" spans="2:28" ht="15.75" customHeight="1" x14ac:dyDescent="0.2">
      <c r="B1" s="157" t="s">
        <v>237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spans="2:28" ht="18.75" customHeight="1" x14ac:dyDescent="0.2">
      <c r="B2" s="216" t="s">
        <v>213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2:28" ht="16.5" customHeight="1" x14ac:dyDescent="0.2">
      <c r="B3" s="147" t="s">
        <v>93</v>
      </c>
      <c r="C3" s="147" t="s">
        <v>3</v>
      </c>
      <c r="D3" s="147" t="s">
        <v>22</v>
      </c>
      <c r="E3" s="148" t="s">
        <v>214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2:28" ht="222" customHeight="1" x14ac:dyDescent="0.2">
      <c r="B4" s="144"/>
      <c r="C4" s="148"/>
      <c r="D4" s="148"/>
      <c r="E4" s="110" t="s">
        <v>215</v>
      </c>
      <c r="F4" s="110" t="s">
        <v>216</v>
      </c>
      <c r="G4" s="110" t="s">
        <v>217</v>
      </c>
      <c r="H4" s="110" t="s">
        <v>218</v>
      </c>
      <c r="I4" s="110" t="s">
        <v>219</v>
      </c>
      <c r="J4" s="111" t="s">
        <v>220</v>
      </c>
      <c r="K4" s="110" t="s">
        <v>221</v>
      </c>
      <c r="L4" s="110" t="s">
        <v>222</v>
      </c>
      <c r="M4" s="110" t="s">
        <v>223</v>
      </c>
      <c r="N4" s="110" t="s">
        <v>224</v>
      </c>
      <c r="O4" s="110" t="s">
        <v>225</v>
      </c>
      <c r="P4" s="110" t="s">
        <v>226</v>
      </c>
      <c r="Q4" s="110" t="s">
        <v>227</v>
      </c>
      <c r="R4" s="110" t="s">
        <v>228</v>
      </c>
      <c r="S4" s="110" t="s">
        <v>229</v>
      </c>
      <c r="T4" s="110" t="s">
        <v>230</v>
      </c>
      <c r="U4" s="112" t="s">
        <v>231</v>
      </c>
      <c r="V4" s="112" t="s">
        <v>232</v>
      </c>
      <c r="W4" s="112" t="s">
        <v>233</v>
      </c>
      <c r="X4" s="112" t="s">
        <v>234</v>
      </c>
      <c r="Y4" s="112" t="s">
        <v>235</v>
      </c>
      <c r="Z4" s="112" t="s">
        <v>236</v>
      </c>
    </row>
    <row r="5" spans="2:28" s="113" customFormat="1" x14ac:dyDescent="0.25">
      <c r="B5" s="150" t="s">
        <v>21</v>
      </c>
      <c r="C5" s="215"/>
      <c r="D5" s="104">
        <f>SUM(D6:D19)</f>
        <v>621</v>
      </c>
      <c r="E5" s="104">
        <f>SUM(E6:E19)</f>
        <v>5</v>
      </c>
      <c r="F5" s="104">
        <f t="shared" ref="F5:Z5" si="0">SUM(F6:F19)</f>
        <v>2</v>
      </c>
      <c r="G5" s="104">
        <f t="shared" si="0"/>
        <v>72</v>
      </c>
      <c r="H5" s="104">
        <f t="shared" si="0"/>
        <v>2</v>
      </c>
      <c r="I5" s="104">
        <f>SUM(I6:I19)</f>
        <v>10</v>
      </c>
      <c r="J5" s="104">
        <f t="shared" si="0"/>
        <v>40</v>
      </c>
      <c r="K5" s="104">
        <f t="shared" si="0"/>
        <v>48</v>
      </c>
      <c r="L5" s="104">
        <f t="shared" si="0"/>
        <v>15</v>
      </c>
      <c r="M5" s="104">
        <f>SUM(M6:M19)</f>
        <v>50</v>
      </c>
      <c r="N5" s="104">
        <f>SUM(N6:N19)</f>
        <v>5</v>
      </c>
      <c r="O5" s="104">
        <f>SUM(O6:O19)</f>
        <v>7</v>
      </c>
      <c r="P5" s="104">
        <f>SUM(P6:P19)</f>
        <v>6</v>
      </c>
      <c r="Q5" s="104">
        <f t="shared" si="0"/>
        <v>65</v>
      </c>
      <c r="R5" s="104">
        <f>SUM(R6:R19)</f>
        <v>9</v>
      </c>
      <c r="S5" s="104">
        <f t="shared" si="0"/>
        <v>23</v>
      </c>
      <c r="T5" s="104">
        <f t="shared" si="0"/>
        <v>49</v>
      </c>
      <c r="U5" s="104">
        <f t="shared" si="0"/>
        <v>122</v>
      </c>
      <c r="V5" s="104">
        <f t="shared" si="0"/>
        <v>11</v>
      </c>
      <c r="W5" s="104">
        <f t="shared" si="0"/>
        <v>78</v>
      </c>
      <c r="X5" s="104">
        <f t="shared" si="0"/>
        <v>0</v>
      </c>
      <c r="Y5" s="104">
        <f t="shared" si="0"/>
        <v>0</v>
      </c>
      <c r="Z5" s="104">
        <f t="shared" si="0"/>
        <v>2</v>
      </c>
    </row>
    <row r="6" spans="2:28" s="113" customFormat="1" ht="31.5" customHeight="1" x14ac:dyDescent="0.25">
      <c r="B6" s="46">
        <v>1</v>
      </c>
      <c r="C6" s="28" t="s">
        <v>26</v>
      </c>
      <c r="D6" s="104">
        <f t="shared" ref="D6:D19" si="1">SUM(E6:Z6)</f>
        <v>151</v>
      </c>
      <c r="E6" s="115">
        <f>[22]GWg!AA250</f>
        <v>1</v>
      </c>
      <c r="F6" s="115">
        <f>[22]GWg!AA251</f>
        <v>1</v>
      </c>
      <c r="G6" s="115">
        <f>[22]GWg!AA252</f>
        <v>12</v>
      </c>
      <c r="H6" s="115">
        <f>[22]GWg!AA253</f>
        <v>0</v>
      </c>
      <c r="I6" s="115">
        <f>[22]GWg!AA254</f>
        <v>2</v>
      </c>
      <c r="J6" s="115">
        <f>[22]GWg!AA255</f>
        <v>13</v>
      </c>
      <c r="K6" s="115">
        <f>[22]GWg!AA256</f>
        <v>16</v>
      </c>
      <c r="L6" s="116">
        <f>[22]GWg!AA257</f>
        <v>2</v>
      </c>
      <c r="M6" s="115">
        <f>[22]GWg!AA258</f>
        <v>23</v>
      </c>
      <c r="N6" s="115">
        <f>[22]GWg!AA259</f>
        <v>3</v>
      </c>
      <c r="O6" s="115">
        <f>[22]GWg!AA260</f>
        <v>2</v>
      </c>
      <c r="P6" s="115">
        <f>[22]GWg!AA261</f>
        <v>0</v>
      </c>
      <c r="Q6" s="115">
        <f>[22]GWg!AA262</f>
        <v>22</v>
      </c>
      <c r="R6" s="115">
        <f>[22]GWg!AA263</f>
        <v>5</v>
      </c>
      <c r="S6" s="115">
        <f>[22]GWg!AA264</f>
        <v>6</v>
      </c>
      <c r="T6" s="115">
        <f>[22]GWg!AA265</f>
        <v>13</v>
      </c>
      <c r="U6" s="115">
        <f>[22]GWg!AA266</f>
        <v>12</v>
      </c>
      <c r="V6" s="115">
        <f>[22]GWg!AA267</f>
        <v>7</v>
      </c>
      <c r="W6" s="115">
        <f>[22]GWg!AA268</f>
        <v>11</v>
      </c>
      <c r="X6" s="115">
        <f>[22]GWg!AA269</f>
        <v>0</v>
      </c>
      <c r="Y6" s="115">
        <f>[22]GWg!AA270</f>
        <v>0</v>
      </c>
      <c r="Z6" s="115">
        <f>[22]GWg!AA271</f>
        <v>0</v>
      </c>
      <c r="AA6" s="108"/>
      <c r="AB6" s="108"/>
    </row>
    <row r="7" spans="2:28" s="113" customFormat="1" ht="32.25" customHeight="1" x14ac:dyDescent="0.25">
      <c r="B7" s="35">
        <v>2</v>
      </c>
      <c r="C7" s="28" t="s">
        <v>27</v>
      </c>
      <c r="D7" s="104">
        <f t="shared" si="1"/>
        <v>49</v>
      </c>
      <c r="E7" s="115">
        <f>[22]GWz!AA250</f>
        <v>0</v>
      </c>
      <c r="F7" s="115">
        <f>[22]GWz!AA251</f>
        <v>1</v>
      </c>
      <c r="G7" s="115">
        <f>[22]GWz!AA252</f>
        <v>10</v>
      </c>
      <c r="H7" s="115">
        <f>[22]GWz!AA253</f>
        <v>1</v>
      </c>
      <c r="I7" s="115">
        <f>[22]GWz!AA254</f>
        <v>2</v>
      </c>
      <c r="J7" s="115">
        <f>[22]GWz!AA255</f>
        <v>5</v>
      </c>
      <c r="K7" s="115">
        <f>[22]GWz!AA256</f>
        <v>2</v>
      </c>
      <c r="L7" s="116">
        <f>[22]GWz!AA257</f>
        <v>0</v>
      </c>
      <c r="M7" s="115">
        <f>[22]GWz!AA258</f>
        <v>8</v>
      </c>
      <c r="N7" s="115">
        <f>[22]GWz!AA259</f>
        <v>1</v>
      </c>
      <c r="O7" s="115">
        <f>[22]GWz!AA260</f>
        <v>0</v>
      </c>
      <c r="P7" s="115">
        <f>[22]GWz!AA261</f>
        <v>0</v>
      </c>
      <c r="Q7" s="115">
        <f>[22]GWz!AA262</f>
        <v>3</v>
      </c>
      <c r="R7" s="115">
        <f>[22]GWz!AA263</f>
        <v>0</v>
      </c>
      <c r="S7" s="115">
        <f>[22]GWz!AA264</f>
        <v>0</v>
      </c>
      <c r="T7" s="115">
        <f>[22]GWz!AA265</f>
        <v>1</v>
      </c>
      <c r="U7" s="115">
        <f>[22]GWz!AA266</f>
        <v>11</v>
      </c>
      <c r="V7" s="115">
        <f>[22]GWz!AA267</f>
        <v>0</v>
      </c>
      <c r="W7" s="115">
        <f>[22]GWz!AA268</f>
        <v>4</v>
      </c>
      <c r="X7" s="115">
        <f>[22]GWz!AA269</f>
        <v>0</v>
      </c>
      <c r="Y7" s="115">
        <f>[22]GWz!AA270</f>
        <v>0</v>
      </c>
      <c r="Z7" s="115">
        <f>[22]GWz!AA271</f>
        <v>0</v>
      </c>
      <c r="AA7" s="108"/>
      <c r="AB7" s="108"/>
    </row>
    <row r="8" spans="2:28" s="113" customFormat="1" x14ac:dyDescent="0.25">
      <c r="B8" s="85">
        <v>3</v>
      </c>
      <c r="C8" s="28" t="s">
        <v>28</v>
      </c>
      <c r="D8" s="104">
        <f t="shared" si="1"/>
        <v>29</v>
      </c>
      <c r="E8" s="115">
        <f>[22]KO!AA250</f>
        <v>0</v>
      </c>
      <c r="F8" s="115">
        <f>[22]KO!AA251</f>
        <v>0</v>
      </c>
      <c r="G8" s="115">
        <f>[22]KO!AA252</f>
        <v>3</v>
      </c>
      <c r="H8" s="115">
        <f>[22]KO!AA253</f>
        <v>0</v>
      </c>
      <c r="I8" s="115">
        <f>[22]KO!AA254</f>
        <v>0</v>
      </c>
      <c r="J8" s="115">
        <f>[22]KO!AA255</f>
        <v>3</v>
      </c>
      <c r="K8" s="115">
        <f>[22]KO!AA256</f>
        <v>2</v>
      </c>
      <c r="L8" s="116">
        <f>[22]KO!AA257</f>
        <v>3</v>
      </c>
      <c r="M8" s="115">
        <f>[22]KO!AA258</f>
        <v>1</v>
      </c>
      <c r="N8" s="115">
        <f>[22]KO!AA259</f>
        <v>0</v>
      </c>
      <c r="O8" s="115">
        <f>[22]KO!AA260</f>
        <v>0</v>
      </c>
      <c r="P8" s="115">
        <f>[22]KO!AA261</f>
        <v>0</v>
      </c>
      <c r="Q8" s="115">
        <f>[22]KO!AA262</f>
        <v>2</v>
      </c>
      <c r="R8" s="115">
        <f>[22]KO!AA263</f>
        <v>0</v>
      </c>
      <c r="S8" s="115">
        <f>[22]KO!AA264</f>
        <v>3</v>
      </c>
      <c r="T8" s="115">
        <f>[22]KO!AA265</f>
        <v>4</v>
      </c>
      <c r="U8" s="115">
        <f>[22]KO!AA266</f>
        <v>7</v>
      </c>
      <c r="V8" s="115">
        <f>[22]KO!AA267</f>
        <v>0</v>
      </c>
      <c r="W8" s="115">
        <f>[22]KO!AA268</f>
        <v>1</v>
      </c>
      <c r="X8" s="115">
        <f>[22]KO!AA269</f>
        <v>0</v>
      </c>
      <c r="Y8" s="115">
        <f>[22]KO!AA270</f>
        <v>0</v>
      </c>
      <c r="Z8" s="115">
        <f>[22]KO!AA271</f>
        <v>0</v>
      </c>
      <c r="AA8" s="108"/>
      <c r="AB8" s="108"/>
    </row>
    <row r="9" spans="2:28" s="113" customFormat="1" x14ac:dyDescent="0.25">
      <c r="B9" s="85">
        <v>4</v>
      </c>
      <c r="C9" s="28" t="s">
        <v>29</v>
      </c>
      <c r="D9" s="104">
        <f t="shared" si="1"/>
        <v>38</v>
      </c>
      <c r="E9" s="115">
        <f>[22]MI!AA253</f>
        <v>1</v>
      </c>
      <c r="F9" s="115">
        <f>[22]MI!AA251</f>
        <v>0</v>
      </c>
      <c r="G9" s="115">
        <f>[22]MI!AA252</f>
        <v>2</v>
      </c>
      <c r="H9" s="115">
        <f>[22]MI!AA253</f>
        <v>1</v>
      </c>
      <c r="I9" s="115">
        <f>[22]MI!AA254</f>
        <v>1</v>
      </c>
      <c r="J9" s="115">
        <f>[22]MI!AA255</f>
        <v>3</v>
      </c>
      <c r="K9" s="115">
        <f>[22]MI!AA256</f>
        <v>4</v>
      </c>
      <c r="L9" s="116">
        <f>[22]MI!AA257</f>
        <v>1</v>
      </c>
      <c r="M9" s="115">
        <f>[22]MI!AA258</f>
        <v>3</v>
      </c>
      <c r="N9" s="115">
        <f>[22]MI!AA259</f>
        <v>0</v>
      </c>
      <c r="O9" s="115">
        <f>[22]MI!AA260</f>
        <v>0</v>
      </c>
      <c r="P9" s="115">
        <f>[22]MI!AA261</f>
        <v>3</v>
      </c>
      <c r="Q9" s="115">
        <f>[22]MI!AA262</f>
        <v>3</v>
      </c>
      <c r="R9" s="115">
        <f>[22]MI!AA263</f>
        <v>0</v>
      </c>
      <c r="S9" s="115">
        <f>[22]MI!AA264</f>
        <v>1</v>
      </c>
      <c r="T9" s="115">
        <f>[22]MI!AA265</f>
        <v>0</v>
      </c>
      <c r="U9" s="115">
        <f>[22]MI!AA266</f>
        <v>11</v>
      </c>
      <c r="V9" s="115">
        <f>[22]MI!AA267</f>
        <v>1</v>
      </c>
      <c r="W9" s="115">
        <f>[22]MI!AA268</f>
        <v>3</v>
      </c>
      <c r="X9" s="115">
        <f>[22]MI!AA269</f>
        <v>0</v>
      </c>
      <c r="Y9" s="115">
        <f>[22]MI!AA270</f>
        <v>0</v>
      </c>
      <c r="Z9" s="115">
        <f>[22]MI!AA271</f>
        <v>0</v>
      </c>
      <c r="AA9" s="108"/>
      <c r="AB9" s="108"/>
    </row>
    <row r="10" spans="2:28" s="113" customFormat="1" x14ac:dyDescent="0.25">
      <c r="B10" s="46">
        <v>5</v>
      </c>
      <c r="C10" s="28" t="s">
        <v>30</v>
      </c>
      <c r="D10" s="104">
        <f t="shared" si="1"/>
        <v>21</v>
      </c>
      <c r="E10" s="115">
        <f>[22]NS!AA254</f>
        <v>1</v>
      </c>
      <c r="F10" s="115">
        <f>[22]NS!AA251</f>
        <v>0</v>
      </c>
      <c r="G10" s="115">
        <f>[22]NS!AA252</f>
        <v>1</v>
      </c>
      <c r="H10" s="115">
        <f>[22]NS!AA253</f>
        <v>0</v>
      </c>
      <c r="I10" s="115">
        <f>[22]NS!AA254</f>
        <v>1</v>
      </c>
      <c r="J10" s="115">
        <f>[22]NS!AA255</f>
        <v>3</v>
      </c>
      <c r="K10" s="115">
        <f>[22]NS!AA256</f>
        <v>3</v>
      </c>
      <c r="L10" s="116">
        <f>[22]NS!AA257</f>
        <v>0</v>
      </c>
      <c r="M10" s="115">
        <f>[22]NS!AA258</f>
        <v>0</v>
      </c>
      <c r="N10" s="115">
        <f>[22]NS!AA259</f>
        <v>0</v>
      </c>
      <c r="O10" s="115">
        <f>[22]NS!AA260</f>
        <v>0</v>
      </c>
      <c r="P10" s="115">
        <f>[22]NS!AA261</f>
        <v>0</v>
      </c>
      <c r="Q10" s="115">
        <f>[22]NS!AA262</f>
        <v>5</v>
      </c>
      <c r="R10" s="115">
        <f>[22]NS!AA263</f>
        <v>1</v>
      </c>
      <c r="S10" s="115">
        <f>[22]NS!AA264</f>
        <v>0</v>
      </c>
      <c r="T10" s="115">
        <f>[22]NS!AA265</f>
        <v>1</v>
      </c>
      <c r="U10" s="115">
        <f>[22]NS!AA266</f>
        <v>1</v>
      </c>
      <c r="V10" s="115">
        <f>[22]NS!AA267</f>
        <v>0</v>
      </c>
      <c r="W10" s="115">
        <f>[22]NS!AA268</f>
        <v>4</v>
      </c>
      <c r="X10" s="115">
        <f>[22]NS!AA269</f>
        <v>0</v>
      </c>
      <c r="Y10" s="115">
        <f>[22]NS!AA270</f>
        <v>0</v>
      </c>
      <c r="Z10" s="115">
        <f>[22]NS!AA271</f>
        <v>0</v>
      </c>
      <c r="AA10" s="108"/>
      <c r="AB10" s="108"/>
    </row>
    <row r="11" spans="2:28" s="113" customFormat="1" x14ac:dyDescent="0.25">
      <c r="B11" s="35">
        <v>6</v>
      </c>
      <c r="C11" s="28" t="s">
        <v>31</v>
      </c>
      <c r="D11" s="104">
        <f t="shared" si="1"/>
        <v>25</v>
      </c>
      <c r="E11" s="115">
        <f>[22]Sł!AA255</f>
        <v>0</v>
      </c>
      <c r="F11" s="115">
        <f>[22]Sł!AA251</f>
        <v>0</v>
      </c>
      <c r="G11" s="115">
        <f>[22]Sł!AA252</f>
        <v>0</v>
      </c>
      <c r="H11" s="115">
        <f>[22]Sł!AA253</f>
        <v>0</v>
      </c>
      <c r="I11" s="115">
        <f>[22]Sł!AA254</f>
        <v>0</v>
      </c>
      <c r="J11" s="115">
        <f>[22]Sł!AA255</f>
        <v>0</v>
      </c>
      <c r="K11" s="115">
        <f>[22]Sł!AA256</f>
        <v>1</v>
      </c>
      <c r="L11" s="116">
        <f>[22]Sł!AA257</f>
        <v>0</v>
      </c>
      <c r="M11" s="115">
        <f>[22]Sł!AA258</f>
        <v>3</v>
      </c>
      <c r="N11" s="115">
        <f>[22]Sł!AA259</f>
        <v>0</v>
      </c>
      <c r="O11" s="115">
        <f>[22]Sł!AA260</f>
        <v>3</v>
      </c>
      <c r="P11" s="115">
        <f>[22]Sł!AA261</f>
        <v>0</v>
      </c>
      <c r="Q11" s="115">
        <f>[22]Sł!AA262</f>
        <v>4</v>
      </c>
      <c r="R11" s="115">
        <f>[22]Sł!AA263</f>
        <v>0</v>
      </c>
      <c r="S11" s="115">
        <f>[22]Sł!AA264</f>
        <v>3</v>
      </c>
      <c r="T11" s="115">
        <f>[22]Sł!AA265</f>
        <v>4</v>
      </c>
      <c r="U11" s="115">
        <f>[22]Sł!AA266</f>
        <v>3</v>
      </c>
      <c r="V11" s="115">
        <f>[22]Sł!AA267</f>
        <v>0</v>
      </c>
      <c r="W11" s="115">
        <f>[22]Sł!AA268</f>
        <v>4</v>
      </c>
      <c r="X11" s="115">
        <f>[22]Sł!AA269</f>
        <v>0</v>
      </c>
      <c r="Y11" s="115">
        <f>[22]Sł!AA270</f>
        <v>0</v>
      </c>
      <c r="Z11" s="115">
        <f>[22]Sł!AA271</f>
        <v>0</v>
      </c>
      <c r="AA11" s="108"/>
      <c r="AB11" s="108"/>
    </row>
    <row r="12" spans="2:28" s="113" customFormat="1" ht="38.25" x14ac:dyDescent="0.25">
      <c r="B12" s="85">
        <v>7</v>
      </c>
      <c r="C12" s="28" t="s">
        <v>32</v>
      </c>
      <c r="D12" s="104">
        <f t="shared" si="1"/>
        <v>83</v>
      </c>
      <c r="E12" s="115">
        <f>[22]St!AA250</f>
        <v>2</v>
      </c>
      <c r="F12" s="115">
        <f>[22]St!AA251</f>
        <v>0</v>
      </c>
      <c r="G12" s="115">
        <f>[22]St!AA252</f>
        <v>19</v>
      </c>
      <c r="H12" s="115">
        <f>[22]St!AA253</f>
        <v>0</v>
      </c>
      <c r="I12" s="115">
        <f>[22]St!AA254</f>
        <v>1</v>
      </c>
      <c r="J12" s="115">
        <f>[22]St!AA255</f>
        <v>10</v>
      </c>
      <c r="K12" s="115">
        <f>[22]St!AA256</f>
        <v>5</v>
      </c>
      <c r="L12" s="116">
        <f>[22]St!AA257</f>
        <v>0</v>
      </c>
      <c r="M12" s="115">
        <f>[22]St!AA258</f>
        <v>6</v>
      </c>
      <c r="N12" s="115">
        <f>[22]St!AA259</f>
        <v>0</v>
      </c>
      <c r="O12" s="115">
        <f>[22]St!AA260</f>
        <v>0</v>
      </c>
      <c r="P12" s="115">
        <f>[22]St!AA261</f>
        <v>0</v>
      </c>
      <c r="Q12" s="115">
        <f>[22]St!AA262</f>
        <v>4</v>
      </c>
      <c r="R12" s="115">
        <f>[22]St!AA263</f>
        <v>1</v>
      </c>
      <c r="S12" s="115">
        <f>[22]St!AA264</f>
        <v>2</v>
      </c>
      <c r="T12" s="115">
        <f>[22]St!AA265</f>
        <v>9</v>
      </c>
      <c r="U12" s="115">
        <f>[22]St!AA266</f>
        <v>19</v>
      </c>
      <c r="V12" s="115">
        <f>[22]St!AA267</f>
        <v>0</v>
      </c>
      <c r="W12" s="115">
        <f>[22]St!AA268</f>
        <v>5</v>
      </c>
      <c r="X12" s="115">
        <f>[22]St!AA269</f>
        <v>0</v>
      </c>
      <c r="Y12" s="115">
        <f>[22]St!AA270</f>
        <v>0</v>
      </c>
      <c r="Z12" s="115">
        <f>[22]St!AA271</f>
        <v>0</v>
      </c>
      <c r="AA12" s="108"/>
      <c r="AB12" s="108"/>
    </row>
    <row r="13" spans="2:28" s="113" customFormat="1" x14ac:dyDescent="0.25">
      <c r="B13" s="85">
        <v>8</v>
      </c>
      <c r="C13" s="28" t="s">
        <v>33</v>
      </c>
      <c r="D13" s="104">
        <f t="shared" si="1"/>
        <v>22</v>
      </c>
      <c r="E13" s="115">
        <f>[22]Su!AA250</f>
        <v>0</v>
      </c>
      <c r="F13" s="115">
        <f>[22]Su!AA251</f>
        <v>0</v>
      </c>
      <c r="G13" s="115">
        <f>[22]Su!AA252</f>
        <v>0</v>
      </c>
      <c r="H13" s="115">
        <f>[22]Su!AA253</f>
        <v>0</v>
      </c>
      <c r="I13" s="115">
        <f>[22]Su!AA254</f>
        <v>1</v>
      </c>
      <c r="J13" s="115">
        <f>[22]Su!AA255</f>
        <v>0</v>
      </c>
      <c r="K13" s="115">
        <f>[22]Su!AA256</f>
        <v>1</v>
      </c>
      <c r="L13" s="116">
        <f>[22]Su!AA257</f>
        <v>3</v>
      </c>
      <c r="M13" s="115">
        <f>[22]Su!AA258</f>
        <v>0</v>
      </c>
      <c r="N13" s="115">
        <f>[22]Su!AA259</f>
        <v>0</v>
      </c>
      <c r="O13" s="115">
        <f>[22]Su!AA260</f>
        <v>1</v>
      </c>
      <c r="P13" s="115">
        <f>[22]Su!AA261</f>
        <v>1</v>
      </c>
      <c r="Q13" s="115">
        <f>[22]Su!AA262</f>
        <v>0</v>
      </c>
      <c r="R13" s="115">
        <f>[22]Su!AA263</f>
        <v>2</v>
      </c>
      <c r="S13" s="115">
        <f>[22]Su!AA264</f>
        <v>0</v>
      </c>
      <c r="T13" s="115">
        <f>[22]Su!AA265</f>
        <v>1</v>
      </c>
      <c r="U13" s="115">
        <f>[22]Su!AA266</f>
        <v>11</v>
      </c>
      <c r="V13" s="115">
        <f>[22]Su!AA267</f>
        <v>0</v>
      </c>
      <c r="W13" s="115">
        <f>[22]Su!AA268</f>
        <v>1</v>
      </c>
      <c r="X13" s="115">
        <f>[22]Su!AA269</f>
        <v>0</v>
      </c>
      <c r="Y13" s="115">
        <f>[22]Su!AA270</f>
        <v>0</v>
      </c>
      <c r="Z13" s="115">
        <f>[22]Su!AA271</f>
        <v>0</v>
      </c>
      <c r="AA13" s="108"/>
      <c r="AB13" s="108"/>
    </row>
    <row r="14" spans="2:28" s="113" customFormat="1" x14ac:dyDescent="0.25">
      <c r="B14" s="46">
        <v>9</v>
      </c>
      <c r="C14" s="28" t="s">
        <v>34</v>
      </c>
      <c r="D14" s="104">
        <f t="shared" si="1"/>
        <v>18</v>
      </c>
      <c r="E14" s="115">
        <f>[22]Św!AA250</f>
        <v>0</v>
      </c>
      <c r="F14" s="115">
        <f>[22]Św!AA251</f>
        <v>0</v>
      </c>
      <c r="G14" s="115">
        <f>[22]Św!AA252</f>
        <v>4</v>
      </c>
      <c r="H14" s="115">
        <f>[22]Św!AA253</f>
        <v>0</v>
      </c>
      <c r="I14" s="115">
        <f>[22]Św!AA254</f>
        <v>0</v>
      </c>
      <c r="J14" s="115">
        <f>[22]Św!AA255</f>
        <v>1</v>
      </c>
      <c r="K14" s="115">
        <f>[22]Św!AA256</f>
        <v>2</v>
      </c>
      <c r="L14" s="116">
        <f>[22]Św!AA257</f>
        <v>3</v>
      </c>
      <c r="M14" s="115">
        <f>[22]Św!AA258</f>
        <v>3</v>
      </c>
      <c r="N14" s="115">
        <f>[22]Św!AA259</f>
        <v>0</v>
      </c>
      <c r="O14" s="115">
        <f>[22]Św!AA260</f>
        <v>0</v>
      </c>
      <c r="P14" s="115">
        <f>[22]Św!AA261</f>
        <v>0</v>
      </c>
      <c r="Q14" s="115">
        <f>[22]Św!AA262</f>
        <v>1</v>
      </c>
      <c r="R14" s="115">
        <f>[22]Św!AA263</f>
        <v>0</v>
      </c>
      <c r="S14" s="115">
        <f>[22]Św!AA264</f>
        <v>0</v>
      </c>
      <c r="T14" s="115">
        <f>[22]Św!AA265</f>
        <v>0</v>
      </c>
      <c r="U14" s="115">
        <f>[22]Św!AA266</f>
        <v>3</v>
      </c>
      <c r="V14" s="115">
        <f>[22]Św!AA267</f>
        <v>0</v>
      </c>
      <c r="W14" s="115">
        <f>[22]Św!AA268</f>
        <v>1</v>
      </c>
      <c r="X14" s="115">
        <f>[22]Św!AA269</f>
        <v>0</v>
      </c>
      <c r="Y14" s="115">
        <f>[22]Św!AA270</f>
        <v>0</v>
      </c>
      <c r="Z14" s="115">
        <f>[22]Św!AA271</f>
        <v>0</v>
      </c>
      <c r="AA14" s="108"/>
      <c r="AB14" s="108"/>
    </row>
    <row r="15" spans="2:28" s="113" customFormat="1" x14ac:dyDescent="0.25">
      <c r="B15" s="35">
        <v>10</v>
      </c>
      <c r="C15" s="28" t="s">
        <v>35</v>
      </c>
      <c r="D15" s="104">
        <f t="shared" si="1"/>
        <v>27</v>
      </c>
      <c r="E15" s="115">
        <f>[22]Ws!AA259</f>
        <v>0</v>
      </c>
      <c r="F15" s="115">
        <f>[22]Ws!AA251</f>
        <v>0</v>
      </c>
      <c r="G15" s="115">
        <f>[22]Ws!AA252</f>
        <v>5</v>
      </c>
      <c r="H15" s="115">
        <f>[22]Ws!AA253</f>
        <v>0</v>
      </c>
      <c r="I15" s="115">
        <f>[22]Ws!AA254</f>
        <v>1</v>
      </c>
      <c r="J15" s="115">
        <f>[22]Ws!AA255</f>
        <v>1</v>
      </c>
      <c r="K15" s="115">
        <f>[22]Ws!AA256</f>
        <v>3</v>
      </c>
      <c r="L15" s="116">
        <f>[22]Ws!AA257</f>
        <v>0</v>
      </c>
      <c r="M15" s="115">
        <f>[22]Ws!AA258</f>
        <v>0</v>
      </c>
      <c r="N15" s="115">
        <f>[22]Ws!AA259</f>
        <v>0</v>
      </c>
      <c r="O15" s="115">
        <f>[22]Ws!AA260</f>
        <v>0</v>
      </c>
      <c r="P15" s="115">
        <f>[22]Ws!AA261</f>
        <v>0</v>
      </c>
      <c r="Q15" s="115">
        <f>[22]Ws!AA262</f>
        <v>1</v>
      </c>
      <c r="R15" s="115">
        <f>[22]Ws!AA263</f>
        <v>0</v>
      </c>
      <c r="S15" s="115">
        <f>[22]Ws!AA264</f>
        <v>3</v>
      </c>
      <c r="T15" s="115">
        <f>[22]Ws!AA265</f>
        <v>1</v>
      </c>
      <c r="U15" s="115">
        <f>[22]Ws!AA266</f>
        <v>5</v>
      </c>
      <c r="V15" s="115">
        <f>[22]Ws!AA267</f>
        <v>0</v>
      </c>
      <c r="W15" s="115">
        <f>[22]Ws!AA268</f>
        <v>7</v>
      </c>
      <c r="X15" s="115">
        <f>[22]Ws!AA269</f>
        <v>0</v>
      </c>
      <c r="Y15" s="115">
        <f>[22]Ws!AA270</f>
        <v>0</v>
      </c>
      <c r="Z15" s="115">
        <f>[22]Ws!AA271</f>
        <v>0</v>
      </c>
      <c r="AA15" s="108"/>
      <c r="AB15" s="108"/>
    </row>
    <row r="16" spans="2:28" s="113" customFormat="1" ht="25.5" x14ac:dyDescent="0.25">
      <c r="B16" s="85">
        <v>11</v>
      </c>
      <c r="C16" s="28" t="s">
        <v>36</v>
      </c>
      <c r="D16" s="104">
        <f t="shared" si="1"/>
        <v>57</v>
      </c>
      <c r="E16" s="115">
        <f>[22]ZGg!AA260</f>
        <v>0</v>
      </c>
      <c r="F16" s="115">
        <f>[22]ZGg!AA251</f>
        <v>0</v>
      </c>
      <c r="G16" s="115">
        <f>[22]ZGg!AA252</f>
        <v>8</v>
      </c>
      <c r="H16" s="115">
        <f>[22]ZGg!AA253</f>
        <v>0</v>
      </c>
      <c r="I16" s="115">
        <f>[22]ZGg!AA254</f>
        <v>0</v>
      </c>
      <c r="J16" s="115">
        <f>[22]ZGg!AA255</f>
        <v>1</v>
      </c>
      <c r="K16" s="115">
        <f>[22]ZGg!AA256</f>
        <v>4</v>
      </c>
      <c r="L16" s="116">
        <f>[22]ZGg!AA257</f>
        <v>1</v>
      </c>
      <c r="M16" s="115">
        <f>[22]ZGg!AA258</f>
        <v>0</v>
      </c>
      <c r="N16" s="115">
        <f>[22]ZGg!AA259</f>
        <v>1</v>
      </c>
      <c r="O16" s="115">
        <f>[22]ZGg!AA260</f>
        <v>0</v>
      </c>
      <c r="P16" s="115">
        <f>[22]ZGg!AA261</f>
        <v>1</v>
      </c>
      <c r="Q16" s="115">
        <f>[22]ZGg!AA262</f>
        <v>8</v>
      </c>
      <c r="R16" s="115">
        <f>[22]ZGg!AA263</f>
        <v>0</v>
      </c>
      <c r="S16" s="115">
        <f>[22]ZGg!AA264</f>
        <v>0</v>
      </c>
      <c r="T16" s="115">
        <f>[22]ZGg!AA265</f>
        <v>7</v>
      </c>
      <c r="U16" s="115">
        <f>[22]ZGg!AA266</f>
        <v>11</v>
      </c>
      <c r="V16" s="115">
        <f>[22]ZGg!AA267</f>
        <v>0</v>
      </c>
      <c r="W16" s="115">
        <f>[22]ZGg!AA268</f>
        <v>13</v>
      </c>
      <c r="X16" s="115">
        <f>[22]ZGg!AA269</f>
        <v>0</v>
      </c>
      <c r="Y16" s="115">
        <f>[22]ZGg!AA270</f>
        <v>0</v>
      </c>
      <c r="Z16" s="115">
        <f>[22]ZGg!AA271</f>
        <v>2</v>
      </c>
      <c r="AA16" s="108"/>
      <c r="AB16" s="108"/>
    </row>
    <row r="17" spans="2:28" s="113" customFormat="1" ht="25.5" x14ac:dyDescent="0.25">
      <c r="B17" s="85">
        <v>12</v>
      </c>
      <c r="C17" s="28" t="s">
        <v>37</v>
      </c>
      <c r="D17" s="104">
        <f t="shared" si="1"/>
        <v>10</v>
      </c>
      <c r="E17" s="115">
        <f>[22]ZGz!AA261</f>
        <v>0</v>
      </c>
      <c r="F17" s="115">
        <f>[22]ZGz!AA251</f>
        <v>0</v>
      </c>
      <c r="G17" s="115">
        <f>[22]ZGz!AA252</f>
        <v>2</v>
      </c>
      <c r="H17" s="115">
        <f>[22]ZGz!AA253</f>
        <v>0</v>
      </c>
      <c r="I17" s="115">
        <f>[22]ZGz!AA254</f>
        <v>0</v>
      </c>
      <c r="J17" s="115">
        <f>[22]ZGz!AA255</f>
        <v>0</v>
      </c>
      <c r="K17" s="115">
        <f>[22]ZGz!AA256</f>
        <v>1</v>
      </c>
      <c r="L17" s="116">
        <f>[22]ZGz!AA257</f>
        <v>0</v>
      </c>
      <c r="M17" s="115">
        <f>[22]ZGz!AA258</f>
        <v>1</v>
      </c>
      <c r="N17" s="115">
        <f>[22]ZGz!AA259</f>
        <v>0</v>
      </c>
      <c r="O17" s="115">
        <f>[22]ZGz!AA260</f>
        <v>0</v>
      </c>
      <c r="P17" s="115">
        <f>[22]ZGz!AA261</f>
        <v>0</v>
      </c>
      <c r="Q17" s="115">
        <f>[22]ZGz!AA262</f>
        <v>1</v>
      </c>
      <c r="R17" s="115">
        <f>[22]ZGz!AA263</f>
        <v>0</v>
      </c>
      <c r="S17" s="115">
        <f>[22]ZGz!AA264</f>
        <v>0</v>
      </c>
      <c r="T17" s="115">
        <f>[22]ZGz!AA265</f>
        <v>1</v>
      </c>
      <c r="U17" s="115">
        <f>[22]ZGz!AA266</f>
        <v>3</v>
      </c>
      <c r="V17" s="115">
        <f>[22]ZGz!AA267</f>
        <v>1</v>
      </c>
      <c r="W17" s="115">
        <f>[22]ZGz!AA268</f>
        <v>0</v>
      </c>
      <c r="X17" s="115">
        <f>[22]ZGz!AA269</f>
        <v>0</v>
      </c>
      <c r="Y17" s="115">
        <f>[22]ZGz!AA270</f>
        <v>0</v>
      </c>
      <c r="Z17" s="115">
        <f>[22]ZGz!AA271</f>
        <v>0</v>
      </c>
      <c r="AA17" s="108"/>
      <c r="AB17" s="108"/>
    </row>
    <row r="18" spans="2:28" s="113" customFormat="1" x14ac:dyDescent="0.25">
      <c r="B18" s="46">
        <v>13</v>
      </c>
      <c r="C18" s="28" t="s">
        <v>38</v>
      </c>
      <c r="D18" s="104">
        <f t="shared" si="1"/>
        <v>25</v>
      </c>
      <c r="E18" s="115">
        <f>[22]Żg!AA250</f>
        <v>0</v>
      </c>
      <c r="F18" s="115">
        <f>[22]Żg!AA251</f>
        <v>0</v>
      </c>
      <c r="G18" s="115">
        <f>[22]Żg!AA252</f>
        <v>3</v>
      </c>
      <c r="H18" s="115">
        <f>[22]Żg!AA253</f>
        <v>0</v>
      </c>
      <c r="I18" s="115">
        <f>[22]Żg!AA254</f>
        <v>0</v>
      </c>
      <c r="J18" s="115">
        <f>[22]Żg!AA255</f>
        <v>0</v>
      </c>
      <c r="K18" s="115">
        <f>[22]Żg!AA256</f>
        <v>2</v>
      </c>
      <c r="L18" s="116">
        <f>[22]Żg!AA257</f>
        <v>1</v>
      </c>
      <c r="M18" s="115">
        <f>[22]Żg!AA258</f>
        <v>0</v>
      </c>
      <c r="N18" s="115">
        <f>[22]Żg!AA259</f>
        <v>0</v>
      </c>
      <c r="O18" s="115">
        <f>[22]Żg!AA260</f>
        <v>1</v>
      </c>
      <c r="P18" s="115">
        <f>[22]Żg!AA261</f>
        <v>0</v>
      </c>
      <c r="Q18" s="115">
        <f>[22]Żg!AA262</f>
        <v>1</v>
      </c>
      <c r="R18" s="115">
        <f>[22]Żg!AA263</f>
        <v>0</v>
      </c>
      <c r="S18" s="115">
        <f>[22]Żg!AA264</f>
        <v>2</v>
      </c>
      <c r="T18" s="115">
        <f>[22]Żg!AA265</f>
        <v>0</v>
      </c>
      <c r="U18" s="115">
        <f>[22]Żg!AA266</f>
        <v>6</v>
      </c>
      <c r="V18" s="115">
        <f>[22]Żg!AA267</f>
        <v>0</v>
      </c>
      <c r="W18" s="115">
        <f>[22]Żg!AA268</f>
        <v>9</v>
      </c>
      <c r="X18" s="115">
        <f>[22]Żg!AA269</f>
        <v>0</v>
      </c>
      <c r="Y18" s="115">
        <f>[22]Żg!AA270</f>
        <v>0</v>
      </c>
      <c r="Z18" s="115">
        <f>[22]Żg!AA271</f>
        <v>0</v>
      </c>
      <c r="AA18" s="108"/>
      <c r="AB18" s="108"/>
    </row>
    <row r="19" spans="2:28" s="113" customFormat="1" x14ac:dyDescent="0.25">
      <c r="B19" s="35">
        <v>14</v>
      </c>
      <c r="C19" s="28" t="s">
        <v>39</v>
      </c>
      <c r="D19" s="104">
        <f t="shared" si="1"/>
        <v>66</v>
      </c>
      <c r="E19" s="115">
        <f>[22]Żr!AA263</f>
        <v>0</v>
      </c>
      <c r="F19" s="115">
        <f>[22]Żr!AA251</f>
        <v>0</v>
      </c>
      <c r="G19" s="115">
        <f>[22]Żr!AA252</f>
        <v>3</v>
      </c>
      <c r="H19" s="115">
        <f>[22]Żr!AA253</f>
        <v>0</v>
      </c>
      <c r="I19" s="115">
        <f>[22]Żr!AA254</f>
        <v>1</v>
      </c>
      <c r="J19" s="115">
        <f>[22]Żr!AA255</f>
        <v>0</v>
      </c>
      <c r="K19" s="115">
        <f>[22]Żr!AA256</f>
        <v>2</v>
      </c>
      <c r="L19" s="116">
        <f>[22]Żr!AA257</f>
        <v>1</v>
      </c>
      <c r="M19" s="115">
        <f>[22]Żr!AA258</f>
        <v>2</v>
      </c>
      <c r="N19" s="115">
        <f>[22]Żr!AA259</f>
        <v>0</v>
      </c>
      <c r="O19" s="115">
        <f>[22]Żr!AA260</f>
        <v>0</v>
      </c>
      <c r="P19" s="115">
        <f>[22]Żr!AA261</f>
        <v>1</v>
      </c>
      <c r="Q19" s="115">
        <f>[22]Żr!AA262</f>
        <v>10</v>
      </c>
      <c r="R19" s="115">
        <f>[22]Żr!AA263</f>
        <v>0</v>
      </c>
      <c r="S19" s="115">
        <f>[22]Żr!AA264</f>
        <v>3</v>
      </c>
      <c r="T19" s="115">
        <f>[22]Żr!AA265</f>
        <v>7</v>
      </c>
      <c r="U19" s="115">
        <f>[22]Żr!AA266</f>
        <v>19</v>
      </c>
      <c r="V19" s="115">
        <f>[22]Żr!AA267</f>
        <v>2</v>
      </c>
      <c r="W19" s="115">
        <f>[22]Żr!AA268</f>
        <v>15</v>
      </c>
      <c r="X19" s="115">
        <f>[22]Żr!AA269</f>
        <v>0</v>
      </c>
      <c r="Y19" s="115">
        <f>[22]Żr!AA270</f>
        <v>0</v>
      </c>
      <c r="Z19" s="115">
        <f>[22]Żr!AA271</f>
        <v>0</v>
      </c>
      <c r="AA19" s="108"/>
      <c r="AB19" s="108"/>
    </row>
    <row r="21" spans="2:28" x14ac:dyDescent="0.2">
      <c r="D21" s="42"/>
      <c r="E21" s="121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2:28" ht="15" customHeight="1" x14ac:dyDescent="0.2">
      <c r="E22" s="12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</row>
  </sheetData>
  <mergeCells count="7">
    <mergeCell ref="B5:C5"/>
    <mergeCell ref="B1:Z1"/>
    <mergeCell ref="B2:Z2"/>
    <mergeCell ref="B3:B4"/>
    <mergeCell ref="C3:C4"/>
    <mergeCell ref="D3:D4"/>
    <mergeCell ref="E3:Z3"/>
  </mergeCells>
  <pageMargins left="0.7" right="0.7" top="0.75" bottom="0.75" header="0.3" footer="0.3"/>
  <pageSetup paperSize="9" scale="5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workbookViewId="0">
      <selection activeCell="N9" sqref="N9"/>
    </sheetView>
  </sheetViews>
  <sheetFormatPr defaultRowHeight="15" x14ac:dyDescent="0.25"/>
  <cols>
    <col min="1" max="1" width="3.5703125" customWidth="1"/>
    <col min="2" max="2" width="5.85546875" style="128" customWidth="1"/>
    <col min="3" max="3" width="14.28515625" style="128" customWidth="1"/>
    <col min="4" max="4" width="11.42578125" style="128" customWidth="1"/>
    <col min="5" max="5" width="7.28515625" style="128" customWidth="1"/>
    <col min="6" max="11" width="15.7109375" style="128" customWidth="1"/>
    <col min="257" max="257" width="3.5703125" customWidth="1"/>
    <col min="258" max="258" width="5.85546875" customWidth="1"/>
    <col min="259" max="259" width="14.28515625" customWidth="1"/>
    <col min="260" max="260" width="11.42578125" customWidth="1"/>
    <col min="261" max="261" width="7.28515625" customWidth="1"/>
    <col min="262" max="267" width="15.7109375" customWidth="1"/>
    <col min="513" max="513" width="3.5703125" customWidth="1"/>
    <col min="514" max="514" width="5.85546875" customWidth="1"/>
    <col min="515" max="515" width="14.28515625" customWidth="1"/>
    <col min="516" max="516" width="11.42578125" customWidth="1"/>
    <col min="517" max="517" width="7.28515625" customWidth="1"/>
    <col min="518" max="523" width="15.7109375" customWidth="1"/>
    <col min="769" max="769" width="3.5703125" customWidth="1"/>
    <col min="770" max="770" width="5.85546875" customWidth="1"/>
    <col min="771" max="771" width="14.28515625" customWidth="1"/>
    <col min="772" max="772" width="11.42578125" customWidth="1"/>
    <col min="773" max="773" width="7.28515625" customWidth="1"/>
    <col min="774" max="779" width="15.7109375" customWidth="1"/>
    <col min="1025" max="1025" width="3.5703125" customWidth="1"/>
    <col min="1026" max="1026" width="5.85546875" customWidth="1"/>
    <col min="1027" max="1027" width="14.28515625" customWidth="1"/>
    <col min="1028" max="1028" width="11.42578125" customWidth="1"/>
    <col min="1029" max="1029" width="7.28515625" customWidth="1"/>
    <col min="1030" max="1035" width="15.7109375" customWidth="1"/>
    <col min="1281" max="1281" width="3.5703125" customWidth="1"/>
    <col min="1282" max="1282" width="5.85546875" customWidth="1"/>
    <col min="1283" max="1283" width="14.28515625" customWidth="1"/>
    <col min="1284" max="1284" width="11.42578125" customWidth="1"/>
    <col min="1285" max="1285" width="7.28515625" customWidth="1"/>
    <col min="1286" max="1291" width="15.7109375" customWidth="1"/>
    <col min="1537" max="1537" width="3.5703125" customWidth="1"/>
    <col min="1538" max="1538" width="5.85546875" customWidth="1"/>
    <col min="1539" max="1539" width="14.28515625" customWidth="1"/>
    <col min="1540" max="1540" width="11.42578125" customWidth="1"/>
    <col min="1541" max="1541" width="7.28515625" customWidth="1"/>
    <col min="1542" max="1547" width="15.7109375" customWidth="1"/>
    <col min="1793" max="1793" width="3.5703125" customWidth="1"/>
    <col min="1794" max="1794" width="5.85546875" customWidth="1"/>
    <col min="1795" max="1795" width="14.28515625" customWidth="1"/>
    <col min="1796" max="1796" width="11.42578125" customWidth="1"/>
    <col min="1797" max="1797" width="7.28515625" customWidth="1"/>
    <col min="1798" max="1803" width="15.7109375" customWidth="1"/>
    <col min="2049" max="2049" width="3.5703125" customWidth="1"/>
    <col min="2050" max="2050" width="5.85546875" customWidth="1"/>
    <col min="2051" max="2051" width="14.28515625" customWidth="1"/>
    <col min="2052" max="2052" width="11.42578125" customWidth="1"/>
    <col min="2053" max="2053" width="7.28515625" customWidth="1"/>
    <col min="2054" max="2059" width="15.7109375" customWidth="1"/>
    <col min="2305" max="2305" width="3.5703125" customWidth="1"/>
    <col min="2306" max="2306" width="5.85546875" customWidth="1"/>
    <col min="2307" max="2307" width="14.28515625" customWidth="1"/>
    <col min="2308" max="2308" width="11.42578125" customWidth="1"/>
    <col min="2309" max="2309" width="7.28515625" customWidth="1"/>
    <col min="2310" max="2315" width="15.7109375" customWidth="1"/>
    <col min="2561" max="2561" width="3.5703125" customWidth="1"/>
    <col min="2562" max="2562" width="5.85546875" customWidth="1"/>
    <col min="2563" max="2563" width="14.28515625" customWidth="1"/>
    <col min="2564" max="2564" width="11.42578125" customWidth="1"/>
    <col min="2565" max="2565" width="7.28515625" customWidth="1"/>
    <col min="2566" max="2571" width="15.7109375" customWidth="1"/>
    <col min="2817" max="2817" width="3.5703125" customWidth="1"/>
    <col min="2818" max="2818" width="5.85546875" customWidth="1"/>
    <col min="2819" max="2819" width="14.28515625" customWidth="1"/>
    <col min="2820" max="2820" width="11.42578125" customWidth="1"/>
    <col min="2821" max="2821" width="7.28515625" customWidth="1"/>
    <col min="2822" max="2827" width="15.7109375" customWidth="1"/>
    <col min="3073" max="3073" width="3.5703125" customWidth="1"/>
    <col min="3074" max="3074" width="5.85546875" customWidth="1"/>
    <col min="3075" max="3075" width="14.28515625" customWidth="1"/>
    <col min="3076" max="3076" width="11.42578125" customWidth="1"/>
    <col min="3077" max="3077" width="7.28515625" customWidth="1"/>
    <col min="3078" max="3083" width="15.7109375" customWidth="1"/>
    <col min="3329" max="3329" width="3.5703125" customWidth="1"/>
    <col min="3330" max="3330" width="5.85546875" customWidth="1"/>
    <col min="3331" max="3331" width="14.28515625" customWidth="1"/>
    <col min="3332" max="3332" width="11.42578125" customWidth="1"/>
    <col min="3333" max="3333" width="7.28515625" customWidth="1"/>
    <col min="3334" max="3339" width="15.7109375" customWidth="1"/>
    <col min="3585" max="3585" width="3.5703125" customWidth="1"/>
    <col min="3586" max="3586" width="5.85546875" customWidth="1"/>
    <col min="3587" max="3587" width="14.28515625" customWidth="1"/>
    <col min="3588" max="3588" width="11.42578125" customWidth="1"/>
    <col min="3589" max="3589" width="7.28515625" customWidth="1"/>
    <col min="3590" max="3595" width="15.7109375" customWidth="1"/>
    <col min="3841" max="3841" width="3.5703125" customWidth="1"/>
    <col min="3842" max="3842" width="5.85546875" customWidth="1"/>
    <col min="3843" max="3843" width="14.28515625" customWidth="1"/>
    <col min="3844" max="3844" width="11.42578125" customWidth="1"/>
    <col min="3845" max="3845" width="7.28515625" customWidth="1"/>
    <col min="3846" max="3851" width="15.7109375" customWidth="1"/>
    <col min="4097" max="4097" width="3.5703125" customWidth="1"/>
    <col min="4098" max="4098" width="5.85546875" customWidth="1"/>
    <col min="4099" max="4099" width="14.28515625" customWidth="1"/>
    <col min="4100" max="4100" width="11.42578125" customWidth="1"/>
    <col min="4101" max="4101" width="7.28515625" customWidth="1"/>
    <col min="4102" max="4107" width="15.7109375" customWidth="1"/>
    <col min="4353" max="4353" width="3.5703125" customWidth="1"/>
    <col min="4354" max="4354" width="5.85546875" customWidth="1"/>
    <col min="4355" max="4355" width="14.28515625" customWidth="1"/>
    <col min="4356" max="4356" width="11.42578125" customWidth="1"/>
    <col min="4357" max="4357" width="7.28515625" customWidth="1"/>
    <col min="4358" max="4363" width="15.7109375" customWidth="1"/>
    <col min="4609" max="4609" width="3.5703125" customWidth="1"/>
    <col min="4610" max="4610" width="5.85546875" customWidth="1"/>
    <col min="4611" max="4611" width="14.28515625" customWidth="1"/>
    <col min="4612" max="4612" width="11.42578125" customWidth="1"/>
    <col min="4613" max="4613" width="7.28515625" customWidth="1"/>
    <col min="4614" max="4619" width="15.7109375" customWidth="1"/>
    <col min="4865" max="4865" width="3.5703125" customWidth="1"/>
    <col min="4866" max="4866" width="5.85546875" customWidth="1"/>
    <col min="4867" max="4867" width="14.28515625" customWidth="1"/>
    <col min="4868" max="4868" width="11.42578125" customWidth="1"/>
    <col min="4869" max="4869" width="7.28515625" customWidth="1"/>
    <col min="4870" max="4875" width="15.7109375" customWidth="1"/>
    <col min="5121" max="5121" width="3.5703125" customWidth="1"/>
    <col min="5122" max="5122" width="5.85546875" customWidth="1"/>
    <col min="5123" max="5123" width="14.28515625" customWidth="1"/>
    <col min="5124" max="5124" width="11.42578125" customWidth="1"/>
    <col min="5125" max="5125" width="7.28515625" customWidth="1"/>
    <col min="5126" max="5131" width="15.7109375" customWidth="1"/>
    <col min="5377" max="5377" width="3.5703125" customWidth="1"/>
    <col min="5378" max="5378" width="5.85546875" customWidth="1"/>
    <col min="5379" max="5379" width="14.28515625" customWidth="1"/>
    <col min="5380" max="5380" width="11.42578125" customWidth="1"/>
    <col min="5381" max="5381" width="7.28515625" customWidth="1"/>
    <col min="5382" max="5387" width="15.7109375" customWidth="1"/>
    <col min="5633" max="5633" width="3.5703125" customWidth="1"/>
    <col min="5634" max="5634" width="5.85546875" customWidth="1"/>
    <col min="5635" max="5635" width="14.28515625" customWidth="1"/>
    <col min="5636" max="5636" width="11.42578125" customWidth="1"/>
    <col min="5637" max="5637" width="7.28515625" customWidth="1"/>
    <col min="5638" max="5643" width="15.7109375" customWidth="1"/>
    <col min="5889" max="5889" width="3.5703125" customWidth="1"/>
    <col min="5890" max="5890" width="5.85546875" customWidth="1"/>
    <col min="5891" max="5891" width="14.28515625" customWidth="1"/>
    <col min="5892" max="5892" width="11.42578125" customWidth="1"/>
    <col min="5893" max="5893" width="7.28515625" customWidth="1"/>
    <col min="5894" max="5899" width="15.7109375" customWidth="1"/>
    <col min="6145" max="6145" width="3.5703125" customWidth="1"/>
    <col min="6146" max="6146" width="5.85546875" customWidth="1"/>
    <col min="6147" max="6147" width="14.28515625" customWidth="1"/>
    <col min="6148" max="6148" width="11.42578125" customWidth="1"/>
    <col min="6149" max="6149" width="7.28515625" customWidth="1"/>
    <col min="6150" max="6155" width="15.7109375" customWidth="1"/>
    <col min="6401" max="6401" width="3.5703125" customWidth="1"/>
    <col min="6402" max="6402" width="5.85546875" customWidth="1"/>
    <col min="6403" max="6403" width="14.28515625" customWidth="1"/>
    <col min="6404" max="6404" width="11.42578125" customWidth="1"/>
    <col min="6405" max="6405" width="7.28515625" customWidth="1"/>
    <col min="6406" max="6411" width="15.7109375" customWidth="1"/>
    <col min="6657" max="6657" width="3.5703125" customWidth="1"/>
    <col min="6658" max="6658" width="5.85546875" customWidth="1"/>
    <col min="6659" max="6659" width="14.28515625" customWidth="1"/>
    <col min="6660" max="6660" width="11.42578125" customWidth="1"/>
    <col min="6661" max="6661" width="7.28515625" customWidth="1"/>
    <col min="6662" max="6667" width="15.7109375" customWidth="1"/>
    <col min="6913" max="6913" width="3.5703125" customWidth="1"/>
    <col min="6914" max="6914" width="5.85546875" customWidth="1"/>
    <col min="6915" max="6915" width="14.28515625" customWidth="1"/>
    <col min="6916" max="6916" width="11.42578125" customWidth="1"/>
    <col min="6917" max="6917" width="7.28515625" customWidth="1"/>
    <col min="6918" max="6923" width="15.7109375" customWidth="1"/>
    <col min="7169" max="7169" width="3.5703125" customWidth="1"/>
    <col min="7170" max="7170" width="5.85546875" customWidth="1"/>
    <col min="7171" max="7171" width="14.28515625" customWidth="1"/>
    <col min="7172" max="7172" width="11.42578125" customWidth="1"/>
    <col min="7173" max="7173" width="7.28515625" customWidth="1"/>
    <col min="7174" max="7179" width="15.7109375" customWidth="1"/>
    <col min="7425" max="7425" width="3.5703125" customWidth="1"/>
    <col min="7426" max="7426" width="5.85546875" customWidth="1"/>
    <col min="7427" max="7427" width="14.28515625" customWidth="1"/>
    <col min="7428" max="7428" width="11.42578125" customWidth="1"/>
    <col min="7429" max="7429" width="7.28515625" customWidth="1"/>
    <col min="7430" max="7435" width="15.7109375" customWidth="1"/>
    <col min="7681" max="7681" width="3.5703125" customWidth="1"/>
    <col min="7682" max="7682" width="5.85546875" customWidth="1"/>
    <col min="7683" max="7683" width="14.28515625" customWidth="1"/>
    <col min="7684" max="7684" width="11.42578125" customWidth="1"/>
    <col min="7685" max="7685" width="7.28515625" customWidth="1"/>
    <col min="7686" max="7691" width="15.7109375" customWidth="1"/>
    <col min="7937" max="7937" width="3.5703125" customWidth="1"/>
    <col min="7938" max="7938" width="5.85546875" customWidth="1"/>
    <col min="7939" max="7939" width="14.28515625" customWidth="1"/>
    <col min="7940" max="7940" width="11.42578125" customWidth="1"/>
    <col min="7941" max="7941" width="7.28515625" customWidth="1"/>
    <col min="7942" max="7947" width="15.7109375" customWidth="1"/>
    <col min="8193" max="8193" width="3.5703125" customWidth="1"/>
    <col min="8194" max="8194" width="5.85546875" customWidth="1"/>
    <col min="8195" max="8195" width="14.28515625" customWidth="1"/>
    <col min="8196" max="8196" width="11.42578125" customWidth="1"/>
    <col min="8197" max="8197" width="7.28515625" customWidth="1"/>
    <col min="8198" max="8203" width="15.7109375" customWidth="1"/>
    <col min="8449" max="8449" width="3.5703125" customWidth="1"/>
    <col min="8450" max="8450" width="5.85546875" customWidth="1"/>
    <col min="8451" max="8451" width="14.28515625" customWidth="1"/>
    <col min="8452" max="8452" width="11.42578125" customWidth="1"/>
    <col min="8453" max="8453" width="7.28515625" customWidth="1"/>
    <col min="8454" max="8459" width="15.7109375" customWidth="1"/>
    <col min="8705" max="8705" width="3.5703125" customWidth="1"/>
    <col min="8706" max="8706" width="5.85546875" customWidth="1"/>
    <col min="8707" max="8707" width="14.28515625" customWidth="1"/>
    <col min="8708" max="8708" width="11.42578125" customWidth="1"/>
    <col min="8709" max="8709" width="7.28515625" customWidth="1"/>
    <col min="8710" max="8715" width="15.7109375" customWidth="1"/>
    <col min="8961" max="8961" width="3.5703125" customWidth="1"/>
    <col min="8962" max="8962" width="5.85546875" customWidth="1"/>
    <col min="8963" max="8963" width="14.28515625" customWidth="1"/>
    <col min="8964" max="8964" width="11.42578125" customWidth="1"/>
    <col min="8965" max="8965" width="7.28515625" customWidth="1"/>
    <col min="8966" max="8971" width="15.7109375" customWidth="1"/>
    <col min="9217" max="9217" width="3.5703125" customWidth="1"/>
    <col min="9218" max="9218" width="5.85546875" customWidth="1"/>
    <col min="9219" max="9219" width="14.28515625" customWidth="1"/>
    <col min="9220" max="9220" width="11.42578125" customWidth="1"/>
    <col min="9221" max="9221" width="7.28515625" customWidth="1"/>
    <col min="9222" max="9227" width="15.7109375" customWidth="1"/>
    <col min="9473" max="9473" width="3.5703125" customWidth="1"/>
    <col min="9474" max="9474" width="5.85546875" customWidth="1"/>
    <col min="9475" max="9475" width="14.28515625" customWidth="1"/>
    <col min="9476" max="9476" width="11.42578125" customWidth="1"/>
    <col min="9477" max="9477" width="7.28515625" customWidth="1"/>
    <col min="9478" max="9483" width="15.7109375" customWidth="1"/>
    <col min="9729" max="9729" width="3.5703125" customWidth="1"/>
    <col min="9730" max="9730" width="5.85546875" customWidth="1"/>
    <col min="9731" max="9731" width="14.28515625" customWidth="1"/>
    <col min="9732" max="9732" width="11.42578125" customWidth="1"/>
    <col min="9733" max="9733" width="7.28515625" customWidth="1"/>
    <col min="9734" max="9739" width="15.7109375" customWidth="1"/>
    <col min="9985" max="9985" width="3.5703125" customWidth="1"/>
    <col min="9986" max="9986" width="5.85546875" customWidth="1"/>
    <col min="9987" max="9987" width="14.28515625" customWidth="1"/>
    <col min="9988" max="9988" width="11.42578125" customWidth="1"/>
    <col min="9989" max="9989" width="7.28515625" customWidth="1"/>
    <col min="9990" max="9995" width="15.7109375" customWidth="1"/>
    <col min="10241" max="10241" width="3.5703125" customWidth="1"/>
    <col min="10242" max="10242" width="5.85546875" customWidth="1"/>
    <col min="10243" max="10243" width="14.28515625" customWidth="1"/>
    <col min="10244" max="10244" width="11.42578125" customWidth="1"/>
    <col min="10245" max="10245" width="7.28515625" customWidth="1"/>
    <col min="10246" max="10251" width="15.7109375" customWidth="1"/>
    <col min="10497" max="10497" width="3.5703125" customWidth="1"/>
    <col min="10498" max="10498" width="5.85546875" customWidth="1"/>
    <col min="10499" max="10499" width="14.28515625" customWidth="1"/>
    <col min="10500" max="10500" width="11.42578125" customWidth="1"/>
    <col min="10501" max="10501" width="7.28515625" customWidth="1"/>
    <col min="10502" max="10507" width="15.7109375" customWidth="1"/>
    <col min="10753" max="10753" width="3.5703125" customWidth="1"/>
    <col min="10754" max="10754" width="5.85546875" customWidth="1"/>
    <col min="10755" max="10755" width="14.28515625" customWidth="1"/>
    <col min="10756" max="10756" width="11.42578125" customWidth="1"/>
    <col min="10757" max="10757" width="7.28515625" customWidth="1"/>
    <col min="10758" max="10763" width="15.7109375" customWidth="1"/>
    <col min="11009" max="11009" width="3.5703125" customWidth="1"/>
    <col min="11010" max="11010" width="5.85546875" customWidth="1"/>
    <col min="11011" max="11011" width="14.28515625" customWidth="1"/>
    <col min="11012" max="11012" width="11.42578125" customWidth="1"/>
    <col min="11013" max="11013" width="7.28515625" customWidth="1"/>
    <col min="11014" max="11019" width="15.7109375" customWidth="1"/>
    <col min="11265" max="11265" width="3.5703125" customWidth="1"/>
    <col min="11266" max="11266" width="5.85546875" customWidth="1"/>
    <col min="11267" max="11267" width="14.28515625" customWidth="1"/>
    <col min="11268" max="11268" width="11.42578125" customWidth="1"/>
    <col min="11269" max="11269" width="7.28515625" customWidth="1"/>
    <col min="11270" max="11275" width="15.7109375" customWidth="1"/>
    <col min="11521" max="11521" width="3.5703125" customWidth="1"/>
    <col min="11522" max="11522" width="5.85546875" customWidth="1"/>
    <col min="11523" max="11523" width="14.28515625" customWidth="1"/>
    <col min="11524" max="11524" width="11.42578125" customWidth="1"/>
    <col min="11525" max="11525" width="7.28515625" customWidth="1"/>
    <col min="11526" max="11531" width="15.7109375" customWidth="1"/>
    <col min="11777" max="11777" width="3.5703125" customWidth="1"/>
    <col min="11778" max="11778" width="5.85546875" customWidth="1"/>
    <col min="11779" max="11779" width="14.28515625" customWidth="1"/>
    <col min="11780" max="11780" width="11.42578125" customWidth="1"/>
    <col min="11781" max="11781" width="7.28515625" customWidth="1"/>
    <col min="11782" max="11787" width="15.7109375" customWidth="1"/>
    <col min="12033" max="12033" width="3.5703125" customWidth="1"/>
    <col min="12034" max="12034" width="5.85546875" customWidth="1"/>
    <col min="12035" max="12035" width="14.28515625" customWidth="1"/>
    <col min="12036" max="12036" width="11.42578125" customWidth="1"/>
    <col min="12037" max="12037" width="7.28515625" customWidth="1"/>
    <col min="12038" max="12043" width="15.7109375" customWidth="1"/>
    <col min="12289" max="12289" width="3.5703125" customWidth="1"/>
    <col min="12290" max="12290" width="5.85546875" customWidth="1"/>
    <col min="12291" max="12291" width="14.28515625" customWidth="1"/>
    <col min="12292" max="12292" width="11.42578125" customWidth="1"/>
    <col min="12293" max="12293" width="7.28515625" customWidth="1"/>
    <col min="12294" max="12299" width="15.7109375" customWidth="1"/>
    <col min="12545" max="12545" width="3.5703125" customWidth="1"/>
    <col min="12546" max="12546" width="5.85546875" customWidth="1"/>
    <col min="12547" max="12547" width="14.28515625" customWidth="1"/>
    <col min="12548" max="12548" width="11.42578125" customWidth="1"/>
    <col min="12549" max="12549" width="7.28515625" customWidth="1"/>
    <col min="12550" max="12555" width="15.7109375" customWidth="1"/>
    <col min="12801" max="12801" width="3.5703125" customWidth="1"/>
    <col min="12802" max="12802" width="5.85546875" customWidth="1"/>
    <col min="12803" max="12803" width="14.28515625" customWidth="1"/>
    <col min="12804" max="12804" width="11.42578125" customWidth="1"/>
    <col min="12805" max="12805" width="7.28515625" customWidth="1"/>
    <col min="12806" max="12811" width="15.7109375" customWidth="1"/>
    <col min="13057" max="13057" width="3.5703125" customWidth="1"/>
    <col min="13058" max="13058" width="5.85546875" customWidth="1"/>
    <col min="13059" max="13059" width="14.28515625" customWidth="1"/>
    <col min="13060" max="13060" width="11.42578125" customWidth="1"/>
    <col min="13061" max="13061" width="7.28515625" customWidth="1"/>
    <col min="13062" max="13067" width="15.7109375" customWidth="1"/>
    <col min="13313" max="13313" width="3.5703125" customWidth="1"/>
    <col min="13314" max="13314" width="5.85546875" customWidth="1"/>
    <col min="13315" max="13315" width="14.28515625" customWidth="1"/>
    <col min="13316" max="13316" width="11.42578125" customWidth="1"/>
    <col min="13317" max="13317" width="7.28515625" customWidth="1"/>
    <col min="13318" max="13323" width="15.7109375" customWidth="1"/>
    <col min="13569" max="13569" width="3.5703125" customWidth="1"/>
    <col min="13570" max="13570" width="5.85546875" customWidth="1"/>
    <col min="13571" max="13571" width="14.28515625" customWidth="1"/>
    <col min="13572" max="13572" width="11.42578125" customWidth="1"/>
    <col min="13573" max="13573" width="7.28515625" customWidth="1"/>
    <col min="13574" max="13579" width="15.7109375" customWidth="1"/>
    <col min="13825" max="13825" width="3.5703125" customWidth="1"/>
    <col min="13826" max="13826" width="5.85546875" customWidth="1"/>
    <col min="13827" max="13827" width="14.28515625" customWidth="1"/>
    <col min="13828" max="13828" width="11.42578125" customWidth="1"/>
    <col min="13829" max="13829" width="7.28515625" customWidth="1"/>
    <col min="13830" max="13835" width="15.7109375" customWidth="1"/>
    <col min="14081" max="14081" width="3.5703125" customWidth="1"/>
    <col min="14082" max="14082" width="5.85546875" customWidth="1"/>
    <col min="14083" max="14083" width="14.28515625" customWidth="1"/>
    <col min="14084" max="14084" width="11.42578125" customWidth="1"/>
    <col min="14085" max="14085" width="7.28515625" customWidth="1"/>
    <col min="14086" max="14091" width="15.7109375" customWidth="1"/>
    <col min="14337" max="14337" width="3.5703125" customWidth="1"/>
    <col min="14338" max="14338" width="5.85546875" customWidth="1"/>
    <col min="14339" max="14339" width="14.28515625" customWidth="1"/>
    <col min="14340" max="14340" width="11.42578125" customWidth="1"/>
    <col min="14341" max="14341" width="7.28515625" customWidth="1"/>
    <col min="14342" max="14347" width="15.7109375" customWidth="1"/>
    <col min="14593" max="14593" width="3.5703125" customWidth="1"/>
    <col min="14594" max="14594" width="5.85546875" customWidth="1"/>
    <col min="14595" max="14595" width="14.28515625" customWidth="1"/>
    <col min="14596" max="14596" width="11.42578125" customWidth="1"/>
    <col min="14597" max="14597" width="7.28515625" customWidth="1"/>
    <col min="14598" max="14603" width="15.7109375" customWidth="1"/>
    <col min="14849" max="14849" width="3.5703125" customWidth="1"/>
    <col min="14850" max="14850" width="5.85546875" customWidth="1"/>
    <col min="14851" max="14851" width="14.28515625" customWidth="1"/>
    <col min="14852" max="14852" width="11.42578125" customWidth="1"/>
    <col min="14853" max="14853" width="7.28515625" customWidth="1"/>
    <col min="14854" max="14859" width="15.7109375" customWidth="1"/>
    <col min="15105" max="15105" width="3.5703125" customWidth="1"/>
    <col min="15106" max="15106" width="5.85546875" customWidth="1"/>
    <col min="15107" max="15107" width="14.28515625" customWidth="1"/>
    <col min="15108" max="15108" width="11.42578125" customWidth="1"/>
    <col min="15109" max="15109" width="7.28515625" customWidth="1"/>
    <col min="15110" max="15115" width="15.7109375" customWidth="1"/>
    <col min="15361" max="15361" width="3.5703125" customWidth="1"/>
    <col min="15362" max="15362" width="5.85546875" customWidth="1"/>
    <col min="15363" max="15363" width="14.28515625" customWidth="1"/>
    <col min="15364" max="15364" width="11.42578125" customWidth="1"/>
    <col min="15365" max="15365" width="7.28515625" customWidth="1"/>
    <col min="15366" max="15371" width="15.7109375" customWidth="1"/>
    <col min="15617" max="15617" width="3.5703125" customWidth="1"/>
    <col min="15618" max="15618" width="5.85546875" customWidth="1"/>
    <col min="15619" max="15619" width="14.28515625" customWidth="1"/>
    <col min="15620" max="15620" width="11.42578125" customWidth="1"/>
    <col min="15621" max="15621" width="7.28515625" customWidth="1"/>
    <col min="15622" max="15627" width="15.7109375" customWidth="1"/>
    <col min="15873" max="15873" width="3.5703125" customWidth="1"/>
    <col min="15874" max="15874" width="5.85546875" customWidth="1"/>
    <col min="15875" max="15875" width="14.28515625" customWidth="1"/>
    <col min="15876" max="15876" width="11.42578125" customWidth="1"/>
    <col min="15877" max="15877" width="7.28515625" customWidth="1"/>
    <col min="15878" max="15883" width="15.7109375" customWidth="1"/>
    <col min="16129" max="16129" width="3.5703125" customWidth="1"/>
    <col min="16130" max="16130" width="5.85546875" customWidth="1"/>
    <col min="16131" max="16131" width="14.28515625" customWidth="1"/>
    <col min="16132" max="16132" width="11.42578125" customWidth="1"/>
    <col min="16133" max="16133" width="7.28515625" customWidth="1"/>
    <col min="16134" max="16139" width="15.7109375" customWidth="1"/>
  </cols>
  <sheetData>
    <row r="1" spans="2:13" x14ac:dyDescent="0.25">
      <c r="B1" s="32"/>
      <c r="C1" s="32"/>
      <c r="D1" s="32"/>
      <c r="E1" s="32"/>
      <c r="F1" s="32"/>
      <c r="G1" s="32"/>
      <c r="H1" s="32"/>
      <c r="I1" s="32"/>
      <c r="J1" s="32"/>
      <c r="K1" s="126" t="s">
        <v>238</v>
      </c>
    </row>
    <row r="2" spans="2:13" x14ac:dyDescent="0.25">
      <c r="B2" s="167" t="s">
        <v>239</v>
      </c>
      <c r="C2" s="167"/>
      <c r="D2" s="167"/>
      <c r="E2" s="167"/>
      <c r="F2" s="167"/>
      <c r="G2" s="167"/>
      <c r="H2" s="167"/>
      <c r="I2" s="167"/>
      <c r="J2" s="167"/>
      <c r="K2" s="167"/>
    </row>
    <row r="3" spans="2:13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2:13" ht="20.100000000000001" customHeight="1" x14ac:dyDescent="0.25">
      <c r="B4" s="147" t="s">
        <v>93</v>
      </c>
      <c r="C4" s="180" t="s">
        <v>3</v>
      </c>
      <c r="D4" s="230"/>
      <c r="E4" s="208"/>
      <c r="F4" s="164" t="s">
        <v>240</v>
      </c>
      <c r="G4" s="232"/>
      <c r="H4" s="232"/>
      <c r="I4" s="232"/>
      <c r="J4" s="232"/>
      <c r="K4" s="233"/>
    </row>
    <row r="5" spans="2:13" ht="20.100000000000001" customHeight="1" x14ac:dyDescent="0.25">
      <c r="B5" s="144"/>
      <c r="C5" s="206"/>
      <c r="D5" s="216"/>
      <c r="E5" s="158"/>
      <c r="F5" s="204" t="s">
        <v>96</v>
      </c>
      <c r="G5" s="235" t="s">
        <v>241</v>
      </c>
      <c r="H5" s="236"/>
      <c r="I5" s="236"/>
      <c r="J5" s="236"/>
      <c r="K5" s="237"/>
    </row>
    <row r="6" spans="2:13" ht="48.75" customHeight="1" x14ac:dyDescent="0.25">
      <c r="B6" s="144"/>
      <c r="C6" s="207"/>
      <c r="D6" s="231"/>
      <c r="E6" s="209"/>
      <c r="F6" s="234"/>
      <c r="G6" s="127" t="s">
        <v>242</v>
      </c>
      <c r="H6" s="81" t="s">
        <v>243</v>
      </c>
      <c r="I6" s="7" t="s">
        <v>244</v>
      </c>
      <c r="J6" s="7" t="s">
        <v>245</v>
      </c>
      <c r="K6" s="7" t="s">
        <v>246</v>
      </c>
    </row>
    <row r="7" spans="2:13" ht="20.100000000000001" customHeight="1" x14ac:dyDescent="0.25">
      <c r="B7" s="180" t="s">
        <v>21</v>
      </c>
      <c r="C7" s="208"/>
      <c r="D7" s="222" t="s">
        <v>247</v>
      </c>
      <c r="E7" s="223"/>
      <c r="F7" s="36">
        <f t="shared" ref="F7:K9" si="0">F10+F13+F16+F19+F22+F25+F28+F31+F34+F37+F40+F43+F46+F49</f>
        <v>176</v>
      </c>
      <c r="G7" s="36">
        <f t="shared" si="0"/>
        <v>172</v>
      </c>
      <c r="H7" s="36">
        <f t="shared" si="0"/>
        <v>3</v>
      </c>
      <c r="I7" s="36">
        <f t="shared" si="0"/>
        <v>1</v>
      </c>
      <c r="J7" s="36">
        <f t="shared" si="0"/>
        <v>0</v>
      </c>
      <c r="K7" s="36">
        <f t="shared" si="0"/>
        <v>0</v>
      </c>
    </row>
    <row r="8" spans="2:13" ht="20.100000000000001" customHeight="1" x14ac:dyDescent="0.25">
      <c r="B8" s="206"/>
      <c r="C8" s="158"/>
      <c r="D8" s="184" t="s">
        <v>248</v>
      </c>
      <c r="E8" s="28" t="s">
        <v>19</v>
      </c>
      <c r="F8" s="36">
        <f t="shared" si="0"/>
        <v>2230</v>
      </c>
      <c r="G8" s="36">
        <f t="shared" si="0"/>
        <v>2158</v>
      </c>
      <c r="H8" s="36">
        <f t="shared" si="0"/>
        <v>53</v>
      </c>
      <c r="I8" s="36">
        <f t="shared" si="0"/>
        <v>24</v>
      </c>
      <c r="J8" s="36">
        <f t="shared" si="0"/>
        <v>2</v>
      </c>
      <c r="K8" s="36">
        <f t="shared" si="0"/>
        <v>0</v>
      </c>
      <c r="M8" s="16"/>
    </row>
    <row r="9" spans="2:13" ht="20.100000000000001" customHeight="1" x14ac:dyDescent="0.25">
      <c r="B9" s="207"/>
      <c r="C9" s="209"/>
      <c r="D9" s="185"/>
      <c r="E9" s="28" t="s">
        <v>20</v>
      </c>
      <c r="F9" s="36">
        <f t="shared" si="0"/>
        <v>1445</v>
      </c>
      <c r="G9" s="36">
        <f t="shared" si="0"/>
        <v>1388</v>
      </c>
      <c r="H9" s="36">
        <f>H12+H15+H18+H21+H24+H27+H30+H33+H36+H39+H42+H45+H48+H51</f>
        <v>49</v>
      </c>
      <c r="I9" s="36">
        <f t="shared" si="0"/>
        <v>8</v>
      </c>
      <c r="J9" s="36">
        <f t="shared" si="0"/>
        <v>0</v>
      </c>
      <c r="K9" s="36">
        <f t="shared" si="0"/>
        <v>0</v>
      </c>
      <c r="M9" s="16"/>
    </row>
    <row r="10" spans="2:13" ht="20.100000000000001" customHeight="1" x14ac:dyDescent="0.25">
      <c r="B10" s="227">
        <v>1</v>
      </c>
      <c r="C10" s="163" t="s">
        <v>26</v>
      </c>
      <c r="D10" s="222" t="s">
        <v>247</v>
      </c>
      <c r="E10" s="223"/>
      <c r="F10" s="45">
        <f>[23]GWg!X277</f>
        <v>38</v>
      </c>
      <c r="G10" s="45">
        <f>[23]GWg!X278</f>
        <v>36</v>
      </c>
      <c r="H10" s="45">
        <f>[23]GWg!X279</f>
        <v>1</v>
      </c>
      <c r="I10" s="45">
        <f>[23]GWg!X280</f>
        <v>1</v>
      </c>
      <c r="J10" s="45">
        <f>[23]GWg!X281</f>
        <v>0</v>
      </c>
      <c r="K10" s="45">
        <f>[23]GWg!X282</f>
        <v>0</v>
      </c>
    </row>
    <row r="11" spans="2:13" ht="20.100000000000001" customHeight="1" x14ac:dyDescent="0.25">
      <c r="B11" s="228"/>
      <c r="C11" s="220"/>
      <c r="D11" s="184" t="s">
        <v>248</v>
      </c>
      <c r="E11" s="28" t="s">
        <v>19</v>
      </c>
      <c r="F11" s="45">
        <f>[23]GWg!AA277</f>
        <v>438</v>
      </c>
      <c r="G11" s="45">
        <f>[23]GWg!AA278</f>
        <v>414</v>
      </c>
      <c r="H11" s="45">
        <f>[23]GWg!AA279</f>
        <v>16</v>
      </c>
      <c r="I11" s="45">
        <f>[23]GWg!AA280</f>
        <v>8</v>
      </c>
      <c r="J11" s="45">
        <f>[23]GWg!AA281</f>
        <v>0</v>
      </c>
      <c r="K11" s="45">
        <f>[23]GWg!AA282</f>
        <v>0</v>
      </c>
    </row>
    <row r="12" spans="2:13" ht="20.100000000000001" customHeight="1" x14ac:dyDescent="0.25">
      <c r="B12" s="229"/>
      <c r="C12" s="221"/>
      <c r="D12" s="185"/>
      <c r="E12" s="28" t="s">
        <v>20</v>
      </c>
      <c r="F12" s="45">
        <f>[23]GWg!AC277</f>
        <v>176</v>
      </c>
      <c r="G12" s="45">
        <f>[23]GWg!AC278</f>
        <v>152</v>
      </c>
      <c r="H12" s="45">
        <f>[23]GWg!AC279</f>
        <v>16</v>
      </c>
      <c r="I12" s="45">
        <f>[23]GWg!AC280</f>
        <v>8</v>
      </c>
      <c r="J12" s="45">
        <f>[23]GWg!AC281</f>
        <v>0</v>
      </c>
      <c r="K12" s="45">
        <f>[23]GWg!AC282</f>
        <v>0</v>
      </c>
    </row>
    <row r="13" spans="2:13" ht="20.100000000000001" customHeight="1" x14ac:dyDescent="0.25">
      <c r="B13" s="217">
        <v>2</v>
      </c>
      <c r="C13" s="163" t="s">
        <v>27</v>
      </c>
      <c r="D13" s="222" t="s">
        <v>247</v>
      </c>
      <c r="E13" s="223"/>
      <c r="F13" s="45">
        <f>[23]GWz!X277</f>
        <v>9</v>
      </c>
      <c r="G13" s="45">
        <f>[23]GWz!X278</f>
        <v>9</v>
      </c>
      <c r="H13" s="45">
        <f>[23]GWz!X279</f>
        <v>0</v>
      </c>
      <c r="I13" s="45">
        <f>[23]GWz!X280</f>
        <v>0</v>
      </c>
      <c r="J13" s="45">
        <f>[23]GWz!X281</f>
        <v>0</v>
      </c>
      <c r="K13" s="45">
        <f>[23]GWz!X282</f>
        <v>0</v>
      </c>
    </row>
    <row r="14" spans="2:13" ht="20.100000000000001" customHeight="1" x14ac:dyDescent="0.25">
      <c r="B14" s="218"/>
      <c r="C14" s="220"/>
      <c r="D14" s="184" t="s">
        <v>248</v>
      </c>
      <c r="E14" s="28" t="s">
        <v>19</v>
      </c>
      <c r="F14" s="45">
        <f>[23]GWz!AA277</f>
        <v>165</v>
      </c>
      <c r="G14" s="45">
        <f>[23]GWz!AA278</f>
        <v>165</v>
      </c>
      <c r="H14" s="45">
        <f>[23]GWz!AA279</f>
        <v>0</v>
      </c>
      <c r="I14" s="45">
        <f>[23]GWz!AA280</f>
        <v>0</v>
      </c>
      <c r="J14" s="45">
        <f>[23]GWz!AA281</f>
        <v>0</v>
      </c>
      <c r="K14" s="45">
        <f>[23]GWz!AA282</f>
        <v>0</v>
      </c>
    </row>
    <row r="15" spans="2:13" ht="20.100000000000001" customHeight="1" x14ac:dyDescent="0.25">
      <c r="B15" s="219"/>
      <c r="C15" s="221"/>
      <c r="D15" s="185"/>
      <c r="E15" s="28" t="s">
        <v>20</v>
      </c>
      <c r="F15" s="45">
        <f>[23]GWz!AC277</f>
        <v>102</v>
      </c>
      <c r="G15" s="45">
        <f>[23]GWz!AC278</f>
        <v>102</v>
      </c>
      <c r="H15" s="45">
        <f>[23]GWz!AC279</f>
        <v>0</v>
      </c>
      <c r="I15" s="45">
        <f>[23]GWz!AC280</f>
        <v>0</v>
      </c>
      <c r="J15" s="45">
        <f>[23]GWz!AC281</f>
        <v>0</v>
      </c>
      <c r="K15" s="45">
        <f>[23]GWz!AC282</f>
        <v>0</v>
      </c>
    </row>
    <row r="16" spans="2:13" ht="20.100000000000001" customHeight="1" x14ac:dyDescent="0.25">
      <c r="B16" s="178">
        <v>3</v>
      </c>
      <c r="C16" s="163" t="s">
        <v>28</v>
      </c>
      <c r="D16" s="222" t="s">
        <v>247</v>
      </c>
      <c r="E16" s="223"/>
      <c r="F16" s="45">
        <f>[23]KO!X277</f>
        <v>7</v>
      </c>
      <c r="G16" s="45">
        <f>[23]KO!X278</f>
        <v>7</v>
      </c>
      <c r="H16" s="45">
        <f>[23]KO!X279</f>
        <v>0</v>
      </c>
      <c r="I16" s="45">
        <f>[23]KO!X280</f>
        <v>0</v>
      </c>
      <c r="J16" s="45">
        <f>[23]KO!X281</f>
        <v>0</v>
      </c>
      <c r="K16" s="45">
        <f>[23]KO!X282</f>
        <v>0</v>
      </c>
    </row>
    <row r="17" spans="2:11" ht="20.100000000000001" customHeight="1" x14ac:dyDescent="0.25">
      <c r="B17" s="226"/>
      <c r="C17" s="220"/>
      <c r="D17" s="184" t="s">
        <v>248</v>
      </c>
      <c r="E17" s="28" t="s">
        <v>19</v>
      </c>
      <c r="F17" s="45">
        <f>[23]KO!AA277</f>
        <v>123</v>
      </c>
      <c r="G17" s="45">
        <f>[23]KO!AA278</f>
        <v>121</v>
      </c>
      <c r="H17" s="45">
        <f>[23]KO!AA279</f>
        <v>2</v>
      </c>
      <c r="I17" s="45">
        <f>[23]KO!AA280</f>
        <v>1</v>
      </c>
      <c r="J17" s="45">
        <f>[23]KO!AA281</f>
        <v>1</v>
      </c>
      <c r="K17" s="45">
        <f>[23]KO!AA282</f>
        <v>0</v>
      </c>
    </row>
    <row r="18" spans="2:11" ht="20.100000000000001" customHeight="1" x14ac:dyDescent="0.25">
      <c r="B18" s="179"/>
      <c r="C18" s="221"/>
      <c r="D18" s="185"/>
      <c r="E18" s="28" t="s">
        <v>20</v>
      </c>
      <c r="F18" s="45">
        <f>[23]KO!AC277</f>
        <v>46</v>
      </c>
      <c r="G18" s="45">
        <f>[23]KO!AC278</f>
        <v>44</v>
      </c>
      <c r="H18" s="45">
        <f>[23]KO!AC279</f>
        <v>2</v>
      </c>
      <c r="I18" s="45">
        <f>[23]KO!AC280</f>
        <v>0</v>
      </c>
      <c r="J18" s="45">
        <f>[23]KO!AC281</f>
        <v>0</v>
      </c>
      <c r="K18" s="45">
        <f>[23]KO!AC282</f>
        <v>0</v>
      </c>
    </row>
    <row r="19" spans="2:11" ht="20.100000000000001" customHeight="1" x14ac:dyDescent="0.25">
      <c r="B19" s="178">
        <v>4</v>
      </c>
      <c r="C19" s="163" t="s">
        <v>29</v>
      </c>
      <c r="D19" s="222" t="s">
        <v>247</v>
      </c>
      <c r="E19" s="223"/>
      <c r="F19" s="45">
        <f>[23]MI!X277</f>
        <v>10</v>
      </c>
      <c r="G19" s="45">
        <f>[23]MI!X278</f>
        <v>9</v>
      </c>
      <c r="H19" s="45">
        <f>[23]MI!X279</f>
        <v>1</v>
      </c>
      <c r="I19" s="45">
        <f>[23]NS!X280</f>
        <v>0</v>
      </c>
      <c r="J19" s="45">
        <f>[23]MI!X281</f>
        <v>0</v>
      </c>
      <c r="K19" s="45">
        <f>[23]MI!X282</f>
        <v>0</v>
      </c>
    </row>
    <row r="20" spans="2:11" ht="20.100000000000001" customHeight="1" x14ac:dyDescent="0.25">
      <c r="B20" s="226"/>
      <c r="C20" s="220"/>
      <c r="D20" s="184" t="s">
        <v>248</v>
      </c>
      <c r="E20" s="28" t="s">
        <v>19</v>
      </c>
      <c r="F20" s="45">
        <f>[23]MI!AA277</f>
        <v>151</v>
      </c>
      <c r="G20" s="45">
        <f>[23]MI!AA278</f>
        <v>150</v>
      </c>
      <c r="H20" s="45">
        <f>[23]MI!AA279</f>
        <v>1</v>
      </c>
      <c r="I20" s="45">
        <f>[23]NS!AA280</f>
        <v>0</v>
      </c>
      <c r="J20" s="45">
        <f>[23]MI!AA281</f>
        <v>0</v>
      </c>
      <c r="K20" s="45">
        <f>[23]MI!AA282</f>
        <v>0</v>
      </c>
    </row>
    <row r="21" spans="2:11" ht="20.100000000000001" customHeight="1" x14ac:dyDescent="0.25">
      <c r="B21" s="179"/>
      <c r="C21" s="221"/>
      <c r="D21" s="185"/>
      <c r="E21" s="28" t="s">
        <v>20</v>
      </c>
      <c r="F21" s="45">
        <f>[23]MI!AC277</f>
        <v>107</v>
      </c>
      <c r="G21" s="45">
        <f>[23]MI!AC278</f>
        <v>106</v>
      </c>
      <c r="H21" s="45">
        <f>[23]MI!AC279</f>
        <v>1</v>
      </c>
      <c r="I21" s="45">
        <f>[23]MI!AC281</f>
        <v>0</v>
      </c>
      <c r="J21" s="45">
        <f>[23]MI!AC281</f>
        <v>0</v>
      </c>
      <c r="K21" s="45">
        <f>[23]MI!AC282</f>
        <v>0</v>
      </c>
    </row>
    <row r="22" spans="2:11" ht="20.100000000000001" customHeight="1" x14ac:dyDescent="0.25">
      <c r="B22" s="227">
        <v>5</v>
      </c>
      <c r="C22" s="163" t="s">
        <v>30</v>
      </c>
      <c r="D22" s="222" t="s">
        <v>247</v>
      </c>
      <c r="E22" s="223"/>
      <c r="F22" s="45">
        <f>[23]NS!X277</f>
        <v>14</v>
      </c>
      <c r="G22" s="45">
        <f>[23]NS!X278</f>
        <v>14</v>
      </c>
      <c r="H22" s="45">
        <f>[23]NS!X279</f>
        <v>0</v>
      </c>
      <c r="I22" s="45">
        <f>[23]NS!X280</f>
        <v>0</v>
      </c>
      <c r="J22" s="45">
        <f>[23]NS!X281</f>
        <v>0</v>
      </c>
      <c r="K22" s="45">
        <f>[23]NS!X282</f>
        <v>0</v>
      </c>
    </row>
    <row r="23" spans="2:11" ht="20.100000000000001" customHeight="1" x14ac:dyDescent="0.25">
      <c r="B23" s="228"/>
      <c r="C23" s="220"/>
      <c r="D23" s="184" t="s">
        <v>248</v>
      </c>
      <c r="E23" s="28" t="s">
        <v>19</v>
      </c>
      <c r="F23" s="45">
        <f>[23]NS!AA277</f>
        <v>63</v>
      </c>
      <c r="G23" s="45">
        <f>[23]NS!AA278</f>
        <v>63</v>
      </c>
      <c r="H23" s="45">
        <f>[23]NS!AA279</f>
        <v>0</v>
      </c>
      <c r="I23" s="45">
        <f>[23]NS!AA280</f>
        <v>0</v>
      </c>
      <c r="J23" s="45">
        <f>[23]NS!AA281</f>
        <v>0</v>
      </c>
      <c r="K23" s="45">
        <f>[23]NS!AA282</f>
        <v>0</v>
      </c>
    </row>
    <row r="24" spans="2:11" ht="20.100000000000001" customHeight="1" x14ac:dyDescent="0.25">
      <c r="B24" s="229"/>
      <c r="C24" s="221"/>
      <c r="D24" s="185"/>
      <c r="E24" s="28" t="s">
        <v>20</v>
      </c>
      <c r="F24" s="45">
        <f>[23]NS!AC277</f>
        <v>37</v>
      </c>
      <c r="G24" s="45">
        <f>[23]NS!AC278</f>
        <v>37</v>
      </c>
      <c r="H24" s="45">
        <f>[23]NS!AC279</f>
        <v>0</v>
      </c>
      <c r="I24" s="45">
        <f>[23]NS!AC280</f>
        <v>0</v>
      </c>
      <c r="J24" s="45">
        <f>[23]NS!AC281</f>
        <v>0</v>
      </c>
      <c r="K24" s="45">
        <f>[23]NS!AC282</f>
        <v>0</v>
      </c>
    </row>
    <row r="25" spans="2:11" ht="20.100000000000001" customHeight="1" x14ac:dyDescent="0.25">
      <c r="B25" s="217">
        <v>6</v>
      </c>
      <c r="C25" s="163" t="s">
        <v>31</v>
      </c>
      <c r="D25" s="222" t="s">
        <v>247</v>
      </c>
      <c r="E25" s="223"/>
      <c r="F25" s="45">
        <f>[23]Sł!X277</f>
        <v>7</v>
      </c>
      <c r="G25" s="45">
        <f>[23]Sł!X278</f>
        <v>6</v>
      </c>
      <c r="H25" s="45">
        <f>[23]Sł!X279</f>
        <v>1</v>
      </c>
      <c r="I25" s="45">
        <f>[23]Sł!X280</f>
        <v>0</v>
      </c>
      <c r="J25" s="45">
        <f>[23]Sł!X281</f>
        <v>0</v>
      </c>
      <c r="K25" s="45">
        <f>[23]Sł!X282</f>
        <v>0</v>
      </c>
    </row>
    <row r="26" spans="2:11" ht="20.100000000000001" customHeight="1" x14ac:dyDescent="0.25">
      <c r="B26" s="218"/>
      <c r="C26" s="220"/>
      <c r="D26" s="184" t="s">
        <v>248</v>
      </c>
      <c r="E26" s="28" t="s">
        <v>19</v>
      </c>
      <c r="F26" s="45">
        <f>[23]Sł!AA277</f>
        <v>72</v>
      </c>
      <c r="G26" s="45">
        <f>[23]Sł!AA278</f>
        <v>67</v>
      </c>
      <c r="H26" s="45">
        <f>[23]Sł!AA279</f>
        <v>5</v>
      </c>
      <c r="I26" s="45">
        <f>[23]Sł!AA280</f>
        <v>0</v>
      </c>
      <c r="J26" s="45">
        <f>[23]Sł!AA281</f>
        <v>0</v>
      </c>
      <c r="K26" s="45">
        <f>[23]Sł!AA282</f>
        <v>0</v>
      </c>
    </row>
    <row r="27" spans="2:11" ht="20.100000000000001" customHeight="1" x14ac:dyDescent="0.25">
      <c r="B27" s="219"/>
      <c r="C27" s="221"/>
      <c r="D27" s="185"/>
      <c r="E27" s="28" t="s">
        <v>20</v>
      </c>
      <c r="F27" s="45">
        <f>[23]Sł!AC277</f>
        <v>52</v>
      </c>
      <c r="G27" s="45">
        <f>[23]Sł!AC278</f>
        <v>47</v>
      </c>
      <c r="H27" s="45">
        <f>[23]Sł!AC279</f>
        <v>5</v>
      </c>
      <c r="I27" s="45">
        <f>[23]Sł!AC280</f>
        <v>0</v>
      </c>
      <c r="J27" s="45">
        <f>[23]Sł!AC281</f>
        <v>0</v>
      </c>
      <c r="K27" s="45">
        <f>[23]Sł!AC282</f>
        <v>0</v>
      </c>
    </row>
    <row r="28" spans="2:11" ht="20.100000000000001" customHeight="1" x14ac:dyDescent="0.25">
      <c r="B28" s="178">
        <v>7</v>
      </c>
      <c r="C28" s="163" t="s">
        <v>167</v>
      </c>
      <c r="D28" s="222" t="s">
        <v>247</v>
      </c>
      <c r="E28" s="223"/>
      <c r="F28" s="45">
        <f>[23]St!X278</f>
        <v>28</v>
      </c>
      <c r="G28" s="45">
        <f>[23]St!X278</f>
        <v>28</v>
      </c>
      <c r="H28" s="45">
        <f>[23]St!X279</f>
        <v>0</v>
      </c>
      <c r="I28" s="45">
        <f>[23]St!X280</f>
        <v>0</v>
      </c>
      <c r="J28" s="45">
        <f>[23]St!X281</f>
        <v>0</v>
      </c>
      <c r="K28" s="45">
        <f>[23]St!X282</f>
        <v>0</v>
      </c>
    </row>
    <row r="29" spans="2:11" ht="20.100000000000001" customHeight="1" x14ac:dyDescent="0.25">
      <c r="B29" s="226"/>
      <c r="C29" s="220"/>
      <c r="D29" s="184" t="s">
        <v>248</v>
      </c>
      <c r="E29" s="28" t="s">
        <v>19</v>
      </c>
      <c r="F29" s="45">
        <f>[23]St!AA277</f>
        <v>274</v>
      </c>
      <c r="G29" s="45">
        <f>[23]St!AA278</f>
        <v>254</v>
      </c>
      <c r="H29" s="45">
        <f>[23]St!AA279</f>
        <v>9</v>
      </c>
      <c r="I29" s="45">
        <f>[23]St!AA280</f>
        <v>15</v>
      </c>
      <c r="J29" s="45">
        <f>[23]St!AA281</f>
        <v>1</v>
      </c>
      <c r="K29" s="45">
        <f>[23]St!AA282</f>
        <v>0</v>
      </c>
    </row>
    <row r="30" spans="2:11" ht="20.100000000000001" customHeight="1" x14ac:dyDescent="0.25">
      <c r="B30" s="179"/>
      <c r="C30" s="221"/>
      <c r="D30" s="185"/>
      <c r="E30" s="28" t="s">
        <v>20</v>
      </c>
      <c r="F30" s="45">
        <f>[23]St!AC277</f>
        <v>160</v>
      </c>
      <c r="G30" s="45">
        <f>[23]St!AC278</f>
        <v>152</v>
      </c>
      <c r="H30" s="45">
        <f>[23]St!AC279</f>
        <v>8</v>
      </c>
      <c r="I30" s="45">
        <f>[23]St!AC280</f>
        <v>0</v>
      </c>
      <c r="J30" s="45">
        <f>[23]St!AC281</f>
        <v>0</v>
      </c>
      <c r="K30" s="45">
        <f>[23]St!AC282</f>
        <v>0</v>
      </c>
    </row>
    <row r="31" spans="2:11" ht="20.100000000000001" customHeight="1" x14ac:dyDescent="0.25">
      <c r="B31" s="178">
        <v>8</v>
      </c>
      <c r="C31" s="163" t="s">
        <v>33</v>
      </c>
      <c r="D31" s="222" t="s">
        <v>247</v>
      </c>
      <c r="E31" s="223"/>
      <c r="F31" s="45">
        <f>[23]Su!X278</f>
        <v>1</v>
      </c>
      <c r="G31" s="45">
        <f>[23]Su!X278</f>
        <v>1</v>
      </c>
      <c r="H31" s="45">
        <f>[23]Su!X279</f>
        <v>0</v>
      </c>
      <c r="I31" s="45">
        <f>[23]Su!X280</f>
        <v>0</v>
      </c>
      <c r="J31" s="45">
        <f>[23]Su!X281</f>
        <v>0</v>
      </c>
      <c r="K31" s="45">
        <f>[23]Su!X282</f>
        <v>0</v>
      </c>
    </row>
    <row r="32" spans="2:11" ht="20.100000000000001" customHeight="1" x14ac:dyDescent="0.25">
      <c r="B32" s="226"/>
      <c r="C32" s="220"/>
      <c r="D32" s="184" t="s">
        <v>248</v>
      </c>
      <c r="E32" s="28" t="s">
        <v>19</v>
      </c>
      <c r="F32" s="45">
        <f>[23]Su!AA277</f>
        <v>137</v>
      </c>
      <c r="G32" s="45">
        <f>[23]Su!AA278</f>
        <v>135</v>
      </c>
      <c r="H32" s="45">
        <f>[23]Su!AA279</f>
        <v>2</v>
      </c>
      <c r="I32" s="45">
        <f>[23]Su!AA280</f>
        <v>0</v>
      </c>
      <c r="J32" s="45">
        <f>[23]Su!AA281</f>
        <v>0</v>
      </c>
      <c r="K32" s="45">
        <f>[23]Su!AA282</f>
        <v>0</v>
      </c>
    </row>
    <row r="33" spans="2:11" ht="20.100000000000001" customHeight="1" x14ac:dyDescent="0.25">
      <c r="B33" s="179"/>
      <c r="C33" s="221"/>
      <c r="D33" s="185"/>
      <c r="E33" s="28" t="s">
        <v>20</v>
      </c>
      <c r="F33" s="45">
        <f>[23]Su!AC277</f>
        <v>109</v>
      </c>
      <c r="G33" s="45">
        <f>[23]Su!AC278</f>
        <v>107</v>
      </c>
      <c r="H33" s="45">
        <f>[23]Su!AC279</f>
        <v>2</v>
      </c>
      <c r="I33" s="45">
        <f>[23]Su!AC280</f>
        <v>0</v>
      </c>
      <c r="J33" s="45">
        <f>[23]Su!AC281</f>
        <v>0</v>
      </c>
      <c r="K33" s="45">
        <f>[23]Su!AC282</f>
        <v>0</v>
      </c>
    </row>
    <row r="34" spans="2:11" ht="20.100000000000001" customHeight="1" x14ac:dyDescent="0.25">
      <c r="B34" s="227">
        <v>9</v>
      </c>
      <c r="C34" s="163" t="s">
        <v>34</v>
      </c>
      <c r="D34" s="222" t="s">
        <v>247</v>
      </c>
      <c r="E34" s="223"/>
      <c r="F34" s="45">
        <f>[23]Św!X277</f>
        <v>5</v>
      </c>
      <c r="G34" s="45">
        <f>[23]Św!X278</f>
        <v>5</v>
      </c>
      <c r="H34" s="45">
        <f>[23]Św!X279</f>
        <v>0</v>
      </c>
      <c r="I34" s="45">
        <f>[23]Św!X280</f>
        <v>0</v>
      </c>
      <c r="J34" s="45">
        <f>[23]Św!X281</f>
        <v>0</v>
      </c>
      <c r="K34" s="45">
        <f>[23]Św!X282</f>
        <v>0</v>
      </c>
    </row>
    <row r="35" spans="2:11" ht="20.100000000000001" customHeight="1" x14ac:dyDescent="0.25">
      <c r="B35" s="228"/>
      <c r="C35" s="220"/>
      <c r="D35" s="184" t="s">
        <v>248</v>
      </c>
      <c r="E35" s="28" t="s">
        <v>19</v>
      </c>
      <c r="F35" s="45">
        <f>[23]Św!AA277</f>
        <v>59</v>
      </c>
      <c r="G35" s="45">
        <f>[23]Św!AA278</f>
        <v>58</v>
      </c>
      <c r="H35" s="45">
        <f>[23]Św!AA279</f>
        <v>1</v>
      </c>
      <c r="I35" s="45">
        <f>[23]Św!AA280</f>
        <v>0</v>
      </c>
      <c r="J35" s="45">
        <f>[23]Ws!AA281</f>
        <v>0</v>
      </c>
      <c r="K35" s="45">
        <f>[23]Św!AA282</f>
        <v>0</v>
      </c>
    </row>
    <row r="36" spans="2:11" ht="20.100000000000001" customHeight="1" x14ac:dyDescent="0.25">
      <c r="B36" s="229"/>
      <c r="C36" s="221"/>
      <c r="D36" s="185"/>
      <c r="E36" s="28" t="s">
        <v>20</v>
      </c>
      <c r="F36" s="45">
        <f>[23]Św!AC277</f>
        <v>40</v>
      </c>
      <c r="G36" s="45">
        <f>[23]Św!AC278</f>
        <v>39</v>
      </c>
      <c r="H36" s="45">
        <f>[23]Św!AC279</f>
        <v>1</v>
      </c>
      <c r="I36" s="45">
        <f>[23]Św!AC280</f>
        <v>0</v>
      </c>
      <c r="J36" s="45">
        <f>[23]Św!AC281</f>
        <v>0</v>
      </c>
      <c r="K36" s="45">
        <f>[23]Św!AC282</f>
        <v>0</v>
      </c>
    </row>
    <row r="37" spans="2:11" ht="20.100000000000001" customHeight="1" x14ac:dyDescent="0.25">
      <c r="B37" s="217">
        <v>10</v>
      </c>
      <c r="C37" s="163" t="s">
        <v>35</v>
      </c>
      <c r="D37" s="222" t="s">
        <v>247</v>
      </c>
      <c r="E37" s="223"/>
      <c r="F37" s="45">
        <f>[23]Ws!X277</f>
        <v>11</v>
      </c>
      <c r="G37" s="45">
        <f>[23]Ws!X278</f>
        <v>11</v>
      </c>
      <c r="H37" s="45">
        <f>[23]Ws!X279</f>
        <v>0</v>
      </c>
      <c r="I37" s="45">
        <f>[23]Ws!X280</f>
        <v>0</v>
      </c>
      <c r="J37" s="45">
        <f>[23]Ws!X281</f>
        <v>0</v>
      </c>
      <c r="K37" s="45">
        <f>[23]Ws!X282</f>
        <v>0</v>
      </c>
    </row>
    <row r="38" spans="2:11" ht="20.100000000000001" customHeight="1" x14ac:dyDescent="0.25">
      <c r="B38" s="218"/>
      <c r="C38" s="220"/>
      <c r="D38" s="184" t="s">
        <v>248</v>
      </c>
      <c r="E38" s="28" t="s">
        <v>19</v>
      </c>
      <c r="F38" s="45">
        <f>[23]Ws!AA277</f>
        <v>62</v>
      </c>
      <c r="G38" s="45">
        <f>[23]Ws!AA278</f>
        <v>60</v>
      </c>
      <c r="H38" s="45">
        <f>[23]Ws!AA279</f>
        <v>2</v>
      </c>
      <c r="I38" s="45">
        <f>[23]ZGg!AA280</f>
        <v>0</v>
      </c>
      <c r="J38" s="45">
        <f>[23]Ws!AA281</f>
        <v>0</v>
      </c>
      <c r="K38" s="45">
        <f>[23]Ws!AA282</f>
        <v>0</v>
      </c>
    </row>
    <row r="39" spans="2:11" ht="20.100000000000001" customHeight="1" x14ac:dyDescent="0.25">
      <c r="B39" s="219"/>
      <c r="C39" s="221"/>
      <c r="D39" s="185"/>
      <c r="E39" s="28" t="s">
        <v>20</v>
      </c>
      <c r="F39" s="45">
        <f>[23]Ws!AC277</f>
        <v>50</v>
      </c>
      <c r="G39" s="45">
        <f>[23]Ws!AC278</f>
        <v>50</v>
      </c>
      <c r="H39" s="45">
        <f>[23]Ws!AC279</f>
        <v>0</v>
      </c>
      <c r="I39" s="45">
        <f>[23]Ws!AC280</f>
        <v>0</v>
      </c>
      <c r="J39" s="45">
        <f>[23]Ws!AC281</f>
        <v>0</v>
      </c>
      <c r="K39" s="45">
        <f>[23]Ws!AC282</f>
        <v>0</v>
      </c>
    </row>
    <row r="40" spans="2:11" ht="20.100000000000001" customHeight="1" x14ac:dyDescent="0.25">
      <c r="B40" s="178">
        <v>11</v>
      </c>
      <c r="C40" s="163" t="s">
        <v>36</v>
      </c>
      <c r="D40" s="222" t="s">
        <v>247</v>
      </c>
      <c r="E40" s="223"/>
      <c r="F40" s="45">
        <f>[23]ZGg!X277</f>
        <v>19</v>
      </c>
      <c r="G40" s="45">
        <f>[23]ZGg!X278</f>
        <v>19</v>
      </c>
      <c r="H40" s="45">
        <f>[23]ZGg!X279</f>
        <v>0</v>
      </c>
      <c r="I40" s="45">
        <f>[23]ZGg!X280</f>
        <v>0</v>
      </c>
      <c r="J40" s="45">
        <f>[23]ZGg!X281</f>
        <v>0</v>
      </c>
      <c r="K40" s="45">
        <f>[23]ZGg!X282</f>
        <v>0</v>
      </c>
    </row>
    <row r="41" spans="2:11" ht="20.100000000000001" customHeight="1" x14ac:dyDescent="0.25">
      <c r="B41" s="226"/>
      <c r="C41" s="220"/>
      <c r="D41" s="184" t="s">
        <v>248</v>
      </c>
      <c r="E41" s="28" t="s">
        <v>19</v>
      </c>
      <c r="F41" s="45">
        <f>[23]ZGg!AA277</f>
        <v>218</v>
      </c>
      <c r="G41" s="45">
        <f>[23]ZGg!AA278</f>
        <v>218</v>
      </c>
      <c r="H41" s="45">
        <f>[23]ZGg!AA279</f>
        <v>0</v>
      </c>
      <c r="I41" s="45">
        <f>[23]ZGg!AA280</f>
        <v>0</v>
      </c>
      <c r="J41" s="45">
        <f>[23]ZGg!AA281</f>
        <v>0</v>
      </c>
      <c r="K41" s="45">
        <f>[23]ZGg!AA282</f>
        <v>0</v>
      </c>
    </row>
    <row r="42" spans="2:11" ht="20.100000000000001" customHeight="1" x14ac:dyDescent="0.25">
      <c r="B42" s="179"/>
      <c r="C42" s="221"/>
      <c r="D42" s="185"/>
      <c r="E42" s="28" t="s">
        <v>20</v>
      </c>
      <c r="F42" s="45">
        <f>[23]ZGg!AC277</f>
        <v>142</v>
      </c>
      <c r="G42" s="45">
        <f>[23]ZGg!AC278</f>
        <v>142</v>
      </c>
      <c r="H42" s="45">
        <f>[23]ZGg!AC279</f>
        <v>0</v>
      </c>
      <c r="I42" s="45">
        <f>[23]ZGg!AC280</f>
        <v>0</v>
      </c>
      <c r="J42" s="45">
        <f>[23]ZGg!AC281</f>
        <v>0</v>
      </c>
      <c r="K42" s="45">
        <f>[23]ZGg!AC282</f>
        <v>0</v>
      </c>
    </row>
    <row r="43" spans="2:11" ht="20.100000000000001" customHeight="1" x14ac:dyDescent="0.25">
      <c r="B43" s="178">
        <v>12</v>
      </c>
      <c r="C43" s="163" t="s">
        <v>37</v>
      </c>
      <c r="D43" s="222" t="s">
        <v>247</v>
      </c>
      <c r="E43" s="223"/>
      <c r="F43" s="45">
        <f>[23]ZGz!X277</f>
        <v>3</v>
      </c>
      <c r="G43" s="45">
        <f>[23]ZGz!X278</f>
        <v>3</v>
      </c>
      <c r="H43" s="45">
        <f>[23]ZGz!X279</f>
        <v>0</v>
      </c>
      <c r="I43" s="45">
        <f>[23]ZGz!X280</f>
        <v>0</v>
      </c>
      <c r="J43" s="45">
        <f>[23]ZGz!X281</f>
        <v>0</v>
      </c>
      <c r="K43" s="45">
        <f>[23]ZGz!X282</f>
        <v>0</v>
      </c>
    </row>
    <row r="44" spans="2:11" ht="20.100000000000001" customHeight="1" x14ac:dyDescent="0.25">
      <c r="B44" s="226"/>
      <c r="C44" s="220"/>
      <c r="D44" s="184" t="s">
        <v>248</v>
      </c>
      <c r="E44" s="28" t="s">
        <v>19</v>
      </c>
      <c r="F44" s="45">
        <f>[23]ZGz!AA277</f>
        <v>25</v>
      </c>
      <c r="G44" s="45">
        <f>[23]ZGz!AA278</f>
        <v>24</v>
      </c>
      <c r="H44" s="45">
        <f>[23]ZGz!AA279</f>
        <v>1</v>
      </c>
      <c r="I44" s="45">
        <f>[23]ZGz!AA280</f>
        <v>0</v>
      </c>
      <c r="J44" s="45">
        <f>[23]ZGz!AA281</f>
        <v>0</v>
      </c>
      <c r="K44" s="45">
        <f>[23]ZGz!AA282</f>
        <v>0</v>
      </c>
    </row>
    <row r="45" spans="2:11" ht="20.100000000000001" customHeight="1" x14ac:dyDescent="0.25">
      <c r="B45" s="179"/>
      <c r="C45" s="221"/>
      <c r="D45" s="185"/>
      <c r="E45" s="28" t="s">
        <v>20</v>
      </c>
      <c r="F45" s="45">
        <f>[23]ZGz!AC277</f>
        <v>19</v>
      </c>
      <c r="G45" s="45">
        <f>[23]ZGz!AC278</f>
        <v>18</v>
      </c>
      <c r="H45" s="45">
        <f>[23]ZGz!AC279</f>
        <v>1</v>
      </c>
      <c r="I45" s="45">
        <f>[23]ZGz!AC280</f>
        <v>0</v>
      </c>
      <c r="J45" s="45">
        <f>[23]ZGz!AC281</f>
        <v>0</v>
      </c>
      <c r="K45" s="45">
        <f>[23]ZGz!AC282</f>
        <v>0</v>
      </c>
    </row>
    <row r="46" spans="2:11" ht="20.100000000000001" customHeight="1" x14ac:dyDescent="0.25">
      <c r="B46" s="227">
        <v>13</v>
      </c>
      <c r="C46" s="163" t="s">
        <v>38</v>
      </c>
      <c r="D46" s="222" t="s">
        <v>247</v>
      </c>
      <c r="E46" s="223"/>
      <c r="F46" s="45">
        <f>[23]Żg!X277</f>
        <v>9</v>
      </c>
      <c r="G46" s="45">
        <f>[23]Żg!X278</f>
        <v>9</v>
      </c>
      <c r="H46" s="45">
        <f>[23]Żg!X279</f>
        <v>0</v>
      </c>
      <c r="I46" s="45">
        <f>[23]Żg!X280</f>
        <v>0</v>
      </c>
      <c r="J46" s="45">
        <f>[23]Żg!X281</f>
        <v>0</v>
      </c>
      <c r="K46" s="45">
        <f>[23]Żg!X282</f>
        <v>0</v>
      </c>
    </row>
    <row r="47" spans="2:11" ht="20.100000000000001" customHeight="1" x14ac:dyDescent="0.25">
      <c r="B47" s="228"/>
      <c r="C47" s="220"/>
      <c r="D47" s="184" t="s">
        <v>248</v>
      </c>
      <c r="E47" s="28" t="s">
        <v>19</v>
      </c>
      <c r="F47" s="45">
        <f>[23]Żg!AA277</f>
        <v>80</v>
      </c>
      <c r="G47" s="45">
        <f>[23]Żg!AA278</f>
        <v>76</v>
      </c>
      <c r="H47" s="45">
        <f>[23]Żg!AA279</f>
        <v>4</v>
      </c>
      <c r="I47" s="45">
        <f>[23]Żg!AA280</f>
        <v>0</v>
      </c>
      <c r="J47" s="45">
        <f>[23]Żg!AA281</f>
        <v>0</v>
      </c>
      <c r="K47" s="45">
        <f>[23]Żg!AA282</f>
        <v>0</v>
      </c>
    </row>
    <row r="48" spans="2:11" ht="20.100000000000001" customHeight="1" x14ac:dyDescent="0.25">
      <c r="B48" s="229"/>
      <c r="C48" s="221"/>
      <c r="D48" s="185"/>
      <c r="E48" s="28" t="s">
        <v>20</v>
      </c>
      <c r="F48" s="45">
        <f>[23]Żg!AC277</f>
        <v>69</v>
      </c>
      <c r="G48" s="45">
        <f>[23]Żg!AC278</f>
        <v>66</v>
      </c>
      <c r="H48" s="45">
        <f>[23]Żg!AC279</f>
        <v>3</v>
      </c>
      <c r="I48" s="45">
        <f>[23]Żg!AC280</f>
        <v>0</v>
      </c>
      <c r="J48" s="45">
        <f>[23]Żg!AC281</f>
        <v>0</v>
      </c>
      <c r="K48" s="45">
        <f>[23]Żg!AC282</f>
        <v>0</v>
      </c>
    </row>
    <row r="49" spans="2:11" ht="20.100000000000001" customHeight="1" x14ac:dyDescent="0.25">
      <c r="B49" s="217">
        <v>14</v>
      </c>
      <c r="C49" s="163" t="s">
        <v>39</v>
      </c>
      <c r="D49" s="222" t="s">
        <v>247</v>
      </c>
      <c r="E49" s="223"/>
      <c r="F49" s="45">
        <f>[23]Żr!X277</f>
        <v>15</v>
      </c>
      <c r="G49" s="45">
        <f>[23]Żr!X278</f>
        <v>15</v>
      </c>
      <c r="H49" s="45">
        <f>[23]Żr!X279</f>
        <v>0</v>
      </c>
      <c r="I49" s="45">
        <f>[23]Żr!X280</f>
        <v>0</v>
      </c>
      <c r="J49" s="45">
        <f>[23]Żr!X281</f>
        <v>0</v>
      </c>
      <c r="K49" s="45">
        <f>[23]Żr!X282</f>
        <v>0</v>
      </c>
    </row>
    <row r="50" spans="2:11" ht="20.100000000000001" customHeight="1" x14ac:dyDescent="0.25">
      <c r="B50" s="218"/>
      <c r="C50" s="220"/>
      <c r="D50" s="184" t="s">
        <v>248</v>
      </c>
      <c r="E50" s="28" t="s">
        <v>19</v>
      </c>
      <c r="F50" s="45">
        <f>[23]Żr!AA277</f>
        <v>363</v>
      </c>
      <c r="G50" s="45">
        <f>[23]Żr!AA278</f>
        <v>353</v>
      </c>
      <c r="H50" s="45">
        <f>[23]Żr!AA279</f>
        <v>10</v>
      </c>
      <c r="I50" s="45">
        <f>[23]Żr!AA280</f>
        <v>0</v>
      </c>
      <c r="J50" s="45">
        <f>[23]Żr!AA281</f>
        <v>0</v>
      </c>
      <c r="K50" s="45">
        <f>[23]Żr!AA282</f>
        <v>0</v>
      </c>
    </row>
    <row r="51" spans="2:11" ht="20.100000000000001" customHeight="1" x14ac:dyDescent="0.25">
      <c r="B51" s="219"/>
      <c r="C51" s="221"/>
      <c r="D51" s="185"/>
      <c r="E51" s="28" t="s">
        <v>20</v>
      </c>
      <c r="F51" s="45">
        <f>[23]Żr!AC277</f>
        <v>336</v>
      </c>
      <c r="G51" s="45">
        <f>[23]Żr!AC278</f>
        <v>326</v>
      </c>
      <c r="H51" s="45">
        <f>[23]Żr!AC279</f>
        <v>10</v>
      </c>
      <c r="I51" s="45">
        <f>[23]Żr!AC280</f>
        <v>0</v>
      </c>
      <c r="J51" s="45">
        <f>[23]Żr!AC281</f>
        <v>0</v>
      </c>
      <c r="K51" s="45">
        <f>[23]Żr!AC282</f>
        <v>0</v>
      </c>
    </row>
    <row r="52" spans="2:11" x14ac:dyDescent="0.25">
      <c r="G52" s="129"/>
      <c r="H52" s="129"/>
      <c r="I52" s="129"/>
      <c r="J52" s="129"/>
      <c r="K52" s="129"/>
    </row>
    <row r="53" spans="2:11" ht="30.75" customHeight="1" x14ac:dyDescent="0.25">
      <c r="B53" s="224" t="s">
        <v>249</v>
      </c>
      <c r="C53" s="225"/>
      <c r="D53" s="225"/>
      <c r="E53" s="225"/>
      <c r="F53" s="225"/>
      <c r="G53" s="225"/>
      <c r="H53" s="225"/>
      <c r="I53" s="225"/>
      <c r="J53" s="225"/>
      <c r="K53" s="225"/>
    </row>
    <row r="54" spans="2:11" x14ac:dyDescent="0.25">
      <c r="G54" s="129"/>
      <c r="H54" s="129"/>
      <c r="I54" s="129"/>
      <c r="J54" s="129"/>
      <c r="K54" s="129"/>
    </row>
  </sheetData>
  <mergeCells count="66">
    <mergeCell ref="B2:K2"/>
    <mergeCell ref="B4:B6"/>
    <mergeCell ref="C4:E6"/>
    <mergeCell ref="F4:K4"/>
    <mergeCell ref="F5:F6"/>
    <mergeCell ref="G5:K5"/>
    <mergeCell ref="B7:C9"/>
    <mergeCell ref="D7:E7"/>
    <mergeCell ref="D8:D9"/>
    <mergeCell ref="B10:B12"/>
    <mergeCell ref="C10:C12"/>
    <mergeCell ref="D10:E10"/>
    <mergeCell ref="D11:D12"/>
    <mergeCell ref="B13:B15"/>
    <mergeCell ref="C13:C15"/>
    <mergeCell ref="D13:E13"/>
    <mergeCell ref="D14:D15"/>
    <mergeCell ref="B16:B18"/>
    <mergeCell ref="C16:C18"/>
    <mergeCell ref="D16:E16"/>
    <mergeCell ref="D17:D18"/>
    <mergeCell ref="B19:B21"/>
    <mergeCell ref="C19:C21"/>
    <mergeCell ref="D19:E19"/>
    <mergeCell ref="D20:D21"/>
    <mergeCell ref="B22:B24"/>
    <mergeCell ref="C22:C24"/>
    <mergeCell ref="D22:E22"/>
    <mergeCell ref="D23:D24"/>
    <mergeCell ref="B25:B27"/>
    <mergeCell ref="C25:C27"/>
    <mergeCell ref="D25:E25"/>
    <mergeCell ref="D26:D27"/>
    <mergeCell ref="B28:B30"/>
    <mergeCell ref="C28:C30"/>
    <mergeCell ref="D28:E28"/>
    <mergeCell ref="D29:D30"/>
    <mergeCell ref="B31:B33"/>
    <mergeCell ref="C31:C33"/>
    <mergeCell ref="D31:E31"/>
    <mergeCell ref="D32:D33"/>
    <mergeCell ref="B34:B36"/>
    <mergeCell ref="C34:C36"/>
    <mergeCell ref="D34:E34"/>
    <mergeCell ref="D35:D36"/>
    <mergeCell ref="B37:B39"/>
    <mergeCell ref="C37:C39"/>
    <mergeCell ref="D37:E37"/>
    <mergeCell ref="D38:D39"/>
    <mergeCell ref="B40:B42"/>
    <mergeCell ref="C40:C42"/>
    <mergeCell ref="D40:E40"/>
    <mergeCell ref="D41:D42"/>
    <mergeCell ref="B43:B45"/>
    <mergeCell ref="C43:C45"/>
    <mergeCell ref="D43:E43"/>
    <mergeCell ref="D44:D45"/>
    <mergeCell ref="B46:B48"/>
    <mergeCell ref="C46:C48"/>
    <mergeCell ref="D46:E46"/>
    <mergeCell ref="D47:D48"/>
    <mergeCell ref="B49:B51"/>
    <mergeCell ref="C49:C51"/>
    <mergeCell ref="D49:E49"/>
    <mergeCell ref="D50:D51"/>
    <mergeCell ref="B53:K5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zoomScaleNormal="100" workbookViewId="0">
      <selection activeCell="K35" sqref="K35"/>
    </sheetView>
  </sheetViews>
  <sheetFormatPr defaultRowHeight="12.75" x14ac:dyDescent="0.2"/>
  <cols>
    <col min="1" max="1" width="2.5703125" style="21" customWidth="1"/>
    <col min="2" max="2" width="3.85546875" style="21" customWidth="1"/>
    <col min="3" max="3" width="15.7109375" style="21" customWidth="1"/>
    <col min="4" max="4" width="11" style="21" customWidth="1"/>
    <col min="5" max="5" width="7.42578125" style="21" customWidth="1"/>
    <col min="6" max="11" width="12.7109375" style="21" customWidth="1"/>
    <col min="12" max="256" width="9.140625" style="21"/>
    <col min="257" max="257" width="2.5703125" style="21" customWidth="1"/>
    <col min="258" max="258" width="3.85546875" style="21" customWidth="1"/>
    <col min="259" max="259" width="15.7109375" style="21" customWidth="1"/>
    <col min="260" max="260" width="11" style="21" customWidth="1"/>
    <col min="261" max="261" width="7.42578125" style="21" customWidth="1"/>
    <col min="262" max="267" width="12.7109375" style="21" customWidth="1"/>
    <col min="268" max="512" width="9.140625" style="21"/>
    <col min="513" max="513" width="2.5703125" style="21" customWidth="1"/>
    <col min="514" max="514" width="3.85546875" style="21" customWidth="1"/>
    <col min="515" max="515" width="15.7109375" style="21" customWidth="1"/>
    <col min="516" max="516" width="11" style="21" customWidth="1"/>
    <col min="517" max="517" width="7.42578125" style="21" customWidth="1"/>
    <col min="518" max="523" width="12.7109375" style="21" customWidth="1"/>
    <col min="524" max="768" width="9.140625" style="21"/>
    <col min="769" max="769" width="2.5703125" style="21" customWidth="1"/>
    <col min="770" max="770" width="3.85546875" style="21" customWidth="1"/>
    <col min="771" max="771" width="15.7109375" style="21" customWidth="1"/>
    <col min="772" max="772" width="11" style="21" customWidth="1"/>
    <col min="773" max="773" width="7.42578125" style="21" customWidth="1"/>
    <col min="774" max="779" width="12.7109375" style="21" customWidth="1"/>
    <col min="780" max="1024" width="9.140625" style="21"/>
    <col min="1025" max="1025" width="2.5703125" style="21" customWidth="1"/>
    <col min="1026" max="1026" width="3.85546875" style="21" customWidth="1"/>
    <col min="1027" max="1027" width="15.7109375" style="21" customWidth="1"/>
    <col min="1028" max="1028" width="11" style="21" customWidth="1"/>
    <col min="1029" max="1029" width="7.42578125" style="21" customWidth="1"/>
    <col min="1030" max="1035" width="12.7109375" style="21" customWidth="1"/>
    <col min="1036" max="1280" width="9.140625" style="21"/>
    <col min="1281" max="1281" width="2.5703125" style="21" customWidth="1"/>
    <col min="1282" max="1282" width="3.85546875" style="21" customWidth="1"/>
    <col min="1283" max="1283" width="15.7109375" style="21" customWidth="1"/>
    <col min="1284" max="1284" width="11" style="21" customWidth="1"/>
    <col min="1285" max="1285" width="7.42578125" style="21" customWidth="1"/>
    <col min="1286" max="1291" width="12.7109375" style="21" customWidth="1"/>
    <col min="1292" max="1536" width="9.140625" style="21"/>
    <col min="1537" max="1537" width="2.5703125" style="21" customWidth="1"/>
    <col min="1538" max="1538" width="3.85546875" style="21" customWidth="1"/>
    <col min="1539" max="1539" width="15.7109375" style="21" customWidth="1"/>
    <col min="1540" max="1540" width="11" style="21" customWidth="1"/>
    <col min="1541" max="1541" width="7.42578125" style="21" customWidth="1"/>
    <col min="1542" max="1547" width="12.7109375" style="21" customWidth="1"/>
    <col min="1548" max="1792" width="9.140625" style="21"/>
    <col min="1793" max="1793" width="2.5703125" style="21" customWidth="1"/>
    <col min="1794" max="1794" width="3.85546875" style="21" customWidth="1"/>
    <col min="1795" max="1795" width="15.7109375" style="21" customWidth="1"/>
    <col min="1796" max="1796" width="11" style="21" customWidth="1"/>
    <col min="1797" max="1797" width="7.42578125" style="21" customWidth="1"/>
    <col min="1798" max="1803" width="12.7109375" style="21" customWidth="1"/>
    <col min="1804" max="2048" width="9.140625" style="21"/>
    <col min="2049" max="2049" width="2.5703125" style="21" customWidth="1"/>
    <col min="2050" max="2050" width="3.85546875" style="21" customWidth="1"/>
    <col min="2051" max="2051" width="15.7109375" style="21" customWidth="1"/>
    <col min="2052" max="2052" width="11" style="21" customWidth="1"/>
    <col min="2053" max="2053" width="7.42578125" style="21" customWidth="1"/>
    <col min="2054" max="2059" width="12.7109375" style="21" customWidth="1"/>
    <col min="2060" max="2304" width="9.140625" style="21"/>
    <col min="2305" max="2305" width="2.5703125" style="21" customWidth="1"/>
    <col min="2306" max="2306" width="3.85546875" style="21" customWidth="1"/>
    <col min="2307" max="2307" width="15.7109375" style="21" customWidth="1"/>
    <col min="2308" max="2308" width="11" style="21" customWidth="1"/>
    <col min="2309" max="2309" width="7.42578125" style="21" customWidth="1"/>
    <col min="2310" max="2315" width="12.7109375" style="21" customWidth="1"/>
    <col min="2316" max="2560" width="9.140625" style="21"/>
    <col min="2561" max="2561" width="2.5703125" style="21" customWidth="1"/>
    <col min="2562" max="2562" width="3.85546875" style="21" customWidth="1"/>
    <col min="2563" max="2563" width="15.7109375" style="21" customWidth="1"/>
    <col min="2564" max="2564" width="11" style="21" customWidth="1"/>
    <col min="2565" max="2565" width="7.42578125" style="21" customWidth="1"/>
    <col min="2566" max="2571" width="12.7109375" style="21" customWidth="1"/>
    <col min="2572" max="2816" width="9.140625" style="21"/>
    <col min="2817" max="2817" width="2.5703125" style="21" customWidth="1"/>
    <col min="2818" max="2818" width="3.85546875" style="21" customWidth="1"/>
    <col min="2819" max="2819" width="15.7109375" style="21" customWidth="1"/>
    <col min="2820" max="2820" width="11" style="21" customWidth="1"/>
    <col min="2821" max="2821" width="7.42578125" style="21" customWidth="1"/>
    <col min="2822" max="2827" width="12.7109375" style="21" customWidth="1"/>
    <col min="2828" max="3072" width="9.140625" style="21"/>
    <col min="3073" max="3073" width="2.5703125" style="21" customWidth="1"/>
    <col min="3074" max="3074" width="3.85546875" style="21" customWidth="1"/>
    <col min="3075" max="3075" width="15.7109375" style="21" customWidth="1"/>
    <col min="3076" max="3076" width="11" style="21" customWidth="1"/>
    <col min="3077" max="3077" width="7.42578125" style="21" customWidth="1"/>
    <col min="3078" max="3083" width="12.7109375" style="21" customWidth="1"/>
    <col min="3084" max="3328" width="9.140625" style="21"/>
    <col min="3329" max="3329" width="2.5703125" style="21" customWidth="1"/>
    <col min="3330" max="3330" width="3.85546875" style="21" customWidth="1"/>
    <col min="3331" max="3331" width="15.7109375" style="21" customWidth="1"/>
    <col min="3332" max="3332" width="11" style="21" customWidth="1"/>
    <col min="3333" max="3333" width="7.42578125" style="21" customWidth="1"/>
    <col min="3334" max="3339" width="12.7109375" style="21" customWidth="1"/>
    <col min="3340" max="3584" width="9.140625" style="21"/>
    <col min="3585" max="3585" width="2.5703125" style="21" customWidth="1"/>
    <col min="3586" max="3586" width="3.85546875" style="21" customWidth="1"/>
    <col min="3587" max="3587" width="15.7109375" style="21" customWidth="1"/>
    <col min="3588" max="3588" width="11" style="21" customWidth="1"/>
    <col min="3589" max="3589" width="7.42578125" style="21" customWidth="1"/>
    <col min="3590" max="3595" width="12.7109375" style="21" customWidth="1"/>
    <col min="3596" max="3840" width="9.140625" style="21"/>
    <col min="3841" max="3841" width="2.5703125" style="21" customWidth="1"/>
    <col min="3842" max="3842" width="3.85546875" style="21" customWidth="1"/>
    <col min="3843" max="3843" width="15.7109375" style="21" customWidth="1"/>
    <col min="3844" max="3844" width="11" style="21" customWidth="1"/>
    <col min="3845" max="3845" width="7.42578125" style="21" customWidth="1"/>
    <col min="3846" max="3851" width="12.7109375" style="21" customWidth="1"/>
    <col min="3852" max="4096" width="9.140625" style="21"/>
    <col min="4097" max="4097" width="2.5703125" style="21" customWidth="1"/>
    <col min="4098" max="4098" width="3.85546875" style="21" customWidth="1"/>
    <col min="4099" max="4099" width="15.7109375" style="21" customWidth="1"/>
    <col min="4100" max="4100" width="11" style="21" customWidth="1"/>
    <col min="4101" max="4101" width="7.42578125" style="21" customWidth="1"/>
    <col min="4102" max="4107" width="12.7109375" style="21" customWidth="1"/>
    <col min="4108" max="4352" width="9.140625" style="21"/>
    <col min="4353" max="4353" width="2.5703125" style="21" customWidth="1"/>
    <col min="4354" max="4354" width="3.85546875" style="21" customWidth="1"/>
    <col min="4355" max="4355" width="15.7109375" style="21" customWidth="1"/>
    <col min="4356" max="4356" width="11" style="21" customWidth="1"/>
    <col min="4357" max="4357" width="7.42578125" style="21" customWidth="1"/>
    <col min="4358" max="4363" width="12.7109375" style="21" customWidth="1"/>
    <col min="4364" max="4608" width="9.140625" style="21"/>
    <col min="4609" max="4609" width="2.5703125" style="21" customWidth="1"/>
    <col min="4610" max="4610" width="3.85546875" style="21" customWidth="1"/>
    <col min="4611" max="4611" width="15.7109375" style="21" customWidth="1"/>
    <col min="4612" max="4612" width="11" style="21" customWidth="1"/>
    <col min="4613" max="4613" width="7.42578125" style="21" customWidth="1"/>
    <col min="4614" max="4619" width="12.7109375" style="21" customWidth="1"/>
    <col min="4620" max="4864" width="9.140625" style="21"/>
    <col min="4865" max="4865" width="2.5703125" style="21" customWidth="1"/>
    <col min="4866" max="4866" width="3.85546875" style="21" customWidth="1"/>
    <col min="4867" max="4867" width="15.7109375" style="21" customWidth="1"/>
    <col min="4868" max="4868" width="11" style="21" customWidth="1"/>
    <col min="4869" max="4869" width="7.42578125" style="21" customWidth="1"/>
    <col min="4870" max="4875" width="12.7109375" style="21" customWidth="1"/>
    <col min="4876" max="5120" width="9.140625" style="21"/>
    <col min="5121" max="5121" width="2.5703125" style="21" customWidth="1"/>
    <col min="5122" max="5122" width="3.85546875" style="21" customWidth="1"/>
    <col min="5123" max="5123" width="15.7109375" style="21" customWidth="1"/>
    <col min="5124" max="5124" width="11" style="21" customWidth="1"/>
    <col min="5125" max="5125" width="7.42578125" style="21" customWidth="1"/>
    <col min="5126" max="5131" width="12.7109375" style="21" customWidth="1"/>
    <col min="5132" max="5376" width="9.140625" style="21"/>
    <col min="5377" max="5377" width="2.5703125" style="21" customWidth="1"/>
    <col min="5378" max="5378" width="3.85546875" style="21" customWidth="1"/>
    <col min="5379" max="5379" width="15.7109375" style="21" customWidth="1"/>
    <col min="5380" max="5380" width="11" style="21" customWidth="1"/>
    <col min="5381" max="5381" width="7.42578125" style="21" customWidth="1"/>
    <col min="5382" max="5387" width="12.7109375" style="21" customWidth="1"/>
    <col min="5388" max="5632" width="9.140625" style="21"/>
    <col min="5633" max="5633" width="2.5703125" style="21" customWidth="1"/>
    <col min="5634" max="5634" width="3.85546875" style="21" customWidth="1"/>
    <col min="5635" max="5635" width="15.7109375" style="21" customWidth="1"/>
    <col min="5636" max="5636" width="11" style="21" customWidth="1"/>
    <col min="5637" max="5637" width="7.42578125" style="21" customWidth="1"/>
    <col min="5638" max="5643" width="12.7109375" style="21" customWidth="1"/>
    <col min="5644" max="5888" width="9.140625" style="21"/>
    <col min="5889" max="5889" width="2.5703125" style="21" customWidth="1"/>
    <col min="5890" max="5890" width="3.85546875" style="21" customWidth="1"/>
    <col min="5891" max="5891" width="15.7109375" style="21" customWidth="1"/>
    <col min="5892" max="5892" width="11" style="21" customWidth="1"/>
    <col min="5893" max="5893" width="7.42578125" style="21" customWidth="1"/>
    <col min="5894" max="5899" width="12.7109375" style="21" customWidth="1"/>
    <col min="5900" max="6144" width="9.140625" style="21"/>
    <col min="6145" max="6145" width="2.5703125" style="21" customWidth="1"/>
    <col min="6146" max="6146" width="3.85546875" style="21" customWidth="1"/>
    <col min="6147" max="6147" width="15.7109375" style="21" customWidth="1"/>
    <col min="6148" max="6148" width="11" style="21" customWidth="1"/>
    <col min="6149" max="6149" width="7.42578125" style="21" customWidth="1"/>
    <col min="6150" max="6155" width="12.7109375" style="21" customWidth="1"/>
    <col min="6156" max="6400" width="9.140625" style="21"/>
    <col min="6401" max="6401" width="2.5703125" style="21" customWidth="1"/>
    <col min="6402" max="6402" width="3.85546875" style="21" customWidth="1"/>
    <col min="6403" max="6403" width="15.7109375" style="21" customWidth="1"/>
    <col min="6404" max="6404" width="11" style="21" customWidth="1"/>
    <col min="6405" max="6405" width="7.42578125" style="21" customWidth="1"/>
    <col min="6406" max="6411" width="12.7109375" style="21" customWidth="1"/>
    <col min="6412" max="6656" width="9.140625" style="21"/>
    <col min="6657" max="6657" width="2.5703125" style="21" customWidth="1"/>
    <col min="6658" max="6658" width="3.85546875" style="21" customWidth="1"/>
    <col min="6659" max="6659" width="15.7109375" style="21" customWidth="1"/>
    <col min="6660" max="6660" width="11" style="21" customWidth="1"/>
    <col min="6661" max="6661" width="7.42578125" style="21" customWidth="1"/>
    <col min="6662" max="6667" width="12.7109375" style="21" customWidth="1"/>
    <col min="6668" max="6912" width="9.140625" style="21"/>
    <col min="6913" max="6913" width="2.5703125" style="21" customWidth="1"/>
    <col min="6914" max="6914" width="3.85546875" style="21" customWidth="1"/>
    <col min="6915" max="6915" width="15.7109375" style="21" customWidth="1"/>
    <col min="6916" max="6916" width="11" style="21" customWidth="1"/>
    <col min="6917" max="6917" width="7.42578125" style="21" customWidth="1"/>
    <col min="6918" max="6923" width="12.7109375" style="21" customWidth="1"/>
    <col min="6924" max="7168" width="9.140625" style="21"/>
    <col min="7169" max="7169" width="2.5703125" style="21" customWidth="1"/>
    <col min="7170" max="7170" width="3.85546875" style="21" customWidth="1"/>
    <col min="7171" max="7171" width="15.7109375" style="21" customWidth="1"/>
    <col min="7172" max="7172" width="11" style="21" customWidth="1"/>
    <col min="7173" max="7173" width="7.42578125" style="21" customWidth="1"/>
    <col min="7174" max="7179" width="12.7109375" style="21" customWidth="1"/>
    <col min="7180" max="7424" width="9.140625" style="21"/>
    <col min="7425" max="7425" width="2.5703125" style="21" customWidth="1"/>
    <col min="7426" max="7426" width="3.85546875" style="21" customWidth="1"/>
    <col min="7427" max="7427" width="15.7109375" style="21" customWidth="1"/>
    <col min="7428" max="7428" width="11" style="21" customWidth="1"/>
    <col min="7429" max="7429" width="7.42578125" style="21" customWidth="1"/>
    <col min="7430" max="7435" width="12.7109375" style="21" customWidth="1"/>
    <col min="7436" max="7680" width="9.140625" style="21"/>
    <col min="7681" max="7681" width="2.5703125" style="21" customWidth="1"/>
    <col min="7682" max="7682" width="3.85546875" style="21" customWidth="1"/>
    <col min="7683" max="7683" width="15.7109375" style="21" customWidth="1"/>
    <col min="7684" max="7684" width="11" style="21" customWidth="1"/>
    <col min="7685" max="7685" width="7.42578125" style="21" customWidth="1"/>
    <col min="7686" max="7691" width="12.7109375" style="21" customWidth="1"/>
    <col min="7692" max="7936" width="9.140625" style="21"/>
    <col min="7937" max="7937" width="2.5703125" style="21" customWidth="1"/>
    <col min="7938" max="7938" width="3.85546875" style="21" customWidth="1"/>
    <col min="7939" max="7939" width="15.7109375" style="21" customWidth="1"/>
    <col min="7940" max="7940" width="11" style="21" customWidth="1"/>
    <col min="7941" max="7941" width="7.42578125" style="21" customWidth="1"/>
    <col min="7942" max="7947" width="12.7109375" style="21" customWidth="1"/>
    <col min="7948" max="8192" width="9.140625" style="21"/>
    <col min="8193" max="8193" width="2.5703125" style="21" customWidth="1"/>
    <col min="8194" max="8194" width="3.85546875" style="21" customWidth="1"/>
    <col min="8195" max="8195" width="15.7109375" style="21" customWidth="1"/>
    <col min="8196" max="8196" width="11" style="21" customWidth="1"/>
    <col min="8197" max="8197" width="7.42578125" style="21" customWidth="1"/>
    <col min="8198" max="8203" width="12.7109375" style="21" customWidth="1"/>
    <col min="8204" max="8448" width="9.140625" style="21"/>
    <col min="8449" max="8449" width="2.5703125" style="21" customWidth="1"/>
    <col min="8450" max="8450" width="3.85546875" style="21" customWidth="1"/>
    <col min="8451" max="8451" width="15.7109375" style="21" customWidth="1"/>
    <col min="8452" max="8452" width="11" style="21" customWidth="1"/>
    <col min="8453" max="8453" width="7.42578125" style="21" customWidth="1"/>
    <col min="8454" max="8459" width="12.7109375" style="21" customWidth="1"/>
    <col min="8460" max="8704" width="9.140625" style="21"/>
    <col min="8705" max="8705" width="2.5703125" style="21" customWidth="1"/>
    <col min="8706" max="8706" width="3.85546875" style="21" customWidth="1"/>
    <col min="8707" max="8707" width="15.7109375" style="21" customWidth="1"/>
    <col min="8708" max="8708" width="11" style="21" customWidth="1"/>
    <col min="8709" max="8709" width="7.42578125" style="21" customWidth="1"/>
    <col min="8710" max="8715" width="12.7109375" style="21" customWidth="1"/>
    <col min="8716" max="8960" width="9.140625" style="21"/>
    <col min="8961" max="8961" width="2.5703125" style="21" customWidth="1"/>
    <col min="8962" max="8962" width="3.85546875" style="21" customWidth="1"/>
    <col min="8963" max="8963" width="15.7109375" style="21" customWidth="1"/>
    <col min="8964" max="8964" width="11" style="21" customWidth="1"/>
    <col min="8965" max="8965" width="7.42578125" style="21" customWidth="1"/>
    <col min="8966" max="8971" width="12.7109375" style="21" customWidth="1"/>
    <col min="8972" max="9216" width="9.140625" style="21"/>
    <col min="9217" max="9217" width="2.5703125" style="21" customWidth="1"/>
    <col min="9218" max="9218" width="3.85546875" style="21" customWidth="1"/>
    <col min="9219" max="9219" width="15.7109375" style="21" customWidth="1"/>
    <col min="9220" max="9220" width="11" style="21" customWidth="1"/>
    <col min="9221" max="9221" width="7.42578125" style="21" customWidth="1"/>
    <col min="9222" max="9227" width="12.7109375" style="21" customWidth="1"/>
    <col min="9228" max="9472" width="9.140625" style="21"/>
    <col min="9473" max="9473" width="2.5703125" style="21" customWidth="1"/>
    <col min="9474" max="9474" width="3.85546875" style="21" customWidth="1"/>
    <col min="9475" max="9475" width="15.7109375" style="21" customWidth="1"/>
    <col min="9476" max="9476" width="11" style="21" customWidth="1"/>
    <col min="9477" max="9477" width="7.42578125" style="21" customWidth="1"/>
    <col min="9478" max="9483" width="12.7109375" style="21" customWidth="1"/>
    <col min="9484" max="9728" width="9.140625" style="21"/>
    <col min="9729" max="9729" width="2.5703125" style="21" customWidth="1"/>
    <col min="9730" max="9730" width="3.85546875" style="21" customWidth="1"/>
    <col min="9731" max="9731" width="15.7109375" style="21" customWidth="1"/>
    <col min="9732" max="9732" width="11" style="21" customWidth="1"/>
    <col min="9733" max="9733" width="7.42578125" style="21" customWidth="1"/>
    <col min="9734" max="9739" width="12.7109375" style="21" customWidth="1"/>
    <col min="9740" max="9984" width="9.140625" style="21"/>
    <col min="9985" max="9985" width="2.5703125" style="21" customWidth="1"/>
    <col min="9986" max="9986" width="3.85546875" style="21" customWidth="1"/>
    <col min="9987" max="9987" width="15.7109375" style="21" customWidth="1"/>
    <col min="9988" max="9988" width="11" style="21" customWidth="1"/>
    <col min="9989" max="9989" width="7.42578125" style="21" customWidth="1"/>
    <col min="9990" max="9995" width="12.7109375" style="21" customWidth="1"/>
    <col min="9996" max="10240" width="9.140625" style="21"/>
    <col min="10241" max="10241" width="2.5703125" style="21" customWidth="1"/>
    <col min="10242" max="10242" width="3.85546875" style="21" customWidth="1"/>
    <col min="10243" max="10243" width="15.7109375" style="21" customWidth="1"/>
    <col min="10244" max="10244" width="11" style="21" customWidth="1"/>
    <col min="10245" max="10245" width="7.42578125" style="21" customWidth="1"/>
    <col min="10246" max="10251" width="12.7109375" style="21" customWidth="1"/>
    <col min="10252" max="10496" width="9.140625" style="21"/>
    <col min="10497" max="10497" width="2.5703125" style="21" customWidth="1"/>
    <col min="10498" max="10498" width="3.85546875" style="21" customWidth="1"/>
    <col min="10499" max="10499" width="15.7109375" style="21" customWidth="1"/>
    <col min="10500" max="10500" width="11" style="21" customWidth="1"/>
    <col min="10501" max="10501" width="7.42578125" style="21" customWidth="1"/>
    <col min="10502" max="10507" width="12.7109375" style="21" customWidth="1"/>
    <col min="10508" max="10752" width="9.140625" style="21"/>
    <col min="10753" max="10753" width="2.5703125" style="21" customWidth="1"/>
    <col min="10754" max="10754" width="3.85546875" style="21" customWidth="1"/>
    <col min="10755" max="10755" width="15.7109375" style="21" customWidth="1"/>
    <col min="10756" max="10756" width="11" style="21" customWidth="1"/>
    <col min="10757" max="10757" width="7.42578125" style="21" customWidth="1"/>
    <col min="10758" max="10763" width="12.7109375" style="21" customWidth="1"/>
    <col min="10764" max="11008" width="9.140625" style="21"/>
    <col min="11009" max="11009" width="2.5703125" style="21" customWidth="1"/>
    <col min="11010" max="11010" width="3.85546875" style="21" customWidth="1"/>
    <col min="11011" max="11011" width="15.7109375" style="21" customWidth="1"/>
    <col min="11012" max="11012" width="11" style="21" customWidth="1"/>
    <col min="11013" max="11013" width="7.42578125" style="21" customWidth="1"/>
    <col min="11014" max="11019" width="12.7109375" style="21" customWidth="1"/>
    <col min="11020" max="11264" width="9.140625" style="21"/>
    <col min="11265" max="11265" width="2.5703125" style="21" customWidth="1"/>
    <col min="11266" max="11266" width="3.85546875" style="21" customWidth="1"/>
    <col min="11267" max="11267" width="15.7109375" style="21" customWidth="1"/>
    <col min="11268" max="11268" width="11" style="21" customWidth="1"/>
    <col min="11269" max="11269" width="7.42578125" style="21" customWidth="1"/>
    <col min="11270" max="11275" width="12.7109375" style="21" customWidth="1"/>
    <col min="11276" max="11520" width="9.140625" style="21"/>
    <col min="11521" max="11521" width="2.5703125" style="21" customWidth="1"/>
    <col min="11522" max="11522" width="3.85546875" style="21" customWidth="1"/>
    <col min="11523" max="11523" width="15.7109375" style="21" customWidth="1"/>
    <col min="11524" max="11524" width="11" style="21" customWidth="1"/>
    <col min="11525" max="11525" width="7.42578125" style="21" customWidth="1"/>
    <col min="11526" max="11531" width="12.7109375" style="21" customWidth="1"/>
    <col min="11532" max="11776" width="9.140625" style="21"/>
    <col min="11777" max="11777" width="2.5703125" style="21" customWidth="1"/>
    <col min="11778" max="11778" width="3.85546875" style="21" customWidth="1"/>
    <col min="11779" max="11779" width="15.7109375" style="21" customWidth="1"/>
    <col min="11780" max="11780" width="11" style="21" customWidth="1"/>
    <col min="11781" max="11781" width="7.42578125" style="21" customWidth="1"/>
    <col min="11782" max="11787" width="12.7109375" style="21" customWidth="1"/>
    <col min="11788" max="12032" width="9.140625" style="21"/>
    <col min="12033" max="12033" width="2.5703125" style="21" customWidth="1"/>
    <col min="12034" max="12034" width="3.85546875" style="21" customWidth="1"/>
    <col min="12035" max="12035" width="15.7109375" style="21" customWidth="1"/>
    <col min="12036" max="12036" width="11" style="21" customWidth="1"/>
    <col min="12037" max="12037" width="7.42578125" style="21" customWidth="1"/>
    <col min="12038" max="12043" width="12.7109375" style="21" customWidth="1"/>
    <col min="12044" max="12288" width="9.140625" style="21"/>
    <col min="12289" max="12289" width="2.5703125" style="21" customWidth="1"/>
    <col min="12290" max="12290" width="3.85546875" style="21" customWidth="1"/>
    <col min="12291" max="12291" width="15.7109375" style="21" customWidth="1"/>
    <col min="12292" max="12292" width="11" style="21" customWidth="1"/>
    <col min="12293" max="12293" width="7.42578125" style="21" customWidth="1"/>
    <col min="12294" max="12299" width="12.7109375" style="21" customWidth="1"/>
    <col min="12300" max="12544" width="9.140625" style="21"/>
    <col min="12545" max="12545" width="2.5703125" style="21" customWidth="1"/>
    <col min="12546" max="12546" width="3.85546875" style="21" customWidth="1"/>
    <col min="12547" max="12547" width="15.7109375" style="21" customWidth="1"/>
    <col min="12548" max="12548" width="11" style="21" customWidth="1"/>
    <col min="12549" max="12549" width="7.42578125" style="21" customWidth="1"/>
    <col min="12550" max="12555" width="12.7109375" style="21" customWidth="1"/>
    <col min="12556" max="12800" width="9.140625" style="21"/>
    <col min="12801" max="12801" width="2.5703125" style="21" customWidth="1"/>
    <col min="12802" max="12802" width="3.85546875" style="21" customWidth="1"/>
    <col min="12803" max="12803" width="15.7109375" style="21" customWidth="1"/>
    <col min="12804" max="12804" width="11" style="21" customWidth="1"/>
    <col min="12805" max="12805" width="7.42578125" style="21" customWidth="1"/>
    <col min="12806" max="12811" width="12.7109375" style="21" customWidth="1"/>
    <col min="12812" max="13056" width="9.140625" style="21"/>
    <col min="13057" max="13057" width="2.5703125" style="21" customWidth="1"/>
    <col min="13058" max="13058" width="3.85546875" style="21" customWidth="1"/>
    <col min="13059" max="13059" width="15.7109375" style="21" customWidth="1"/>
    <col min="13060" max="13060" width="11" style="21" customWidth="1"/>
    <col min="13061" max="13061" width="7.42578125" style="21" customWidth="1"/>
    <col min="13062" max="13067" width="12.7109375" style="21" customWidth="1"/>
    <col min="13068" max="13312" width="9.140625" style="21"/>
    <col min="13313" max="13313" width="2.5703125" style="21" customWidth="1"/>
    <col min="13314" max="13314" width="3.85546875" style="21" customWidth="1"/>
    <col min="13315" max="13315" width="15.7109375" style="21" customWidth="1"/>
    <col min="13316" max="13316" width="11" style="21" customWidth="1"/>
    <col min="13317" max="13317" width="7.42578125" style="21" customWidth="1"/>
    <col min="13318" max="13323" width="12.7109375" style="21" customWidth="1"/>
    <col min="13324" max="13568" width="9.140625" style="21"/>
    <col min="13569" max="13569" width="2.5703125" style="21" customWidth="1"/>
    <col min="13570" max="13570" width="3.85546875" style="21" customWidth="1"/>
    <col min="13571" max="13571" width="15.7109375" style="21" customWidth="1"/>
    <col min="13572" max="13572" width="11" style="21" customWidth="1"/>
    <col min="13573" max="13573" width="7.42578125" style="21" customWidth="1"/>
    <col min="13574" max="13579" width="12.7109375" style="21" customWidth="1"/>
    <col min="13580" max="13824" width="9.140625" style="21"/>
    <col min="13825" max="13825" width="2.5703125" style="21" customWidth="1"/>
    <col min="13826" max="13826" width="3.85546875" style="21" customWidth="1"/>
    <col min="13827" max="13827" width="15.7109375" style="21" customWidth="1"/>
    <col min="13828" max="13828" width="11" style="21" customWidth="1"/>
    <col min="13829" max="13829" width="7.42578125" style="21" customWidth="1"/>
    <col min="13830" max="13835" width="12.7109375" style="21" customWidth="1"/>
    <col min="13836" max="14080" width="9.140625" style="21"/>
    <col min="14081" max="14081" width="2.5703125" style="21" customWidth="1"/>
    <col min="14082" max="14082" width="3.85546875" style="21" customWidth="1"/>
    <col min="14083" max="14083" width="15.7109375" style="21" customWidth="1"/>
    <col min="14084" max="14084" width="11" style="21" customWidth="1"/>
    <col min="14085" max="14085" width="7.42578125" style="21" customWidth="1"/>
    <col min="14086" max="14091" width="12.7109375" style="21" customWidth="1"/>
    <col min="14092" max="14336" width="9.140625" style="21"/>
    <col min="14337" max="14337" width="2.5703125" style="21" customWidth="1"/>
    <col min="14338" max="14338" width="3.85546875" style="21" customWidth="1"/>
    <col min="14339" max="14339" width="15.7109375" style="21" customWidth="1"/>
    <col min="14340" max="14340" width="11" style="21" customWidth="1"/>
    <col min="14341" max="14341" width="7.42578125" style="21" customWidth="1"/>
    <col min="14342" max="14347" width="12.7109375" style="21" customWidth="1"/>
    <col min="14348" max="14592" width="9.140625" style="21"/>
    <col min="14593" max="14593" width="2.5703125" style="21" customWidth="1"/>
    <col min="14594" max="14594" width="3.85546875" style="21" customWidth="1"/>
    <col min="14595" max="14595" width="15.7109375" style="21" customWidth="1"/>
    <col min="14596" max="14596" width="11" style="21" customWidth="1"/>
    <col min="14597" max="14597" width="7.42578125" style="21" customWidth="1"/>
    <col min="14598" max="14603" width="12.7109375" style="21" customWidth="1"/>
    <col min="14604" max="14848" width="9.140625" style="21"/>
    <col min="14849" max="14849" width="2.5703125" style="21" customWidth="1"/>
    <col min="14850" max="14850" width="3.85546875" style="21" customWidth="1"/>
    <col min="14851" max="14851" width="15.7109375" style="21" customWidth="1"/>
    <col min="14852" max="14852" width="11" style="21" customWidth="1"/>
    <col min="14853" max="14853" width="7.42578125" style="21" customWidth="1"/>
    <col min="14854" max="14859" width="12.7109375" style="21" customWidth="1"/>
    <col min="14860" max="15104" width="9.140625" style="21"/>
    <col min="15105" max="15105" width="2.5703125" style="21" customWidth="1"/>
    <col min="15106" max="15106" width="3.85546875" style="21" customWidth="1"/>
    <col min="15107" max="15107" width="15.7109375" style="21" customWidth="1"/>
    <col min="15108" max="15108" width="11" style="21" customWidth="1"/>
    <col min="15109" max="15109" width="7.42578125" style="21" customWidth="1"/>
    <col min="15110" max="15115" width="12.7109375" style="21" customWidth="1"/>
    <col min="15116" max="15360" width="9.140625" style="21"/>
    <col min="15361" max="15361" width="2.5703125" style="21" customWidth="1"/>
    <col min="15362" max="15362" width="3.85546875" style="21" customWidth="1"/>
    <col min="15363" max="15363" width="15.7109375" style="21" customWidth="1"/>
    <col min="15364" max="15364" width="11" style="21" customWidth="1"/>
    <col min="15365" max="15365" width="7.42578125" style="21" customWidth="1"/>
    <col min="15366" max="15371" width="12.7109375" style="21" customWidth="1"/>
    <col min="15372" max="15616" width="9.140625" style="21"/>
    <col min="15617" max="15617" width="2.5703125" style="21" customWidth="1"/>
    <col min="15618" max="15618" width="3.85546875" style="21" customWidth="1"/>
    <col min="15619" max="15619" width="15.7109375" style="21" customWidth="1"/>
    <col min="15620" max="15620" width="11" style="21" customWidth="1"/>
    <col min="15621" max="15621" width="7.42578125" style="21" customWidth="1"/>
    <col min="15622" max="15627" width="12.7109375" style="21" customWidth="1"/>
    <col min="15628" max="15872" width="9.140625" style="21"/>
    <col min="15873" max="15873" width="2.5703125" style="21" customWidth="1"/>
    <col min="15874" max="15874" width="3.85546875" style="21" customWidth="1"/>
    <col min="15875" max="15875" width="15.7109375" style="21" customWidth="1"/>
    <col min="15876" max="15876" width="11" style="21" customWidth="1"/>
    <col min="15877" max="15877" width="7.42578125" style="21" customWidth="1"/>
    <col min="15878" max="15883" width="12.7109375" style="21" customWidth="1"/>
    <col min="15884" max="16128" width="9.140625" style="21"/>
    <col min="16129" max="16129" width="2.5703125" style="21" customWidth="1"/>
    <col min="16130" max="16130" width="3.85546875" style="21" customWidth="1"/>
    <col min="16131" max="16131" width="15.7109375" style="21" customWidth="1"/>
    <col min="16132" max="16132" width="11" style="21" customWidth="1"/>
    <col min="16133" max="16133" width="7.42578125" style="21" customWidth="1"/>
    <col min="16134" max="16139" width="12.7109375" style="21" customWidth="1"/>
    <col min="16140" max="16384" width="9.140625" style="21"/>
  </cols>
  <sheetData>
    <row r="2" spans="2:19" ht="15" customHeight="1" x14ac:dyDescent="0.2">
      <c r="B2" s="19"/>
      <c r="C2" s="19"/>
      <c r="D2" s="19"/>
      <c r="E2" s="19"/>
      <c r="F2" s="19"/>
      <c r="G2" s="19"/>
      <c r="H2" s="19"/>
      <c r="I2" s="19"/>
      <c r="J2" s="19"/>
      <c r="K2" s="126" t="s">
        <v>250</v>
      </c>
    </row>
    <row r="3" spans="2:19" ht="15" customHeight="1" x14ac:dyDescent="0.2">
      <c r="B3" s="167" t="s">
        <v>251</v>
      </c>
      <c r="C3" s="167"/>
      <c r="D3" s="167"/>
      <c r="E3" s="167"/>
      <c r="F3" s="167"/>
      <c r="G3" s="167"/>
      <c r="H3" s="167"/>
      <c r="I3" s="167"/>
      <c r="J3" s="167"/>
      <c r="K3" s="167"/>
    </row>
    <row r="4" spans="2:19" ht="11.25" customHeight="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2:19" ht="15" customHeight="1" x14ac:dyDescent="0.2">
      <c r="B5" s="147" t="s">
        <v>93</v>
      </c>
      <c r="C5" s="180" t="s">
        <v>3</v>
      </c>
      <c r="D5" s="230"/>
      <c r="E5" s="208"/>
      <c r="F5" s="164" t="s">
        <v>252</v>
      </c>
      <c r="G5" s="238"/>
      <c r="H5" s="238"/>
      <c r="I5" s="238"/>
      <c r="J5" s="238"/>
      <c r="K5" s="239"/>
    </row>
    <row r="6" spans="2:19" ht="15" customHeight="1" x14ac:dyDescent="0.2">
      <c r="B6" s="144"/>
      <c r="C6" s="206"/>
      <c r="D6" s="216"/>
      <c r="E6" s="158"/>
      <c r="F6" s="148" t="s">
        <v>96</v>
      </c>
      <c r="G6" s="240" t="s">
        <v>184</v>
      </c>
      <c r="H6" s="240"/>
      <c r="I6" s="240"/>
      <c r="J6" s="240"/>
      <c r="K6" s="240"/>
    </row>
    <row r="7" spans="2:19" ht="48" customHeight="1" x14ac:dyDescent="0.2">
      <c r="B7" s="144"/>
      <c r="C7" s="207"/>
      <c r="D7" s="231"/>
      <c r="E7" s="209"/>
      <c r="F7" s="148"/>
      <c r="G7" s="7" t="s">
        <v>115</v>
      </c>
      <c r="H7" s="81" t="s">
        <v>116</v>
      </c>
      <c r="I7" s="7" t="s">
        <v>253</v>
      </c>
      <c r="J7" s="7" t="s">
        <v>186</v>
      </c>
      <c r="K7" s="7" t="s">
        <v>254</v>
      </c>
    </row>
    <row r="8" spans="2:19" ht="20.100000000000001" customHeight="1" x14ac:dyDescent="0.2">
      <c r="B8" s="180" t="s">
        <v>21</v>
      </c>
      <c r="C8" s="208"/>
      <c r="D8" s="222" t="s">
        <v>247</v>
      </c>
      <c r="E8" s="223"/>
      <c r="F8" s="36">
        <f t="shared" ref="F8:K10" si="0">F11+F14+F17+F20+F23+F26+F29+F32+F35+F38+F41+F44+F47+F50</f>
        <v>176</v>
      </c>
      <c r="G8" s="36">
        <f t="shared" si="0"/>
        <v>101</v>
      </c>
      <c r="H8" s="36">
        <f t="shared" si="0"/>
        <v>31</v>
      </c>
      <c r="I8" s="36">
        <f t="shared" si="0"/>
        <v>24</v>
      </c>
      <c r="J8" s="36">
        <f t="shared" si="0"/>
        <v>20</v>
      </c>
      <c r="K8" s="36">
        <f t="shared" si="0"/>
        <v>0</v>
      </c>
      <c r="N8" s="34"/>
      <c r="O8" s="34"/>
      <c r="P8" s="34"/>
      <c r="Q8" s="34"/>
      <c r="R8" s="34"/>
    </row>
    <row r="9" spans="2:19" ht="20.100000000000001" customHeight="1" x14ac:dyDescent="0.2">
      <c r="B9" s="206"/>
      <c r="C9" s="158"/>
      <c r="D9" s="184" t="s">
        <v>248</v>
      </c>
      <c r="E9" s="28" t="s">
        <v>19</v>
      </c>
      <c r="F9" s="36">
        <f t="shared" si="0"/>
        <v>2230</v>
      </c>
      <c r="G9" s="36">
        <f>G12+G15+G18+G21+G24+G27+G30+G33+G36+G39+G42+G45+G48+G51</f>
        <v>1081</v>
      </c>
      <c r="H9" s="36">
        <f t="shared" si="0"/>
        <v>453</v>
      </c>
      <c r="I9" s="36">
        <f>I12+I15+I18+I21+I24+I27+I30+I33+I36+I39+I42+I45+I48+I51</f>
        <v>298</v>
      </c>
      <c r="J9" s="36">
        <f t="shared" si="0"/>
        <v>326</v>
      </c>
      <c r="K9" s="36">
        <f t="shared" si="0"/>
        <v>72</v>
      </c>
      <c r="M9" s="34"/>
      <c r="N9" s="34"/>
      <c r="O9" s="34"/>
      <c r="P9" s="34"/>
      <c r="Q9" s="34"/>
      <c r="R9" s="34"/>
      <c r="S9" s="34"/>
    </row>
    <row r="10" spans="2:19" ht="20.100000000000001" customHeight="1" x14ac:dyDescent="0.2">
      <c r="B10" s="207"/>
      <c r="C10" s="209"/>
      <c r="D10" s="185"/>
      <c r="E10" s="28" t="s">
        <v>20</v>
      </c>
      <c r="F10" s="36">
        <f t="shared" si="0"/>
        <v>1445</v>
      </c>
      <c r="G10" s="36">
        <f>G13+G16+G19+G22+G25+G28+G31+G34+G37+G40+G43+G46+G49+G52</f>
        <v>856</v>
      </c>
      <c r="H10" s="36">
        <f t="shared" si="0"/>
        <v>294</v>
      </c>
      <c r="I10" s="36">
        <f t="shared" si="0"/>
        <v>192</v>
      </c>
      <c r="J10" s="36">
        <f t="shared" si="0"/>
        <v>78</v>
      </c>
      <c r="K10" s="36">
        <f t="shared" si="0"/>
        <v>25</v>
      </c>
      <c r="N10" s="34"/>
      <c r="O10" s="34"/>
      <c r="P10" s="34"/>
      <c r="Q10" s="34"/>
      <c r="R10" s="34"/>
    </row>
    <row r="11" spans="2:19" ht="20.100000000000001" customHeight="1" x14ac:dyDescent="0.2">
      <c r="B11" s="227">
        <v>1</v>
      </c>
      <c r="C11" s="163" t="s">
        <v>26</v>
      </c>
      <c r="D11" s="222" t="s">
        <v>247</v>
      </c>
      <c r="E11" s="223"/>
      <c r="F11" s="36">
        <f>G11+H11+I11+J11+K11</f>
        <v>38</v>
      </c>
      <c r="G11" s="36">
        <f>[24]GWg!X287</f>
        <v>27</v>
      </c>
      <c r="H11" s="36">
        <f>[24]GWg!X288</f>
        <v>3</v>
      </c>
      <c r="I11" s="36">
        <f>[24]GWg!X289</f>
        <v>4</v>
      </c>
      <c r="J11" s="36">
        <f>[24]GWg!X290</f>
        <v>4</v>
      </c>
      <c r="K11" s="36">
        <f>[24]GWg!X291</f>
        <v>0</v>
      </c>
    </row>
    <row r="12" spans="2:19" ht="20.100000000000001" customHeight="1" x14ac:dyDescent="0.2">
      <c r="B12" s="228"/>
      <c r="C12" s="220"/>
      <c r="D12" s="184" t="s">
        <v>248</v>
      </c>
      <c r="E12" s="28" t="s">
        <v>19</v>
      </c>
      <c r="F12" s="36">
        <f>G12+H12+I12+J12+K12</f>
        <v>438</v>
      </c>
      <c r="G12" s="36">
        <f>[24]GWg!AA287</f>
        <v>211</v>
      </c>
      <c r="H12" s="36">
        <f>[24]GWg!AA288</f>
        <v>59</v>
      </c>
      <c r="I12" s="36">
        <f>[24]GWg!AA289</f>
        <v>30</v>
      </c>
      <c r="J12" s="36">
        <f>[24]GWg!AA290</f>
        <v>109</v>
      </c>
      <c r="K12" s="36">
        <f>[24]GWg!AA291</f>
        <v>29</v>
      </c>
    </row>
    <row r="13" spans="2:19" ht="20.100000000000001" customHeight="1" x14ac:dyDescent="0.2">
      <c r="B13" s="229"/>
      <c r="C13" s="221"/>
      <c r="D13" s="185"/>
      <c r="E13" s="28" t="s">
        <v>20</v>
      </c>
      <c r="F13" s="36">
        <f>G13+H13+I13+J13+K13</f>
        <v>176</v>
      </c>
      <c r="G13" s="36">
        <f>[24]GWg!AC287</f>
        <v>136</v>
      </c>
      <c r="H13" s="36">
        <f>[24]GWg!AC288</f>
        <v>9</v>
      </c>
      <c r="I13" s="36">
        <f>[24]GWg!AC289</f>
        <v>10</v>
      </c>
      <c r="J13" s="36">
        <f>[24]GWg!AC290</f>
        <v>8</v>
      </c>
      <c r="K13" s="36">
        <f>[24]GWg!AC291</f>
        <v>13</v>
      </c>
    </row>
    <row r="14" spans="2:19" ht="20.100000000000001" customHeight="1" x14ac:dyDescent="0.2">
      <c r="B14" s="217">
        <v>2</v>
      </c>
      <c r="C14" s="163" t="s">
        <v>27</v>
      </c>
      <c r="D14" s="222" t="s">
        <v>247</v>
      </c>
      <c r="E14" s="223"/>
      <c r="F14" s="36">
        <f t="shared" ref="F14:F50" si="1">G14+H14+I14+J14+K14</f>
        <v>9</v>
      </c>
      <c r="G14" s="45">
        <f>[24]GWz!X287</f>
        <v>4</v>
      </c>
      <c r="H14" s="45">
        <f>[24]GWz!X288</f>
        <v>2</v>
      </c>
      <c r="I14" s="45">
        <f>[24]GWz!X289</f>
        <v>2</v>
      </c>
      <c r="J14" s="45">
        <f>[24]GWz!X290</f>
        <v>1</v>
      </c>
      <c r="K14" s="45">
        <f>[24]GWz!X291</f>
        <v>0</v>
      </c>
    </row>
    <row r="15" spans="2:19" ht="20.100000000000001" customHeight="1" x14ac:dyDescent="0.2">
      <c r="B15" s="218"/>
      <c r="C15" s="220"/>
      <c r="D15" s="184" t="s">
        <v>248</v>
      </c>
      <c r="E15" s="28" t="s">
        <v>19</v>
      </c>
      <c r="F15" s="36">
        <f>G15+H15+I15+J15+K15</f>
        <v>165</v>
      </c>
      <c r="G15" s="45">
        <f>[24]GWz!AA287</f>
        <v>55</v>
      </c>
      <c r="H15" s="45">
        <f>[24]GWz!AA288</f>
        <v>47</v>
      </c>
      <c r="I15" s="45">
        <f>[24]GWz!AA289</f>
        <v>25</v>
      </c>
      <c r="J15" s="45">
        <f>[24]GWz!AA290</f>
        <v>30</v>
      </c>
      <c r="K15" s="45">
        <f>[24]GWz!AA291</f>
        <v>8</v>
      </c>
    </row>
    <row r="16" spans="2:19" ht="20.100000000000001" customHeight="1" x14ac:dyDescent="0.2">
      <c r="B16" s="219"/>
      <c r="C16" s="221"/>
      <c r="D16" s="185"/>
      <c r="E16" s="28" t="s">
        <v>20</v>
      </c>
      <c r="F16" s="36">
        <f t="shared" si="1"/>
        <v>102</v>
      </c>
      <c r="G16" s="45">
        <f>[24]GWz!AC287</f>
        <v>45</v>
      </c>
      <c r="H16" s="45">
        <f>[24]GWz!AC288</f>
        <v>26</v>
      </c>
      <c r="I16" s="45">
        <f>[24]GWz!AC289</f>
        <v>17</v>
      </c>
      <c r="J16" s="45">
        <f>[24]GWz!AC290</f>
        <v>10</v>
      </c>
      <c r="K16" s="45">
        <f>[24]GWz!AC291</f>
        <v>4</v>
      </c>
    </row>
    <row r="17" spans="2:11" ht="20.100000000000001" customHeight="1" x14ac:dyDescent="0.2">
      <c r="B17" s="178">
        <v>3</v>
      </c>
      <c r="C17" s="163" t="s">
        <v>28</v>
      </c>
      <c r="D17" s="222" t="s">
        <v>247</v>
      </c>
      <c r="E17" s="223"/>
      <c r="F17" s="36">
        <f t="shared" si="1"/>
        <v>7</v>
      </c>
      <c r="G17" s="45">
        <f>[24]KO!X287</f>
        <v>3</v>
      </c>
      <c r="H17" s="45">
        <f>[24]KO!X288</f>
        <v>2</v>
      </c>
      <c r="I17" s="45">
        <f>[24]KO!X289</f>
        <v>2</v>
      </c>
      <c r="J17" s="45">
        <f>[24]KO!X290</f>
        <v>0</v>
      </c>
      <c r="K17" s="45">
        <f>[24]KO!X291</f>
        <v>0</v>
      </c>
    </row>
    <row r="18" spans="2:11" ht="20.100000000000001" customHeight="1" x14ac:dyDescent="0.2">
      <c r="B18" s="226"/>
      <c r="C18" s="220"/>
      <c r="D18" s="184" t="s">
        <v>248</v>
      </c>
      <c r="E18" s="28" t="s">
        <v>19</v>
      </c>
      <c r="F18" s="36">
        <f>G18+H18+I18+J18+K18</f>
        <v>123</v>
      </c>
      <c r="G18" s="45">
        <f>[24]KO!AA287</f>
        <v>30</v>
      </c>
      <c r="H18" s="45">
        <f>[24]KO!AA288</f>
        <v>15</v>
      </c>
      <c r="I18" s="45">
        <f>[24]KO!AA289</f>
        <v>41</v>
      </c>
      <c r="J18" s="45">
        <f>[24]KO!AA290</f>
        <v>29</v>
      </c>
      <c r="K18" s="45">
        <f>[24]KO!AA291</f>
        <v>8</v>
      </c>
    </row>
    <row r="19" spans="2:11" ht="20.100000000000001" customHeight="1" x14ac:dyDescent="0.2">
      <c r="B19" s="179"/>
      <c r="C19" s="221"/>
      <c r="D19" s="185"/>
      <c r="E19" s="28" t="s">
        <v>20</v>
      </c>
      <c r="F19" s="36">
        <f t="shared" si="1"/>
        <v>46</v>
      </c>
      <c r="G19" s="45">
        <f>[24]KO!AC287</f>
        <v>23</v>
      </c>
      <c r="H19" s="45">
        <f>[24]KO!AC288</f>
        <v>12</v>
      </c>
      <c r="I19" s="45">
        <f>[24]KO!AC289</f>
        <v>5</v>
      </c>
      <c r="J19" s="45">
        <f>[24]KO!AC290</f>
        <v>6</v>
      </c>
      <c r="K19" s="45">
        <f>[24]KO!AC291</f>
        <v>0</v>
      </c>
    </row>
    <row r="20" spans="2:11" ht="20.100000000000001" customHeight="1" x14ac:dyDescent="0.2">
      <c r="B20" s="178">
        <v>4</v>
      </c>
      <c r="C20" s="163" t="s">
        <v>29</v>
      </c>
      <c r="D20" s="222" t="s">
        <v>247</v>
      </c>
      <c r="E20" s="223"/>
      <c r="F20" s="36">
        <f t="shared" si="1"/>
        <v>10</v>
      </c>
      <c r="G20" s="45">
        <f>[24]MI!X287</f>
        <v>5</v>
      </c>
      <c r="H20" s="45">
        <f>[24]MI!X288</f>
        <v>3</v>
      </c>
      <c r="I20" s="45">
        <f>[24]MI!X289</f>
        <v>0</v>
      </c>
      <c r="J20" s="45">
        <f>[24]MI!X290</f>
        <v>2</v>
      </c>
      <c r="K20" s="45">
        <f>[24]MI!X291</f>
        <v>0</v>
      </c>
    </row>
    <row r="21" spans="2:11" ht="20.100000000000001" customHeight="1" x14ac:dyDescent="0.2">
      <c r="B21" s="226"/>
      <c r="C21" s="220"/>
      <c r="D21" s="184" t="s">
        <v>248</v>
      </c>
      <c r="E21" s="28" t="s">
        <v>19</v>
      </c>
      <c r="F21" s="36">
        <f>G21+H21+I21+J21+K21</f>
        <v>151</v>
      </c>
      <c r="G21" s="45">
        <f>[24]MI!AA287</f>
        <v>62</v>
      </c>
      <c r="H21" s="45">
        <f>[24]MI!AA288</f>
        <v>32</v>
      </c>
      <c r="I21" s="45">
        <f>[24]MI!AA289</f>
        <v>22</v>
      </c>
      <c r="J21" s="45">
        <f>[24]MI!AA290</f>
        <v>31</v>
      </c>
      <c r="K21" s="45">
        <f>[24]MI!AA291</f>
        <v>4</v>
      </c>
    </row>
    <row r="22" spans="2:11" ht="20.100000000000001" customHeight="1" x14ac:dyDescent="0.2">
      <c r="B22" s="179"/>
      <c r="C22" s="221"/>
      <c r="D22" s="185"/>
      <c r="E22" s="28" t="s">
        <v>20</v>
      </c>
      <c r="F22" s="36">
        <f t="shared" si="1"/>
        <v>107</v>
      </c>
      <c r="G22" s="45">
        <f>[24]MI!AC287</f>
        <v>53</v>
      </c>
      <c r="H22" s="45">
        <f>[24]MI!AC288</f>
        <v>19</v>
      </c>
      <c r="I22" s="45">
        <f>[24]MI!AC289</f>
        <v>13</v>
      </c>
      <c r="J22" s="45">
        <f>[24]MI!AC290</f>
        <v>21</v>
      </c>
      <c r="K22" s="45">
        <f>[24]MI!AC291</f>
        <v>1</v>
      </c>
    </row>
    <row r="23" spans="2:11" ht="20.100000000000001" customHeight="1" x14ac:dyDescent="0.2">
      <c r="B23" s="227">
        <v>5</v>
      </c>
      <c r="C23" s="163" t="s">
        <v>30</v>
      </c>
      <c r="D23" s="222" t="s">
        <v>247</v>
      </c>
      <c r="E23" s="223"/>
      <c r="F23" s="36">
        <f t="shared" si="1"/>
        <v>14</v>
      </c>
      <c r="G23" s="45">
        <f>[24]NS!X287</f>
        <v>5</v>
      </c>
      <c r="H23" s="45">
        <f>[24]NS!X288</f>
        <v>4</v>
      </c>
      <c r="I23" s="45">
        <f>[24]NS!X289</f>
        <v>4</v>
      </c>
      <c r="J23" s="45">
        <f>[24]NS!X290</f>
        <v>1</v>
      </c>
      <c r="K23" s="45">
        <f>[24]NS!X291</f>
        <v>0</v>
      </c>
    </row>
    <row r="24" spans="2:11" ht="20.100000000000001" customHeight="1" x14ac:dyDescent="0.2">
      <c r="B24" s="228"/>
      <c r="C24" s="220"/>
      <c r="D24" s="184" t="s">
        <v>248</v>
      </c>
      <c r="E24" s="28" t="s">
        <v>19</v>
      </c>
      <c r="F24" s="36">
        <f>G24+H24+I24+J24+K24</f>
        <v>63</v>
      </c>
      <c r="G24" s="45">
        <f>[24]NS!AA287</f>
        <v>37</v>
      </c>
      <c r="H24" s="45">
        <f>[24]NS!AA288</f>
        <v>18</v>
      </c>
      <c r="I24" s="45">
        <f>[24]NS!AA289</f>
        <v>3</v>
      </c>
      <c r="J24" s="45">
        <f>[24]NS!AA290</f>
        <v>4</v>
      </c>
      <c r="K24" s="45">
        <f>[24]NS!AA291</f>
        <v>1</v>
      </c>
    </row>
    <row r="25" spans="2:11" ht="20.100000000000001" customHeight="1" x14ac:dyDescent="0.2">
      <c r="B25" s="229"/>
      <c r="C25" s="221"/>
      <c r="D25" s="185"/>
      <c r="E25" s="28" t="s">
        <v>20</v>
      </c>
      <c r="F25" s="36">
        <f t="shared" si="1"/>
        <v>37</v>
      </c>
      <c r="G25" s="45">
        <f>[24]NS!AC287</f>
        <v>23</v>
      </c>
      <c r="H25" s="45">
        <f>[24]NS!AC288</f>
        <v>11</v>
      </c>
      <c r="I25" s="45">
        <f>[24]NS!AC289</f>
        <v>2</v>
      </c>
      <c r="J25" s="45">
        <f>[24]NS!AC290</f>
        <v>1</v>
      </c>
      <c r="K25" s="45">
        <f>[24]NS!AC291</f>
        <v>0</v>
      </c>
    </row>
    <row r="26" spans="2:11" ht="20.100000000000001" customHeight="1" x14ac:dyDescent="0.2">
      <c r="B26" s="217">
        <v>6</v>
      </c>
      <c r="C26" s="163" t="s">
        <v>31</v>
      </c>
      <c r="D26" s="222" t="s">
        <v>247</v>
      </c>
      <c r="E26" s="223"/>
      <c r="F26" s="36">
        <f t="shared" si="1"/>
        <v>7</v>
      </c>
      <c r="G26" s="45">
        <f>[24]Sł!X287</f>
        <v>7</v>
      </c>
      <c r="H26" s="45">
        <f>[24]Sł!X288</f>
        <v>0</v>
      </c>
      <c r="I26" s="45">
        <f>[24]Sł!X289</f>
        <v>0</v>
      </c>
      <c r="J26" s="45">
        <f>[24]Sł!X290</f>
        <v>0</v>
      </c>
      <c r="K26" s="45">
        <f>[24]Sł!X291</f>
        <v>0</v>
      </c>
    </row>
    <row r="27" spans="2:11" ht="20.100000000000001" customHeight="1" x14ac:dyDescent="0.2">
      <c r="B27" s="218"/>
      <c r="C27" s="220"/>
      <c r="D27" s="184" t="s">
        <v>248</v>
      </c>
      <c r="E27" s="28" t="s">
        <v>19</v>
      </c>
      <c r="F27" s="36">
        <f>G27+H27+I27+J27+K27</f>
        <v>72</v>
      </c>
      <c r="G27" s="45">
        <f>[24]Sł!AA287</f>
        <v>50</v>
      </c>
      <c r="H27" s="45">
        <f>[24]Sł!AA288</f>
        <v>9</v>
      </c>
      <c r="I27" s="45">
        <f>[24]Sł!AA289</f>
        <v>13</v>
      </c>
      <c r="J27" s="45">
        <f>[24]Sł!AA290</f>
        <v>0</v>
      </c>
      <c r="K27" s="45">
        <f>[24]Sł!AA291</f>
        <v>0</v>
      </c>
    </row>
    <row r="28" spans="2:11" ht="20.100000000000001" customHeight="1" x14ac:dyDescent="0.2">
      <c r="B28" s="219"/>
      <c r="C28" s="221"/>
      <c r="D28" s="185"/>
      <c r="E28" s="28" t="s">
        <v>20</v>
      </c>
      <c r="F28" s="36">
        <f t="shared" si="1"/>
        <v>52</v>
      </c>
      <c r="G28" s="45">
        <f>[24]Sł!AC287</f>
        <v>35</v>
      </c>
      <c r="H28" s="45">
        <f>[24]Sł!AC288</f>
        <v>6</v>
      </c>
      <c r="I28" s="45">
        <f>[24]Sł!AC289</f>
        <v>11</v>
      </c>
      <c r="J28" s="45">
        <f>[24]Sł!AC290</f>
        <v>0</v>
      </c>
      <c r="K28" s="45">
        <f>[24]Sł!AC291</f>
        <v>0</v>
      </c>
    </row>
    <row r="29" spans="2:11" ht="20.100000000000001" customHeight="1" x14ac:dyDescent="0.2">
      <c r="B29" s="178">
        <v>7</v>
      </c>
      <c r="C29" s="163" t="s">
        <v>167</v>
      </c>
      <c r="D29" s="222" t="s">
        <v>247</v>
      </c>
      <c r="E29" s="223"/>
      <c r="F29" s="36">
        <f t="shared" si="1"/>
        <v>28</v>
      </c>
      <c r="G29" s="45">
        <f>[24]St!X287</f>
        <v>16</v>
      </c>
      <c r="H29" s="45">
        <f>[24]St!X288</f>
        <v>7</v>
      </c>
      <c r="I29" s="45">
        <f>[24]St!X289</f>
        <v>3</v>
      </c>
      <c r="J29" s="45">
        <f>[24]St!X290</f>
        <v>2</v>
      </c>
      <c r="K29" s="45">
        <f>[24]St!X291</f>
        <v>0</v>
      </c>
    </row>
    <row r="30" spans="2:11" ht="20.100000000000001" customHeight="1" x14ac:dyDescent="0.2">
      <c r="B30" s="226"/>
      <c r="C30" s="220"/>
      <c r="D30" s="184" t="s">
        <v>248</v>
      </c>
      <c r="E30" s="28" t="s">
        <v>19</v>
      </c>
      <c r="F30" s="36">
        <f>G30+H30+I30+J30+K30</f>
        <v>274</v>
      </c>
      <c r="G30" s="45">
        <f>[24]St!AA287</f>
        <v>116</v>
      </c>
      <c r="H30" s="45">
        <f>[24]St!AA288</f>
        <v>78</v>
      </c>
      <c r="I30" s="45">
        <f>[24]St!AA289</f>
        <v>23</v>
      </c>
      <c r="J30" s="45">
        <f>[24]St!AA290</f>
        <v>45</v>
      </c>
      <c r="K30" s="45">
        <f>[24]St!AA291</f>
        <v>12</v>
      </c>
    </row>
    <row r="31" spans="2:11" ht="20.100000000000001" customHeight="1" x14ac:dyDescent="0.2">
      <c r="B31" s="179"/>
      <c r="C31" s="221"/>
      <c r="D31" s="185"/>
      <c r="E31" s="28" t="s">
        <v>20</v>
      </c>
      <c r="F31" s="36">
        <f t="shared" si="1"/>
        <v>160</v>
      </c>
      <c r="G31" s="45">
        <f>[24]St!AC287</f>
        <v>96</v>
      </c>
      <c r="H31" s="45">
        <f>[24]St!AC288</f>
        <v>53</v>
      </c>
      <c r="I31" s="45">
        <f>[24]St!AC289</f>
        <v>8</v>
      </c>
      <c r="J31" s="45">
        <f>[24]St!AC290</f>
        <v>3</v>
      </c>
      <c r="K31" s="45">
        <f>[24]St!AC291</f>
        <v>0</v>
      </c>
    </row>
    <row r="32" spans="2:11" ht="20.100000000000001" customHeight="1" x14ac:dyDescent="0.2">
      <c r="B32" s="178">
        <v>8</v>
      </c>
      <c r="C32" s="163" t="s">
        <v>33</v>
      </c>
      <c r="D32" s="222" t="s">
        <v>247</v>
      </c>
      <c r="E32" s="223"/>
      <c r="F32" s="36">
        <f t="shared" si="1"/>
        <v>1</v>
      </c>
      <c r="G32" s="45">
        <f>[24]Su!X287</f>
        <v>0</v>
      </c>
      <c r="H32" s="45">
        <f>[24]Su!X288</f>
        <v>1</v>
      </c>
      <c r="I32" s="45">
        <f>[24]Su!X289</f>
        <v>0</v>
      </c>
      <c r="J32" s="45">
        <f>[24]Su!X2890</f>
        <v>0</v>
      </c>
      <c r="K32" s="45">
        <f>[24]Su!X291</f>
        <v>0</v>
      </c>
    </row>
    <row r="33" spans="2:11" ht="20.100000000000001" customHeight="1" x14ac:dyDescent="0.2">
      <c r="B33" s="226"/>
      <c r="C33" s="220"/>
      <c r="D33" s="184" t="s">
        <v>248</v>
      </c>
      <c r="E33" s="28" t="s">
        <v>19</v>
      </c>
      <c r="F33" s="36">
        <f>G33+H33+I33+J33+K33</f>
        <v>137</v>
      </c>
      <c r="G33" s="45">
        <f>[24]Su!AA287</f>
        <v>48</v>
      </c>
      <c r="H33" s="45">
        <f>[24]Su!AA288</f>
        <v>60</v>
      </c>
      <c r="I33" s="45">
        <f>[24]Su!AA289</f>
        <v>8</v>
      </c>
      <c r="J33" s="45">
        <f>[24]Su!AA290</f>
        <v>13</v>
      </c>
      <c r="K33" s="45">
        <f>[24]Su!AA291</f>
        <v>8</v>
      </c>
    </row>
    <row r="34" spans="2:11" ht="20.100000000000001" customHeight="1" x14ac:dyDescent="0.2">
      <c r="B34" s="179"/>
      <c r="C34" s="221"/>
      <c r="D34" s="185"/>
      <c r="E34" s="28" t="s">
        <v>20</v>
      </c>
      <c r="F34" s="36">
        <f t="shared" si="1"/>
        <v>109</v>
      </c>
      <c r="G34" s="45">
        <f>[24]Su!AC287</f>
        <v>41</v>
      </c>
      <c r="H34" s="45">
        <f>[24]Su!AC288</f>
        <v>47</v>
      </c>
      <c r="I34" s="45">
        <f>[24]Su!AC289</f>
        <v>7</v>
      </c>
      <c r="J34" s="45">
        <f>[24]Su!AC290</f>
        <v>7</v>
      </c>
      <c r="K34" s="45">
        <f>[24]Su!AC291</f>
        <v>7</v>
      </c>
    </row>
    <row r="35" spans="2:11" ht="20.100000000000001" customHeight="1" x14ac:dyDescent="0.2">
      <c r="B35" s="227">
        <v>9</v>
      </c>
      <c r="C35" s="163" t="s">
        <v>34</v>
      </c>
      <c r="D35" s="222" t="s">
        <v>247</v>
      </c>
      <c r="E35" s="223"/>
      <c r="F35" s="36">
        <f t="shared" si="1"/>
        <v>5</v>
      </c>
      <c r="G35" s="45">
        <f>[24]Św!X287</f>
        <v>3</v>
      </c>
      <c r="H35" s="45">
        <f>[24]Św!X288</f>
        <v>1</v>
      </c>
      <c r="I35" s="45">
        <f>[24]Św!X289</f>
        <v>1</v>
      </c>
      <c r="J35" s="45">
        <f>[24]Św!X290</f>
        <v>0</v>
      </c>
      <c r="K35" s="45">
        <f>[24]Św!X291</f>
        <v>0</v>
      </c>
    </row>
    <row r="36" spans="2:11" ht="20.100000000000001" customHeight="1" x14ac:dyDescent="0.2">
      <c r="B36" s="228"/>
      <c r="C36" s="220"/>
      <c r="D36" s="184" t="s">
        <v>248</v>
      </c>
      <c r="E36" s="28" t="s">
        <v>19</v>
      </c>
      <c r="F36" s="36">
        <f>G36+H36+I36+J36+K36</f>
        <v>59</v>
      </c>
      <c r="G36" s="45">
        <f>[24]Św!AA287</f>
        <v>29</v>
      </c>
      <c r="H36" s="45">
        <f>[24]Św!AA288</f>
        <v>7</v>
      </c>
      <c r="I36" s="45">
        <f>[24]Św!AA289</f>
        <v>9</v>
      </c>
      <c r="J36" s="45">
        <f>[24]Św!AA290</f>
        <v>13</v>
      </c>
      <c r="K36" s="45">
        <f>[24]Św!AA291</f>
        <v>1</v>
      </c>
    </row>
    <row r="37" spans="2:11" ht="20.100000000000001" customHeight="1" x14ac:dyDescent="0.2">
      <c r="B37" s="229"/>
      <c r="C37" s="221"/>
      <c r="D37" s="185"/>
      <c r="E37" s="28" t="s">
        <v>20</v>
      </c>
      <c r="F37" s="36">
        <f t="shared" si="1"/>
        <v>40</v>
      </c>
      <c r="G37" s="45">
        <f>[24]Św!AC287</f>
        <v>23</v>
      </c>
      <c r="H37" s="45">
        <f>[24]Św!AC288</f>
        <v>5</v>
      </c>
      <c r="I37" s="45">
        <f>[24]Św!AC289</f>
        <v>7</v>
      </c>
      <c r="J37" s="45">
        <f>[24]Św!AC290</f>
        <v>5</v>
      </c>
      <c r="K37" s="45">
        <f>[24]Św!AC291</f>
        <v>0</v>
      </c>
    </row>
    <row r="38" spans="2:11" ht="20.100000000000001" customHeight="1" x14ac:dyDescent="0.2">
      <c r="B38" s="217">
        <v>10</v>
      </c>
      <c r="C38" s="163" t="s">
        <v>35</v>
      </c>
      <c r="D38" s="222" t="s">
        <v>247</v>
      </c>
      <c r="E38" s="223"/>
      <c r="F38" s="36">
        <f t="shared" si="1"/>
        <v>11</v>
      </c>
      <c r="G38" s="45">
        <f>[24]Ws!X287</f>
        <v>4</v>
      </c>
      <c r="H38" s="45">
        <f>[24]Ws!X288</f>
        <v>1</v>
      </c>
      <c r="I38" s="45">
        <f>[24]Ws!X289</f>
        <v>3</v>
      </c>
      <c r="J38" s="45">
        <f>[24]Ws!X290</f>
        <v>3</v>
      </c>
      <c r="K38" s="45">
        <f>[24]Ws!X291</f>
        <v>0</v>
      </c>
    </row>
    <row r="39" spans="2:11" ht="20.100000000000001" customHeight="1" x14ac:dyDescent="0.2">
      <c r="B39" s="218"/>
      <c r="C39" s="220"/>
      <c r="D39" s="184" t="s">
        <v>248</v>
      </c>
      <c r="E39" s="28" t="s">
        <v>19</v>
      </c>
      <c r="F39" s="36">
        <f>G39+H39+I39+J39+K39</f>
        <v>62</v>
      </c>
      <c r="G39" s="45">
        <f>[24]Ws!AA287</f>
        <v>43</v>
      </c>
      <c r="H39" s="45">
        <f>[24]Ws!AA288</f>
        <v>2</v>
      </c>
      <c r="I39" s="45">
        <f>[24]Ws!AA289</f>
        <v>6</v>
      </c>
      <c r="J39" s="45">
        <f>[24]Ws!AA290</f>
        <v>11</v>
      </c>
      <c r="K39" s="45">
        <f>[24]Ws!AA291</f>
        <v>0</v>
      </c>
    </row>
    <row r="40" spans="2:11" ht="20.100000000000001" customHeight="1" x14ac:dyDescent="0.2">
      <c r="B40" s="219"/>
      <c r="C40" s="221"/>
      <c r="D40" s="185"/>
      <c r="E40" s="28" t="s">
        <v>20</v>
      </c>
      <c r="F40" s="36">
        <f t="shared" si="1"/>
        <v>50</v>
      </c>
      <c r="G40" s="45">
        <f>[24]Ws!AC287</f>
        <v>41</v>
      </c>
      <c r="H40" s="45">
        <f>[24]Ws!AC288</f>
        <v>2</v>
      </c>
      <c r="I40" s="45">
        <f>[24]Ws!AC289</f>
        <v>5</v>
      </c>
      <c r="J40" s="45">
        <f>[24]Ws!AC290</f>
        <v>2</v>
      </c>
      <c r="K40" s="45">
        <f>[24]Ws!AC291</f>
        <v>0</v>
      </c>
    </row>
    <row r="41" spans="2:11" ht="20.100000000000001" customHeight="1" x14ac:dyDescent="0.2">
      <c r="B41" s="178">
        <v>11</v>
      </c>
      <c r="C41" s="163" t="s">
        <v>36</v>
      </c>
      <c r="D41" s="222" t="s">
        <v>247</v>
      </c>
      <c r="E41" s="223"/>
      <c r="F41" s="36">
        <f t="shared" si="1"/>
        <v>19</v>
      </c>
      <c r="G41" s="45">
        <f>[24]ZGg!X287</f>
        <v>14</v>
      </c>
      <c r="H41" s="45">
        <f>[24]ZGg!X288</f>
        <v>4</v>
      </c>
      <c r="I41" s="45">
        <f>[24]ZGg!X289</f>
        <v>0</v>
      </c>
      <c r="J41" s="45">
        <f>[24]ZGg!X290</f>
        <v>1</v>
      </c>
      <c r="K41" s="45">
        <f>[24]ZGg!X291</f>
        <v>0</v>
      </c>
    </row>
    <row r="42" spans="2:11" ht="20.100000000000001" customHeight="1" x14ac:dyDescent="0.2">
      <c r="B42" s="226"/>
      <c r="C42" s="220"/>
      <c r="D42" s="184" t="s">
        <v>248</v>
      </c>
      <c r="E42" s="28" t="s">
        <v>19</v>
      </c>
      <c r="F42" s="36">
        <f t="shared" si="1"/>
        <v>218</v>
      </c>
      <c r="G42" s="45">
        <f>[24]ZGg!AA287</f>
        <v>128</v>
      </c>
      <c r="H42" s="45">
        <f>[24]ZGg!AA288</f>
        <v>44</v>
      </c>
      <c r="I42" s="45">
        <f>[24]ZGg!AA289</f>
        <v>21</v>
      </c>
      <c r="J42" s="45">
        <f>[24]ZGg!AA290</f>
        <v>24</v>
      </c>
      <c r="K42" s="45">
        <f>[24]ZGg!AA291</f>
        <v>1</v>
      </c>
    </row>
    <row r="43" spans="2:11" ht="20.100000000000001" customHeight="1" x14ac:dyDescent="0.2">
      <c r="B43" s="179"/>
      <c r="C43" s="221"/>
      <c r="D43" s="185"/>
      <c r="E43" s="28" t="s">
        <v>20</v>
      </c>
      <c r="F43" s="36">
        <f t="shared" si="1"/>
        <v>142</v>
      </c>
      <c r="G43" s="45">
        <f>[24]ZGg!AC287</f>
        <v>98</v>
      </c>
      <c r="H43" s="45">
        <f>[24]ZGg!AC288</f>
        <v>25</v>
      </c>
      <c r="I43" s="45">
        <f>[24]ZGg!AC289</f>
        <v>13</v>
      </c>
      <c r="J43" s="45">
        <f>[24]ZGg!AC290</f>
        <v>6</v>
      </c>
      <c r="K43" s="45">
        <f>[24]ZGg!AC291</f>
        <v>0</v>
      </c>
    </row>
    <row r="44" spans="2:11" ht="20.100000000000001" customHeight="1" x14ac:dyDescent="0.2">
      <c r="B44" s="178">
        <v>12</v>
      </c>
      <c r="C44" s="163" t="s">
        <v>37</v>
      </c>
      <c r="D44" s="222" t="s">
        <v>247</v>
      </c>
      <c r="E44" s="223"/>
      <c r="F44" s="36">
        <f t="shared" si="1"/>
        <v>3</v>
      </c>
      <c r="G44" s="45">
        <f>[24]ZGz!X287</f>
        <v>3</v>
      </c>
      <c r="H44" s="45">
        <f>[24]ZGz!X288</f>
        <v>0</v>
      </c>
      <c r="I44" s="45">
        <f>[24]ZGz!X289</f>
        <v>0</v>
      </c>
      <c r="J44" s="45">
        <f>[24]ZGz!X290</f>
        <v>0</v>
      </c>
      <c r="K44" s="45">
        <f>[24]ZGz!X291</f>
        <v>0</v>
      </c>
    </row>
    <row r="45" spans="2:11" ht="20.100000000000001" customHeight="1" x14ac:dyDescent="0.2">
      <c r="B45" s="226"/>
      <c r="C45" s="220"/>
      <c r="D45" s="184" t="s">
        <v>248</v>
      </c>
      <c r="E45" s="28" t="s">
        <v>19</v>
      </c>
      <c r="F45" s="36">
        <f>G45+H45+I45+J45+K45</f>
        <v>25</v>
      </c>
      <c r="G45" s="45">
        <f>[24]ZGz!AA287</f>
        <v>13</v>
      </c>
      <c r="H45" s="45">
        <f>[24]ZGz!AA288</f>
        <v>10</v>
      </c>
      <c r="I45" s="45">
        <f>[24]ZGz!AA289</f>
        <v>2</v>
      </c>
      <c r="J45" s="45">
        <f>[24]ZGz!AA290</f>
        <v>0</v>
      </c>
      <c r="K45" s="45">
        <f>[24]ZGz!AA291</f>
        <v>0</v>
      </c>
    </row>
    <row r="46" spans="2:11" ht="20.100000000000001" customHeight="1" x14ac:dyDescent="0.2">
      <c r="B46" s="179"/>
      <c r="C46" s="221"/>
      <c r="D46" s="185"/>
      <c r="E46" s="28" t="s">
        <v>20</v>
      </c>
      <c r="F46" s="36">
        <f t="shared" si="1"/>
        <v>19</v>
      </c>
      <c r="G46" s="45">
        <f>[24]ZGz!AC287</f>
        <v>8</v>
      </c>
      <c r="H46" s="45">
        <f>[24]ZGz!AC288</f>
        <v>9</v>
      </c>
      <c r="I46" s="45">
        <f>[24]ZGz!AC289</f>
        <v>2</v>
      </c>
      <c r="J46" s="45">
        <f>[24]ZGz!AC290</f>
        <v>0</v>
      </c>
      <c r="K46" s="45">
        <f>[24]ZGz!AC291</f>
        <v>0</v>
      </c>
    </row>
    <row r="47" spans="2:11" ht="20.100000000000001" customHeight="1" x14ac:dyDescent="0.2">
      <c r="B47" s="227">
        <v>13</v>
      </c>
      <c r="C47" s="163" t="s">
        <v>38</v>
      </c>
      <c r="D47" s="222" t="s">
        <v>247</v>
      </c>
      <c r="E47" s="223"/>
      <c r="F47" s="36">
        <f t="shared" si="1"/>
        <v>9</v>
      </c>
      <c r="G47" s="45">
        <f>[24]Żg!X287</f>
        <v>2</v>
      </c>
      <c r="H47" s="45">
        <f>[24]Żg!X288</f>
        <v>1</v>
      </c>
      <c r="I47" s="45">
        <f>[24]Żg!X289</f>
        <v>2</v>
      </c>
      <c r="J47" s="45">
        <f>[24]Żg!X290</f>
        <v>4</v>
      </c>
      <c r="K47" s="45">
        <f>[24]Żg!X291</f>
        <v>0</v>
      </c>
    </row>
    <row r="48" spans="2:11" ht="20.100000000000001" customHeight="1" x14ac:dyDescent="0.2">
      <c r="B48" s="228"/>
      <c r="C48" s="220"/>
      <c r="D48" s="184" t="s">
        <v>248</v>
      </c>
      <c r="E48" s="28" t="s">
        <v>19</v>
      </c>
      <c r="F48" s="36">
        <f>G48+H48+I48+J48+K48</f>
        <v>80</v>
      </c>
      <c r="G48" s="45">
        <f>[24]Żg!AA287</f>
        <v>46</v>
      </c>
      <c r="H48" s="45">
        <f>[24]Żg!AA288</f>
        <v>23</v>
      </c>
      <c r="I48" s="45">
        <f>[24]Żg!AA289</f>
        <v>6</v>
      </c>
      <c r="J48" s="45">
        <f>[24]Żg!AA290</f>
        <v>5</v>
      </c>
      <c r="K48" s="45">
        <f>[24]Żg!AA291</f>
        <v>0</v>
      </c>
    </row>
    <row r="49" spans="2:11" ht="20.100000000000001" customHeight="1" x14ac:dyDescent="0.2">
      <c r="B49" s="229"/>
      <c r="C49" s="221"/>
      <c r="D49" s="185"/>
      <c r="E49" s="28" t="s">
        <v>20</v>
      </c>
      <c r="F49" s="36">
        <f t="shared" si="1"/>
        <v>69</v>
      </c>
      <c r="G49" s="45">
        <f>[24]Żg!AC287</f>
        <v>40</v>
      </c>
      <c r="H49" s="45">
        <f>[24]Żg!AC288</f>
        <v>21</v>
      </c>
      <c r="I49" s="45">
        <f>[24]Żg!AC289</f>
        <v>6</v>
      </c>
      <c r="J49" s="45">
        <f>[24]Żg!AC290</f>
        <v>2</v>
      </c>
      <c r="K49" s="45">
        <f>[24]Żg!AC291</f>
        <v>0</v>
      </c>
    </row>
    <row r="50" spans="2:11" ht="20.100000000000001" customHeight="1" x14ac:dyDescent="0.2">
      <c r="B50" s="217">
        <v>14</v>
      </c>
      <c r="C50" s="163" t="s">
        <v>39</v>
      </c>
      <c r="D50" s="222" t="s">
        <v>247</v>
      </c>
      <c r="E50" s="223"/>
      <c r="F50" s="36">
        <f t="shared" si="1"/>
        <v>15</v>
      </c>
      <c r="G50" s="45">
        <f>[24]Żr!X287</f>
        <v>8</v>
      </c>
      <c r="H50" s="45">
        <f>[24]Żr!X288</f>
        <v>2</v>
      </c>
      <c r="I50" s="45">
        <f>[24]Żr!X289</f>
        <v>3</v>
      </c>
      <c r="J50" s="45">
        <f>[24]Żr!X290</f>
        <v>2</v>
      </c>
      <c r="K50" s="45">
        <f>[24]Żr!X291</f>
        <v>0</v>
      </c>
    </row>
    <row r="51" spans="2:11" ht="20.100000000000001" customHeight="1" x14ac:dyDescent="0.2">
      <c r="B51" s="218"/>
      <c r="C51" s="220"/>
      <c r="D51" s="184" t="s">
        <v>248</v>
      </c>
      <c r="E51" s="28" t="s">
        <v>19</v>
      </c>
      <c r="F51" s="36">
        <f>G51+H51+I51+J51+K51</f>
        <v>363</v>
      </c>
      <c r="G51" s="45">
        <f>[24]Żr!AA287</f>
        <v>213</v>
      </c>
      <c r="H51" s="45">
        <f>[24]Żr!AA288</f>
        <v>49</v>
      </c>
      <c r="I51" s="45">
        <f>[24]Żr!AA289</f>
        <v>89</v>
      </c>
      <c r="J51" s="45">
        <f>[24]Żr!AA290</f>
        <v>12</v>
      </c>
      <c r="K51" s="45">
        <f>[24]Żr!AA291</f>
        <v>0</v>
      </c>
    </row>
    <row r="52" spans="2:11" ht="20.100000000000001" customHeight="1" x14ac:dyDescent="0.2">
      <c r="B52" s="219"/>
      <c r="C52" s="221"/>
      <c r="D52" s="185"/>
      <c r="E52" s="28" t="s">
        <v>20</v>
      </c>
      <c r="F52" s="36">
        <f>G52+H52+I52+J52+'[25]Tab 24'!K52</f>
        <v>336</v>
      </c>
      <c r="G52" s="45">
        <f>[24]Żr!AC287</f>
        <v>194</v>
      </c>
      <c r="H52" s="45">
        <f>[24]Żr!AC288</f>
        <v>49</v>
      </c>
      <c r="I52" s="45">
        <f>[24]Żr!AC289</f>
        <v>86</v>
      </c>
      <c r="J52" s="45">
        <f>[24]Żr!AC290</f>
        <v>7</v>
      </c>
      <c r="K52" s="45">
        <f>[24]Żr!AC291</f>
        <v>0</v>
      </c>
    </row>
  </sheetData>
  <mergeCells count="65">
    <mergeCell ref="B3:K3"/>
    <mergeCell ref="B5:B7"/>
    <mergeCell ref="C5:E7"/>
    <mergeCell ref="F5:K5"/>
    <mergeCell ref="F6:F7"/>
    <mergeCell ref="G6:K6"/>
    <mergeCell ref="B8:C10"/>
    <mergeCell ref="D8:E8"/>
    <mergeCell ref="D9:D10"/>
    <mergeCell ref="B11:B13"/>
    <mergeCell ref="C11:C13"/>
    <mergeCell ref="D11:E11"/>
    <mergeCell ref="D12:D13"/>
    <mergeCell ref="B14:B16"/>
    <mergeCell ref="C14:C16"/>
    <mergeCell ref="D14:E14"/>
    <mergeCell ref="D15:D16"/>
    <mergeCell ref="B17:B19"/>
    <mergeCell ref="C17:C19"/>
    <mergeCell ref="D17:E17"/>
    <mergeCell ref="D18:D19"/>
    <mergeCell ref="B20:B22"/>
    <mergeCell ref="C20:C22"/>
    <mergeCell ref="D20:E20"/>
    <mergeCell ref="D21:D22"/>
    <mergeCell ref="B23:B25"/>
    <mergeCell ref="C23:C25"/>
    <mergeCell ref="D23:E23"/>
    <mergeCell ref="D24:D25"/>
    <mergeCell ref="B26:B28"/>
    <mergeCell ref="C26:C28"/>
    <mergeCell ref="D26:E26"/>
    <mergeCell ref="D27:D28"/>
    <mergeCell ref="B29:B31"/>
    <mergeCell ref="C29:C31"/>
    <mergeCell ref="D29:E29"/>
    <mergeCell ref="D30:D31"/>
    <mergeCell ref="B32:B34"/>
    <mergeCell ref="C32:C34"/>
    <mergeCell ref="D32:E32"/>
    <mergeCell ref="D33:D34"/>
    <mergeCell ref="B35:B37"/>
    <mergeCell ref="C35:C37"/>
    <mergeCell ref="D35:E35"/>
    <mergeCell ref="D36:D37"/>
    <mergeCell ref="B38:B40"/>
    <mergeCell ref="C38:C40"/>
    <mergeCell ref="D38:E38"/>
    <mergeCell ref="D39:D40"/>
    <mergeCell ref="B41:B43"/>
    <mergeCell ref="C41:C43"/>
    <mergeCell ref="D41:E41"/>
    <mergeCell ref="D42:D43"/>
    <mergeCell ref="B50:B52"/>
    <mergeCell ref="C50:C52"/>
    <mergeCell ref="D50:E50"/>
    <mergeCell ref="D51:D52"/>
    <mergeCell ref="B44:B46"/>
    <mergeCell ref="C44:C46"/>
    <mergeCell ref="D44:E44"/>
    <mergeCell ref="D45:D46"/>
    <mergeCell ref="B47:B49"/>
    <mergeCell ref="C47:C49"/>
    <mergeCell ref="D47:E47"/>
    <mergeCell ref="D48:D49"/>
  </mergeCells>
  <pageMargins left="0.7" right="0.7" top="0.75" bottom="0.75" header="0.3" footer="0.3"/>
  <pageSetup paperSize="9" scale="7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zoomScaleNormal="100" workbookViewId="0">
      <selection activeCell="J53" sqref="J53"/>
    </sheetView>
  </sheetViews>
  <sheetFormatPr defaultRowHeight="12.75" x14ac:dyDescent="0.2"/>
  <cols>
    <col min="1" max="1" width="2.85546875" style="21" customWidth="1"/>
    <col min="2" max="2" width="4.140625" style="21" customWidth="1"/>
    <col min="3" max="3" width="14.85546875" style="21" customWidth="1"/>
    <col min="4" max="4" width="13.7109375" style="21" customWidth="1"/>
    <col min="5" max="5" width="9" style="21" customWidth="1"/>
    <col min="6" max="10" width="10.7109375" style="21" customWidth="1"/>
    <col min="11" max="256" width="9.140625" style="21"/>
    <col min="257" max="257" width="2.85546875" style="21" customWidth="1"/>
    <col min="258" max="258" width="4.140625" style="21" customWidth="1"/>
    <col min="259" max="259" width="14.85546875" style="21" customWidth="1"/>
    <col min="260" max="260" width="13.7109375" style="21" customWidth="1"/>
    <col min="261" max="261" width="9" style="21" customWidth="1"/>
    <col min="262" max="266" width="10.7109375" style="21" customWidth="1"/>
    <col min="267" max="512" width="9.140625" style="21"/>
    <col min="513" max="513" width="2.85546875" style="21" customWidth="1"/>
    <col min="514" max="514" width="4.140625" style="21" customWidth="1"/>
    <col min="515" max="515" width="14.85546875" style="21" customWidth="1"/>
    <col min="516" max="516" width="13.7109375" style="21" customWidth="1"/>
    <col min="517" max="517" width="9" style="21" customWidth="1"/>
    <col min="518" max="522" width="10.7109375" style="21" customWidth="1"/>
    <col min="523" max="768" width="9.140625" style="21"/>
    <col min="769" max="769" width="2.85546875" style="21" customWidth="1"/>
    <col min="770" max="770" width="4.140625" style="21" customWidth="1"/>
    <col min="771" max="771" width="14.85546875" style="21" customWidth="1"/>
    <col min="772" max="772" width="13.7109375" style="21" customWidth="1"/>
    <col min="773" max="773" width="9" style="21" customWidth="1"/>
    <col min="774" max="778" width="10.7109375" style="21" customWidth="1"/>
    <col min="779" max="1024" width="9.140625" style="21"/>
    <col min="1025" max="1025" width="2.85546875" style="21" customWidth="1"/>
    <col min="1026" max="1026" width="4.140625" style="21" customWidth="1"/>
    <col min="1027" max="1027" width="14.85546875" style="21" customWidth="1"/>
    <col min="1028" max="1028" width="13.7109375" style="21" customWidth="1"/>
    <col min="1029" max="1029" width="9" style="21" customWidth="1"/>
    <col min="1030" max="1034" width="10.7109375" style="21" customWidth="1"/>
    <col min="1035" max="1280" width="9.140625" style="21"/>
    <col min="1281" max="1281" width="2.85546875" style="21" customWidth="1"/>
    <col min="1282" max="1282" width="4.140625" style="21" customWidth="1"/>
    <col min="1283" max="1283" width="14.85546875" style="21" customWidth="1"/>
    <col min="1284" max="1284" width="13.7109375" style="21" customWidth="1"/>
    <col min="1285" max="1285" width="9" style="21" customWidth="1"/>
    <col min="1286" max="1290" width="10.7109375" style="21" customWidth="1"/>
    <col min="1291" max="1536" width="9.140625" style="21"/>
    <col min="1537" max="1537" width="2.85546875" style="21" customWidth="1"/>
    <col min="1538" max="1538" width="4.140625" style="21" customWidth="1"/>
    <col min="1539" max="1539" width="14.85546875" style="21" customWidth="1"/>
    <col min="1540" max="1540" width="13.7109375" style="21" customWidth="1"/>
    <col min="1541" max="1541" width="9" style="21" customWidth="1"/>
    <col min="1542" max="1546" width="10.7109375" style="21" customWidth="1"/>
    <col min="1547" max="1792" width="9.140625" style="21"/>
    <col min="1793" max="1793" width="2.85546875" style="21" customWidth="1"/>
    <col min="1794" max="1794" width="4.140625" style="21" customWidth="1"/>
    <col min="1795" max="1795" width="14.85546875" style="21" customWidth="1"/>
    <col min="1796" max="1796" width="13.7109375" style="21" customWidth="1"/>
    <col min="1797" max="1797" width="9" style="21" customWidth="1"/>
    <col min="1798" max="1802" width="10.7109375" style="21" customWidth="1"/>
    <col min="1803" max="2048" width="9.140625" style="21"/>
    <col min="2049" max="2049" width="2.85546875" style="21" customWidth="1"/>
    <col min="2050" max="2050" width="4.140625" style="21" customWidth="1"/>
    <col min="2051" max="2051" width="14.85546875" style="21" customWidth="1"/>
    <col min="2052" max="2052" width="13.7109375" style="21" customWidth="1"/>
    <col min="2053" max="2053" width="9" style="21" customWidth="1"/>
    <col min="2054" max="2058" width="10.7109375" style="21" customWidth="1"/>
    <col min="2059" max="2304" width="9.140625" style="21"/>
    <col min="2305" max="2305" width="2.85546875" style="21" customWidth="1"/>
    <col min="2306" max="2306" width="4.140625" style="21" customWidth="1"/>
    <col min="2307" max="2307" width="14.85546875" style="21" customWidth="1"/>
    <col min="2308" max="2308" width="13.7109375" style="21" customWidth="1"/>
    <col min="2309" max="2309" width="9" style="21" customWidth="1"/>
    <col min="2310" max="2314" width="10.7109375" style="21" customWidth="1"/>
    <col min="2315" max="2560" width="9.140625" style="21"/>
    <col min="2561" max="2561" width="2.85546875" style="21" customWidth="1"/>
    <col min="2562" max="2562" width="4.140625" style="21" customWidth="1"/>
    <col min="2563" max="2563" width="14.85546875" style="21" customWidth="1"/>
    <col min="2564" max="2564" width="13.7109375" style="21" customWidth="1"/>
    <col min="2565" max="2565" width="9" style="21" customWidth="1"/>
    <col min="2566" max="2570" width="10.7109375" style="21" customWidth="1"/>
    <col min="2571" max="2816" width="9.140625" style="21"/>
    <col min="2817" max="2817" width="2.85546875" style="21" customWidth="1"/>
    <col min="2818" max="2818" width="4.140625" style="21" customWidth="1"/>
    <col min="2819" max="2819" width="14.85546875" style="21" customWidth="1"/>
    <col min="2820" max="2820" width="13.7109375" style="21" customWidth="1"/>
    <col min="2821" max="2821" width="9" style="21" customWidth="1"/>
    <col min="2822" max="2826" width="10.7109375" style="21" customWidth="1"/>
    <col min="2827" max="3072" width="9.140625" style="21"/>
    <col min="3073" max="3073" width="2.85546875" style="21" customWidth="1"/>
    <col min="3074" max="3074" width="4.140625" style="21" customWidth="1"/>
    <col min="3075" max="3075" width="14.85546875" style="21" customWidth="1"/>
    <col min="3076" max="3076" width="13.7109375" style="21" customWidth="1"/>
    <col min="3077" max="3077" width="9" style="21" customWidth="1"/>
    <col min="3078" max="3082" width="10.7109375" style="21" customWidth="1"/>
    <col min="3083" max="3328" width="9.140625" style="21"/>
    <col min="3329" max="3329" width="2.85546875" style="21" customWidth="1"/>
    <col min="3330" max="3330" width="4.140625" style="21" customWidth="1"/>
    <col min="3331" max="3331" width="14.85546875" style="21" customWidth="1"/>
    <col min="3332" max="3332" width="13.7109375" style="21" customWidth="1"/>
    <col min="3333" max="3333" width="9" style="21" customWidth="1"/>
    <col min="3334" max="3338" width="10.7109375" style="21" customWidth="1"/>
    <col min="3339" max="3584" width="9.140625" style="21"/>
    <col min="3585" max="3585" width="2.85546875" style="21" customWidth="1"/>
    <col min="3586" max="3586" width="4.140625" style="21" customWidth="1"/>
    <col min="3587" max="3587" width="14.85546875" style="21" customWidth="1"/>
    <col min="3588" max="3588" width="13.7109375" style="21" customWidth="1"/>
    <col min="3589" max="3589" width="9" style="21" customWidth="1"/>
    <col min="3590" max="3594" width="10.7109375" style="21" customWidth="1"/>
    <col min="3595" max="3840" width="9.140625" style="21"/>
    <col min="3841" max="3841" width="2.85546875" style="21" customWidth="1"/>
    <col min="3842" max="3842" width="4.140625" style="21" customWidth="1"/>
    <col min="3843" max="3843" width="14.85546875" style="21" customWidth="1"/>
    <col min="3844" max="3844" width="13.7109375" style="21" customWidth="1"/>
    <col min="3845" max="3845" width="9" style="21" customWidth="1"/>
    <col min="3846" max="3850" width="10.7109375" style="21" customWidth="1"/>
    <col min="3851" max="4096" width="9.140625" style="21"/>
    <col min="4097" max="4097" width="2.85546875" style="21" customWidth="1"/>
    <col min="4098" max="4098" width="4.140625" style="21" customWidth="1"/>
    <col min="4099" max="4099" width="14.85546875" style="21" customWidth="1"/>
    <col min="4100" max="4100" width="13.7109375" style="21" customWidth="1"/>
    <col min="4101" max="4101" width="9" style="21" customWidth="1"/>
    <col min="4102" max="4106" width="10.7109375" style="21" customWidth="1"/>
    <col min="4107" max="4352" width="9.140625" style="21"/>
    <col min="4353" max="4353" width="2.85546875" style="21" customWidth="1"/>
    <col min="4354" max="4354" width="4.140625" style="21" customWidth="1"/>
    <col min="4355" max="4355" width="14.85546875" style="21" customWidth="1"/>
    <col min="4356" max="4356" width="13.7109375" style="21" customWidth="1"/>
    <col min="4357" max="4357" width="9" style="21" customWidth="1"/>
    <col min="4358" max="4362" width="10.7109375" style="21" customWidth="1"/>
    <col min="4363" max="4608" width="9.140625" style="21"/>
    <col min="4609" max="4609" width="2.85546875" style="21" customWidth="1"/>
    <col min="4610" max="4610" width="4.140625" style="21" customWidth="1"/>
    <col min="4611" max="4611" width="14.85546875" style="21" customWidth="1"/>
    <col min="4612" max="4612" width="13.7109375" style="21" customWidth="1"/>
    <col min="4613" max="4613" width="9" style="21" customWidth="1"/>
    <col min="4614" max="4618" width="10.7109375" style="21" customWidth="1"/>
    <col min="4619" max="4864" width="9.140625" style="21"/>
    <col min="4865" max="4865" width="2.85546875" style="21" customWidth="1"/>
    <col min="4866" max="4866" width="4.140625" style="21" customWidth="1"/>
    <col min="4867" max="4867" width="14.85546875" style="21" customWidth="1"/>
    <col min="4868" max="4868" width="13.7109375" style="21" customWidth="1"/>
    <col min="4869" max="4869" width="9" style="21" customWidth="1"/>
    <col min="4870" max="4874" width="10.7109375" style="21" customWidth="1"/>
    <col min="4875" max="5120" width="9.140625" style="21"/>
    <col min="5121" max="5121" width="2.85546875" style="21" customWidth="1"/>
    <col min="5122" max="5122" width="4.140625" style="21" customWidth="1"/>
    <col min="5123" max="5123" width="14.85546875" style="21" customWidth="1"/>
    <col min="5124" max="5124" width="13.7109375" style="21" customWidth="1"/>
    <col min="5125" max="5125" width="9" style="21" customWidth="1"/>
    <col min="5126" max="5130" width="10.7109375" style="21" customWidth="1"/>
    <col min="5131" max="5376" width="9.140625" style="21"/>
    <col min="5377" max="5377" width="2.85546875" style="21" customWidth="1"/>
    <col min="5378" max="5378" width="4.140625" style="21" customWidth="1"/>
    <col min="5379" max="5379" width="14.85546875" style="21" customWidth="1"/>
    <col min="5380" max="5380" width="13.7109375" style="21" customWidth="1"/>
    <col min="5381" max="5381" width="9" style="21" customWidth="1"/>
    <col min="5382" max="5386" width="10.7109375" style="21" customWidth="1"/>
    <col min="5387" max="5632" width="9.140625" style="21"/>
    <col min="5633" max="5633" width="2.85546875" style="21" customWidth="1"/>
    <col min="5634" max="5634" width="4.140625" style="21" customWidth="1"/>
    <col min="5635" max="5635" width="14.85546875" style="21" customWidth="1"/>
    <col min="5636" max="5636" width="13.7109375" style="21" customWidth="1"/>
    <col min="5637" max="5637" width="9" style="21" customWidth="1"/>
    <col min="5638" max="5642" width="10.7109375" style="21" customWidth="1"/>
    <col min="5643" max="5888" width="9.140625" style="21"/>
    <col min="5889" max="5889" width="2.85546875" style="21" customWidth="1"/>
    <col min="5890" max="5890" width="4.140625" style="21" customWidth="1"/>
    <col min="5891" max="5891" width="14.85546875" style="21" customWidth="1"/>
    <col min="5892" max="5892" width="13.7109375" style="21" customWidth="1"/>
    <col min="5893" max="5893" width="9" style="21" customWidth="1"/>
    <col min="5894" max="5898" width="10.7109375" style="21" customWidth="1"/>
    <col min="5899" max="6144" width="9.140625" style="21"/>
    <col min="6145" max="6145" width="2.85546875" style="21" customWidth="1"/>
    <col min="6146" max="6146" width="4.140625" style="21" customWidth="1"/>
    <col min="6147" max="6147" width="14.85546875" style="21" customWidth="1"/>
    <col min="6148" max="6148" width="13.7109375" style="21" customWidth="1"/>
    <col min="6149" max="6149" width="9" style="21" customWidth="1"/>
    <col min="6150" max="6154" width="10.7109375" style="21" customWidth="1"/>
    <col min="6155" max="6400" width="9.140625" style="21"/>
    <col min="6401" max="6401" width="2.85546875" style="21" customWidth="1"/>
    <col min="6402" max="6402" width="4.140625" style="21" customWidth="1"/>
    <col min="6403" max="6403" width="14.85546875" style="21" customWidth="1"/>
    <col min="6404" max="6404" width="13.7109375" style="21" customWidth="1"/>
    <col min="6405" max="6405" width="9" style="21" customWidth="1"/>
    <col min="6406" max="6410" width="10.7109375" style="21" customWidth="1"/>
    <col min="6411" max="6656" width="9.140625" style="21"/>
    <col min="6657" max="6657" width="2.85546875" style="21" customWidth="1"/>
    <col min="6658" max="6658" width="4.140625" style="21" customWidth="1"/>
    <col min="6659" max="6659" width="14.85546875" style="21" customWidth="1"/>
    <col min="6660" max="6660" width="13.7109375" style="21" customWidth="1"/>
    <col min="6661" max="6661" width="9" style="21" customWidth="1"/>
    <col min="6662" max="6666" width="10.7109375" style="21" customWidth="1"/>
    <col min="6667" max="6912" width="9.140625" style="21"/>
    <col min="6913" max="6913" width="2.85546875" style="21" customWidth="1"/>
    <col min="6914" max="6914" width="4.140625" style="21" customWidth="1"/>
    <col min="6915" max="6915" width="14.85546875" style="21" customWidth="1"/>
    <col min="6916" max="6916" width="13.7109375" style="21" customWidth="1"/>
    <col min="6917" max="6917" width="9" style="21" customWidth="1"/>
    <col min="6918" max="6922" width="10.7109375" style="21" customWidth="1"/>
    <col min="6923" max="7168" width="9.140625" style="21"/>
    <col min="7169" max="7169" width="2.85546875" style="21" customWidth="1"/>
    <col min="7170" max="7170" width="4.140625" style="21" customWidth="1"/>
    <col min="7171" max="7171" width="14.85546875" style="21" customWidth="1"/>
    <col min="7172" max="7172" width="13.7109375" style="21" customWidth="1"/>
    <col min="7173" max="7173" width="9" style="21" customWidth="1"/>
    <col min="7174" max="7178" width="10.7109375" style="21" customWidth="1"/>
    <col min="7179" max="7424" width="9.140625" style="21"/>
    <col min="7425" max="7425" width="2.85546875" style="21" customWidth="1"/>
    <col min="7426" max="7426" width="4.140625" style="21" customWidth="1"/>
    <col min="7427" max="7427" width="14.85546875" style="21" customWidth="1"/>
    <col min="7428" max="7428" width="13.7109375" style="21" customWidth="1"/>
    <col min="7429" max="7429" width="9" style="21" customWidth="1"/>
    <col min="7430" max="7434" width="10.7109375" style="21" customWidth="1"/>
    <col min="7435" max="7680" width="9.140625" style="21"/>
    <col min="7681" max="7681" width="2.85546875" style="21" customWidth="1"/>
    <col min="7682" max="7682" width="4.140625" style="21" customWidth="1"/>
    <col min="7683" max="7683" width="14.85546875" style="21" customWidth="1"/>
    <col min="7684" max="7684" width="13.7109375" style="21" customWidth="1"/>
    <col min="7685" max="7685" width="9" style="21" customWidth="1"/>
    <col min="7686" max="7690" width="10.7109375" style="21" customWidth="1"/>
    <col min="7691" max="7936" width="9.140625" style="21"/>
    <col min="7937" max="7937" width="2.85546875" style="21" customWidth="1"/>
    <col min="7938" max="7938" width="4.140625" style="21" customWidth="1"/>
    <col min="7939" max="7939" width="14.85546875" style="21" customWidth="1"/>
    <col min="7940" max="7940" width="13.7109375" style="21" customWidth="1"/>
    <col min="7941" max="7941" width="9" style="21" customWidth="1"/>
    <col min="7942" max="7946" width="10.7109375" style="21" customWidth="1"/>
    <col min="7947" max="8192" width="9.140625" style="21"/>
    <col min="8193" max="8193" width="2.85546875" style="21" customWidth="1"/>
    <col min="8194" max="8194" width="4.140625" style="21" customWidth="1"/>
    <col min="8195" max="8195" width="14.85546875" style="21" customWidth="1"/>
    <col min="8196" max="8196" width="13.7109375" style="21" customWidth="1"/>
    <col min="8197" max="8197" width="9" style="21" customWidth="1"/>
    <col min="8198" max="8202" width="10.7109375" style="21" customWidth="1"/>
    <col min="8203" max="8448" width="9.140625" style="21"/>
    <col min="8449" max="8449" width="2.85546875" style="21" customWidth="1"/>
    <col min="8450" max="8450" width="4.140625" style="21" customWidth="1"/>
    <col min="8451" max="8451" width="14.85546875" style="21" customWidth="1"/>
    <col min="8452" max="8452" width="13.7109375" style="21" customWidth="1"/>
    <col min="8453" max="8453" width="9" style="21" customWidth="1"/>
    <col min="8454" max="8458" width="10.7109375" style="21" customWidth="1"/>
    <col min="8459" max="8704" width="9.140625" style="21"/>
    <col min="8705" max="8705" width="2.85546875" style="21" customWidth="1"/>
    <col min="8706" max="8706" width="4.140625" style="21" customWidth="1"/>
    <col min="8707" max="8707" width="14.85546875" style="21" customWidth="1"/>
    <col min="8708" max="8708" width="13.7109375" style="21" customWidth="1"/>
    <col min="8709" max="8709" width="9" style="21" customWidth="1"/>
    <col min="8710" max="8714" width="10.7109375" style="21" customWidth="1"/>
    <col min="8715" max="8960" width="9.140625" style="21"/>
    <col min="8961" max="8961" width="2.85546875" style="21" customWidth="1"/>
    <col min="8962" max="8962" width="4.140625" style="21" customWidth="1"/>
    <col min="8963" max="8963" width="14.85546875" style="21" customWidth="1"/>
    <col min="8964" max="8964" width="13.7109375" style="21" customWidth="1"/>
    <col min="8965" max="8965" width="9" style="21" customWidth="1"/>
    <col min="8966" max="8970" width="10.7109375" style="21" customWidth="1"/>
    <col min="8971" max="9216" width="9.140625" style="21"/>
    <col min="9217" max="9217" width="2.85546875" style="21" customWidth="1"/>
    <col min="9218" max="9218" width="4.140625" style="21" customWidth="1"/>
    <col min="9219" max="9219" width="14.85546875" style="21" customWidth="1"/>
    <col min="9220" max="9220" width="13.7109375" style="21" customWidth="1"/>
    <col min="9221" max="9221" width="9" style="21" customWidth="1"/>
    <col min="9222" max="9226" width="10.7109375" style="21" customWidth="1"/>
    <col min="9227" max="9472" width="9.140625" style="21"/>
    <col min="9473" max="9473" width="2.85546875" style="21" customWidth="1"/>
    <col min="9474" max="9474" width="4.140625" style="21" customWidth="1"/>
    <col min="9475" max="9475" width="14.85546875" style="21" customWidth="1"/>
    <col min="9476" max="9476" width="13.7109375" style="21" customWidth="1"/>
    <col min="9477" max="9477" width="9" style="21" customWidth="1"/>
    <col min="9478" max="9482" width="10.7109375" style="21" customWidth="1"/>
    <col min="9483" max="9728" width="9.140625" style="21"/>
    <col min="9729" max="9729" width="2.85546875" style="21" customWidth="1"/>
    <col min="9730" max="9730" width="4.140625" style="21" customWidth="1"/>
    <col min="9731" max="9731" width="14.85546875" style="21" customWidth="1"/>
    <col min="9732" max="9732" width="13.7109375" style="21" customWidth="1"/>
    <col min="9733" max="9733" width="9" style="21" customWidth="1"/>
    <col min="9734" max="9738" width="10.7109375" style="21" customWidth="1"/>
    <col min="9739" max="9984" width="9.140625" style="21"/>
    <col min="9985" max="9985" width="2.85546875" style="21" customWidth="1"/>
    <col min="9986" max="9986" width="4.140625" style="21" customWidth="1"/>
    <col min="9987" max="9987" width="14.85546875" style="21" customWidth="1"/>
    <col min="9988" max="9988" width="13.7109375" style="21" customWidth="1"/>
    <col min="9989" max="9989" width="9" style="21" customWidth="1"/>
    <col min="9990" max="9994" width="10.7109375" style="21" customWidth="1"/>
    <col min="9995" max="10240" width="9.140625" style="21"/>
    <col min="10241" max="10241" width="2.85546875" style="21" customWidth="1"/>
    <col min="10242" max="10242" width="4.140625" style="21" customWidth="1"/>
    <col min="10243" max="10243" width="14.85546875" style="21" customWidth="1"/>
    <col min="10244" max="10244" width="13.7109375" style="21" customWidth="1"/>
    <col min="10245" max="10245" width="9" style="21" customWidth="1"/>
    <col min="10246" max="10250" width="10.7109375" style="21" customWidth="1"/>
    <col min="10251" max="10496" width="9.140625" style="21"/>
    <col min="10497" max="10497" width="2.85546875" style="21" customWidth="1"/>
    <col min="10498" max="10498" width="4.140625" style="21" customWidth="1"/>
    <col min="10499" max="10499" width="14.85546875" style="21" customWidth="1"/>
    <col min="10500" max="10500" width="13.7109375" style="21" customWidth="1"/>
    <col min="10501" max="10501" width="9" style="21" customWidth="1"/>
    <col min="10502" max="10506" width="10.7109375" style="21" customWidth="1"/>
    <col min="10507" max="10752" width="9.140625" style="21"/>
    <col min="10753" max="10753" width="2.85546875" style="21" customWidth="1"/>
    <col min="10754" max="10754" width="4.140625" style="21" customWidth="1"/>
    <col min="10755" max="10755" width="14.85546875" style="21" customWidth="1"/>
    <col min="10756" max="10756" width="13.7109375" style="21" customWidth="1"/>
    <col min="10757" max="10757" width="9" style="21" customWidth="1"/>
    <col min="10758" max="10762" width="10.7109375" style="21" customWidth="1"/>
    <col min="10763" max="11008" width="9.140625" style="21"/>
    <col min="11009" max="11009" width="2.85546875" style="21" customWidth="1"/>
    <col min="11010" max="11010" width="4.140625" style="21" customWidth="1"/>
    <col min="11011" max="11011" width="14.85546875" style="21" customWidth="1"/>
    <col min="11012" max="11012" width="13.7109375" style="21" customWidth="1"/>
    <col min="11013" max="11013" width="9" style="21" customWidth="1"/>
    <col min="11014" max="11018" width="10.7109375" style="21" customWidth="1"/>
    <col min="11019" max="11264" width="9.140625" style="21"/>
    <col min="11265" max="11265" width="2.85546875" style="21" customWidth="1"/>
    <col min="11266" max="11266" width="4.140625" style="21" customWidth="1"/>
    <col min="11267" max="11267" width="14.85546875" style="21" customWidth="1"/>
    <col min="11268" max="11268" width="13.7109375" style="21" customWidth="1"/>
    <col min="11269" max="11269" width="9" style="21" customWidth="1"/>
    <col min="11270" max="11274" width="10.7109375" style="21" customWidth="1"/>
    <col min="11275" max="11520" width="9.140625" style="21"/>
    <col min="11521" max="11521" width="2.85546875" style="21" customWidth="1"/>
    <col min="11522" max="11522" width="4.140625" style="21" customWidth="1"/>
    <col min="11523" max="11523" width="14.85546875" style="21" customWidth="1"/>
    <col min="11524" max="11524" width="13.7109375" style="21" customWidth="1"/>
    <col min="11525" max="11525" width="9" style="21" customWidth="1"/>
    <col min="11526" max="11530" width="10.7109375" style="21" customWidth="1"/>
    <col min="11531" max="11776" width="9.140625" style="21"/>
    <col min="11777" max="11777" width="2.85546875" style="21" customWidth="1"/>
    <col min="11778" max="11778" width="4.140625" style="21" customWidth="1"/>
    <col min="11779" max="11779" width="14.85546875" style="21" customWidth="1"/>
    <col min="11780" max="11780" width="13.7109375" style="21" customWidth="1"/>
    <col min="11781" max="11781" width="9" style="21" customWidth="1"/>
    <col min="11782" max="11786" width="10.7109375" style="21" customWidth="1"/>
    <col min="11787" max="12032" width="9.140625" style="21"/>
    <col min="12033" max="12033" width="2.85546875" style="21" customWidth="1"/>
    <col min="12034" max="12034" width="4.140625" style="21" customWidth="1"/>
    <col min="12035" max="12035" width="14.85546875" style="21" customWidth="1"/>
    <col min="12036" max="12036" width="13.7109375" style="21" customWidth="1"/>
    <col min="12037" max="12037" width="9" style="21" customWidth="1"/>
    <col min="12038" max="12042" width="10.7109375" style="21" customWidth="1"/>
    <col min="12043" max="12288" width="9.140625" style="21"/>
    <col min="12289" max="12289" width="2.85546875" style="21" customWidth="1"/>
    <col min="12290" max="12290" width="4.140625" style="21" customWidth="1"/>
    <col min="12291" max="12291" width="14.85546875" style="21" customWidth="1"/>
    <col min="12292" max="12292" width="13.7109375" style="21" customWidth="1"/>
    <col min="12293" max="12293" width="9" style="21" customWidth="1"/>
    <col min="12294" max="12298" width="10.7109375" style="21" customWidth="1"/>
    <col min="12299" max="12544" width="9.140625" style="21"/>
    <col min="12545" max="12545" width="2.85546875" style="21" customWidth="1"/>
    <col min="12546" max="12546" width="4.140625" style="21" customWidth="1"/>
    <col min="12547" max="12547" width="14.85546875" style="21" customWidth="1"/>
    <col min="12548" max="12548" width="13.7109375" style="21" customWidth="1"/>
    <col min="12549" max="12549" width="9" style="21" customWidth="1"/>
    <col min="12550" max="12554" width="10.7109375" style="21" customWidth="1"/>
    <col min="12555" max="12800" width="9.140625" style="21"/>
    <col min="12801" max="12801" width="2.85546875" style="21" customWidth="1"/>
    <col min="12802" max="12802" width="4.140625" style="21" customWidth="1"/>
    <col min="12803" max="12803" width="14.85546875" style="21" customWidth="1"/>
    <col min="12804" max="12804" width="13.7109375" style="21" customWidth="1"/>
    <col min="12805" max="12805" width="9" style="21" customWidth="1"/>
    <col min="12806" max="12810" width="10.7109375" style="21" customWidth="1"/>
    <col min="12811" max="13056" width="9.140625" style="21"/>
    <col min="13057" max="13057" width="2.85546875" style="21" customWidth="1"/>
    <col min="13058" max="13058" width="4.140625" style="21" customWidth="1"/>
    <col min="13059" max="13059" width="14.85546875" style="21" customWidth="1"/>
    <col min="13060" max="13060" width="13.7109375" style="21" customWidth="1"/>
    <col min="13061" max="13061" width="9" style="21" customWidth="1"/>
    <col min="13062" max="13066" width="10.7109375" style="21" customWidth="1"/>
    <col min="13067" max="13312" width="9.140625" style="21"/>
    <col min="13313" max="13313" width="2.85546875" style="21" customWidth="1"/>
    <col min="13314" max="13314" width="4.140625" style="21" customWidth="1"/>
    <col min="13315" max="13315" width="14.85546875" style="21" customWidth="1"/>
    <col min="13316" max="13316" width="13.7109375" style="21" customWidth="1"/>
    <col min="13317" max="13317" width="9" style="21" customWidth="1"/>
    <col min="13318" max="13322" width="10.7109375" style="21" customWidth="1"/>
    <col min="13323" max="13568" width="9.140625" style="21"/>
    <col min="13569" max="13569" width="2.85546875" style="21" customWidth="1"/>
    <col min="13570" max="13570" width="4.140625" style="21" customWidth="1"/>
    <col min="13571" max="13571" width="14.85546875" style="21" customWidth="1"/>
    <col min="13572" max="13572" width="13.7109375" style="21" customWidth="1"/>
    <col min="13573" max="13573" width="9" style="21" customWidth="1"/>
    <col min="13574" max="13578" width="10.7109375" style="21" customWidth="1"/>
    <col min="13579" max="13824" width="9.140625" style="21"/>
    <col min="13825" max="13825" width="2.85546875" style="21" customWidth="1"/>
    <col min="13826" max="13826" width="4.140625" style="21" customWidth="1"/>
    <col min="13827" max="13827" width="14.85546875" style="21" customWidth="1"/>
    <col min="13828" max="13828" width="13.7109375" style="21" customWidth="1"/>
    <col min="13829" max="13829" width="9" style="21" customWidth="1"/>
    <col min="13830" max="13834" width="10.7109375" style="21" customWidth="1"/>
    <col min="13835" max="14080" width="9.140625" style="21"/>
    <col min="14081" max="14081" width="2.85546875" style="21" customWidth="1"/>
    <col min="14082" max="14082" width="4.140625" style="21" customWidth="1"/>
    <col min="14083" max="14083" width="14.85546875" style="21" customWidth="1"/>
    <col min="14084" max="14084" width="13.7109375" style="21" customWidth="1"/>
    <col min="14085" max="14085" width="9" style="21" customWidth="1"/>
    <col min="14086" max="14090" width="10.7109375" style="21" customWidth="1"/>
    <col min="14091" max="14336" width="9.140625" style="21"/>
    <col min="14337" max="14337" width="2.85546875" style="21" customWidth="1"/>
    <col min="14338" max="14338" width="4.140625" style="21" customWidth="1"/>
    <col min="14339" max="14339" width="14.85546875" style="21" customWidth="1"/>
    <col min="14340" max="14340" width="13.7109375" style="21" customWidth="1"/>
    <col min="14341" max="14341" width="9" style="21" customWidth="1"/>
    <col min="14342" max="14346" width="10.7109375" style="21" customWidth="1"/>
    <col min="14347" max="14592" width="9.140625" style="21"/>
    <col min="14593" max="14593" width="2.85546875" style="21" customWidth="1"/>
    <col min="14594" max="14594" width="4.140625" style="21" customWidth="1"/>
    <col min="14595" max="14595" width="14.85546875" style="21" customWidth="1"/>
    <col min="14596" max="14596" width="13.7109375" style="21" customWidth="1"/>
    <col min="14597" max="14597" width="9" style="21" customWidth="1"/>
    <col min="14598" max="14602" width="10.7109375" style="21" customWidth="1"/>
    <col min="14603" max="14848" width="9.140625" style="21"/>
    <col min="14849" max="14849" width="2.85546875" style="21" customWidth="1"/>
    <col min="14850" max="14850" width="4.140625" style="21" customWidth="1"/>
    <col min="14851" max="14851" width="14.85546875" style="21" customWidth="1"/>
    <col min="14852" max="14852" width="13.7109375" style="21" customWidth="1"/>
    <col min="14853" max="14853" width="9" style="21" customWidth="1"/>
    <col min="14854" max="14858" width="10.7109375" style="21" customWidth="1"/>
    <col min="14859" max="15104" width="9.140625" style="21"/>
    <col min="15105" max="15105" width="2.85546875" style="21" customWidth="1"/>
    <col min="15106" max="15106" width="4.140625" style="21" customWidth="1"/>
    <col min="15107" max="15107" width="14.85546875" style="21" customWidth="1"/>
    <col min="15108" max="15108" width="13.7109375" style="21" customWidth="1"/>
    <col min="15109" max="15109" width="9" style="21" customWidth="1"/>
    <col min="15110" max="15114" width="10.7109375" style="21" customWidth="1"/>
    <col min="15115" max="15360" width="9.140625" style="21"/>
    <col min="15361" max="15361" width="2.85546875" style="21" customWidth="1"/>
    <col min="15362" max="15362" width="4.140625" style="21" customWidth="1"/>
    <col min="15363" max="15363" width="14.85546875" style="21" customWidth="1"/>
    <col min="15364" max="15364" width="13.7109375" style="21" customWidth="1"/>
    <col min="15365" max="15365" width="9" style="21" customWidth="1"/>
    <col min="15366" max="15370" width="10.7109375" style="21" customWidth="1"/>
    <col min="15371" max="15616" width="9.140625" style="21"/>
    <col min="15617" max="15617" width="2.85546875" style="21" customWidth="1"/>
    <col min="15618" max="15618" width="4.140625" style="21" customWidth="1"/>
    <col min="15619" max="15619" width="14.85546875" style="21" customWidth="1"/>
    <col min="15620" max="15620" width="13.7109375" style="21" customWidth="1"/>
    <col min="15621" max="15621" width="9" style="21" customWidth="1"/>
    <col min="15622" max="15626" width="10.7109375" style="21" customWidth="1"/>
    <col min="15627" max="15872" width="9.140625" style="21"/>
    <col min="15873" max="15873" width="2.85546875" style="21" customWidth="1"/>
    <col min="15874" max="15874" width="4.140625" style="21" customWidth="1"/>
    <col min="15875" max="15875" width="14.85546875" style="21" customWidth="1"/>
    <col min="15876" max="15876" width="13.7109375" style="21" customWidth="1"/>
    <col min="15877" max="15877" width="9" style="21" customWidth="1"/>
    <col min="15878" max="15882" width="10.7109375" style="21" customWidth="1"/>
    <col min="15883" max="16128" width="9.140625" style="21"/>
    <col min="16129" max="16129" width="2.85546875" style="21" customWidth="1"/>
    <col min="16130" max="16130" width="4.140625" style="21" customWidth="1"/>
    <col min="16131" max="16131" width="14.85546875" style="21" customWidth="1"/>
    <col min="16132" max="16132" width="13.7109375" style="21" customWidth="1"/>
    <col min="16133" max="16133" width="9" style="21" customWidth="1"/>
    <col min="16134" max="16138" width="10.7109375" style="21" customWidth="1"/>
    <col min="16139" max="16384" width="9.140625" style="21"/>
  </cols>
  <sheetData>
    <row r="2" spans="2:15" x14ac:dyDescent="0.2">
      <c r="B2" s="19"/>
      <c r="C2" s="19"/>
      <c r="D2" s="19"/>
      <c r="E2" s="19"/>
      <c r="F2" s="19"/>
      <c r="G2" s="19"/>
      <c r="H2" s="19"/>
      <c r="I2" s="19"/>
      <c r="J2" s="126" t="s">
        <v>255</v>
      </c>
    </row>
    <row r="3" spans="2:15" ht="20.25" customHeight="1" x14ac:dyDescent="0.2">
      <c r="B3" s="167" t="s">
        <v>256</v>
      </c>
      <c r="C3" s="167"/>
      <c r="D3" s="167"/>
      <c r="E3" s="167"/>
      <c r="F3" s="167"/>
      <c r="G3" s="167"/>
      <c r="H3" s="167"/>
      <c r="I3" s="167"/>
      <c r="J3" s="167"/>
    </row>
    <row r="4" spans="2:15" x14ac:dyDescent="0.2">
      <c r="B4" s="19"/>
      <c r="C4" s="19"/>
      <c r="D4" s="19"/>
      <c r="E4" s="19"/>
      <c r="F4" s="19"/>
      <c r="G4" s="19"/>
      <c r="H4" s="19"/>
      <c r="I4" s="19"/>
      <c r="J4" s="19"/>
    </row>
    <row r="5" spans="2:15" ht="27" customHeight="1" x14ac:dyDescent="0.2">
      <c r="B5" s="147" t="s">
        <v>93</v>
      </c>
      <c r="C5" s="180" t="s">
        <v>3</v>
      </c>
      <c r="D5" s="230"/>
      <c r="E5" s="208"/>
      <c r="F5" s="164" t="s">
        <v>252</v>
      </c>
      <c r="G5" s="238"/>
      <c r="H5" s="238"/>
      <c r="I5" s="238"/>
      <c r="J5" s="239"/>
    </row>
    <row r="6" spans="2:15" ht="12" customHeight="1" x14ac:dyDescent="0.2">
      <c r="B6" s="144"/>
      <c r="C6" s="206"/>
      <c r="D6" s="216"/>
      <c r="E6" s="158"/>
      <c r="F6" s="204" t="s">
        <v>96</v>
      </c>
      <c r="G6" s="188" t="s">
        <v>111</v>
      </c>
      <c r="H6" s="148" t="s">
        <v>112</v>
      </c>
      <c r="I6" s="147" t="s">
        <v>113</v>
      </c>
      <c r="J6" s="147" t="s">
        <v>257</v>
      </c>
    </row>
    <row r="7" spans="2:15" ht="12" customHeight="1" x14ac:dyDescent="0.2">
      <c r="B7" s="144"/>
      <c r="C7" s="207"/>
      <c r="D7" s="231"/>
      <c r="E7" s="209"/>
      <c r="F7" s="241"/>
      <c r="G7" s="187"/>
      <c r="H7" s="148"/>
      <c r="I7" s="148"/>
      <c r="J7" s="148"/>
    </row>
    <row r="8" spans="2:15" ht="15" customHeight="1" x14ac:dyDescent="0.2">
      <c r="B8" s="180" t="s">
        <v>21</v>
      </c>
      <c r="C8" s="208"/>
      <c r="D8" s="222" t="s">
        <v>247</v>
      </c>
      <c r="E8" s="223"/>
      <c r="F8" s="36">
        <f t="shared" ref="F8:J10" si="0">F11+F14+F17+F20+F23+F26+F29+F32+F35+F38+F41+F44+F47+F50</f>
        <v>176</v>
      </c>
      <c r="G8" s="36">
        <f t="shared" si="0"/>
        <v>0</v>
      </c>
      <c r="H8" s="36">
        <f t="shared" si="0"/>
        <v>25</v>
      </c>
      <c r="I8" s="36">
        <f t="shared" si="0"/>
        <v>86</v>
      </c>
      <c r="J8" s="36">
        <f t="shared" si="0"/>
        <v>65</v>
      </c>
      <c r="K8" s="34"/>
      <c r="L8" s="34"/>
      <c r="M8" s="34"/>
      <c r="N8" s="34"/>
      <c r="O8" s="34"/>
    </row>
    <row r="9" spans="2:15" ht="15" customHeight="1" x14ac:dyDescent="0.2">
      <c r="B9" s="206"/>
      <c r="C9" s="158"/>
      <c r="D9" s="184" t="s">
        <v>248</v>
      </c>
      <c r="E9" s="28" t="s">
        <v>19</v>
      </c>
      <c r="F9" s="36">
        <f t="shared" si="0"/>
        <v>2230</v>
      </c>
      <c r="G9" s="36">
        <f t="shared" si="0"/>
        <v>105</v>
      </c>
      <c r="H9" s="36">
        <f t="shared" si="0"/>
        <v>469</v>
      </c>
      <c r="I9" s="36">
        <f t="shared" si="0"/>
        <v>788</v>
      </c>
      <c r="J9" s="36">
        <f t="shared" si="0"/>
        <v>868</v>
      </c>
      <c r="K9" s="34"/>
      <c r="L9" s="34"/>
      <c r="M9" s="34"/>
      <c r="N9" s="34"/>
      <c r="O9" s="34"/>
    </row>
    <row r="10" spans="2:15" ht="15" customHeight="1" x14ac:dyDescent="0.2">
      <c r="B10" s="207"/>
      <c r="C10" s="209"/>
      <c r="D10" s="185"/>
      <c r="E10" s="28" t="s">
        <v>20</v>
      </c>
      <c r="F10" s="36">
        <f t="shared" si="0"/>
        <v>1445</v>
      </c>
      <c r="G10" s="36">
        <f t="shared" si="0"/>
        <v>32</v>
      </c>
      <c r="H10" s="36">
        <f t="shared" si="0"/>
        <v>266</v>
      </c>
      <c r="I10" s="36">
        <f t="shared" si="0"/>
        <v>551</v>
      </c>
      <c r="J10" s="36">
        <f t="shared" si="0"/>
        <v>596</v>
      </c>
      <c r="K10" s="34"/>
      <c r="L10" s="34"/>
      <c r="M10" s="34"/>
      <c r="N10" s="34"/>
      <c r="O10" s="34"/>
    </row>
    <row r="11" spans="2:15" ht="15" customHeight="1" x14ac:dyDescent="0.2">
      <c r="B11" s="227">
        <v>1</v>
      </c>
      <c r="C11" s="163" t="s">
        <v>26</v>
      </c>
      <c r="D11" s="222" t="s">
        <v>247</v>
      </c>
      <c r="E11" s="223"/>
      <c r="F11" s="36">
        <f t="shared" ref="F11:F52" si="1">G11+H11+I11+J11</f>
        <v>38</v>
      </c>
      <c r="G11" s="45">
        <f>[26]GWg!X283</f>
        <v>0</v>
      </c>
      <c r="H11" s="45">
        <f>[26]GWg!X284</f>
        <v>9</v>
      </c>
      <c r="I11" s="45">
        <f>[26]GWg!X285</f>
        <v>12</v>
      </c>
      <c r="J11" s="45">
        <f>[26]GWg!X286</f>
        <v>17</v>
      </c>
    </row>
    <row r="12" spans="2:15" ht="15" customHeight="1" x14ac:dyDescent="0.2">
      <c r="B12" s="228"/>
      <c r="C12" s="220"/>
      <c r="D12" s="184" t="s">
        <v>248</v>
      </c>
      <c r="E12" s="28" t="s">
        <v>19</v>
      </c>
      <c r="F12" s="36">
        <f t="shared" si="1"/>
        <v>438</v>
      </c>
      <c r="G12" s="45">
        <f>[26]GWg!AA283</f>
        <v>24</v>
      </c>
      <c r="H12" s="45">
        <f>[26]GWg!AA284</f>
        <v>101</v>
      </c>
      <c r="I12" s="45">
        <f>[26]GWg!AA285</f>
        <v>135</v>
      </c>
      <c r="J12" s="45">
        <f>[26]GWg!AA286</f>
        <v>178</v>
      </c>
    </row>
    <row r="13" spans="2:15" ht="15" customHeight="1" x14ac:dyDescent="0.2">
      <c r="B13" s="229"/>
      <c r="C13" s="221"/>
      <c r="D13" s="185"/>
      <c r="E13" s="28" t="s">
        <v>20</v>
      </c>
      <c r="F13" s="36">
        <f t="shared" si="1"/>
        <v>176</v>
      </c>
      <c r="G13" s="45">
        <f>[26]GWg!AC283</f>
        <v>7</v>
      </c>
      <c r="H13" s="45">
        <f>[26]GWg!AC284</f>
        <v>44</v>
      </c>
      <c r="I13" s="45">
        <f>[26]GWg!AC285</f>
        <v>65</v>
      </c>
      <c r="J13" s="45">
        <f>[26]GWg!AC286</f>
        <v>60</v>
      </c>
    </row>
    <row r="14" spans="2:15" ht="15" customHeight="1" x14ac:dyDescent="0.2">
      <c r="B14" s="217">
        <v>2</v>
      </c>
      <c r="C14" s="163" t="s">
        <v>27</v>
      </c>
      <c r="D14" s="222" t="s">
        <v>247</v>
      </c>
      <c r="E14" s="223"/>
      <c r="F14" s="36">
        <f t="shared" si="1"/>
        <v>9</v>
      </c>
      <c r="G14" s="45">
        <f>[26]GWz!X283</f>
        <v>0</v>
      </c>
      <c r="H14" s="45">
        <f>[26]GWz!X284</f>
        <v>3</v>
      </c>
      <c r="I14" s="45">
        <f>[26]GWz!X285</f>
        <v>4</v>
      </c>
      <c r="J14" s="45">
        <f>[26]GWz!X286</f>
        <v>2</v>
      </c>
    </row>
    <row r="15" spans="2:15" ht="15" customHeight="1" x14ac:dyDescent="0.2">
      <c r="B15" s="218"/>
      <c r="C15" s="220"/>
      <c r="D15" s="184" t="s">
        <v>248</v>
      </c>
      <c r="E15" s="28" t="s">
        <v>19</v>
      </c>
      <c r="F15" s="36">
        <f t="shared" si="1"/>
        <v>165</v>
      </c>
      <c r="G15" s="45">
        <f>[26]GWz!AA283</f>
        <v>8</v>
      </c>
      <c r="H15" s="45">
        <f>[26]GWz!AA284</f>
        <v>53</v>
      </c>
      <c r="I15" s="45">
        <f>[26]GWz!AA285</f>
        <v>43</v>
      </c>
      <c r="J15" s="45">
        <f>[26]GWz!AA286</f>
        <v>61</v>
      </c>
    </row>
    <row r="16" spans="2:15" ht="15" customHeight="1" x14ac:dyDescent="0.2">
      <c r="B16" s="219"/>
      <c r="C16" s="221"/>
      <c r="D16" s="185"/>
      <c r="E16" s="28" t="s">
        <v>20</v>
      </c>
      <c r="F16" s="36">
        <f t="shared" si="1"/>
        <v>102</v>
      </c>
      <c r="G16" s="45">
        <f>[26]GWz!AC283</f>
        <v>4</v>
      </c>
      <c r="H16" s="45">
        <f>[26]GWz!AC284</f>
        <v>32</v>
      </c>
      <c r="I16" s="45">
        <f>[26]GWz!AC285</f>
        <v>27</v>
      </c>
      <c r="J16" s="45">
        <f>[26]GWz!AC286</f>
        <v>39</v>
      </c>
    </row>
    <row r="17" spans="2:10" ht="15" customHeight="1" x14ac:dyDescent="0.2">
      <c r="B17" s="178">
        <v>3</v>
      </c>
      <c r="C17" s="163" t="s">
        <v>28</v>
      </c>
      <c r="D17" s="222" t="s">
        <v>247</v>
      </c>
      <c r="E17" s="223"/>
      <c r="F17" s="36">
        <f t="shared" si="1"/>
        <v>7</v>
      </c>
      <c r="G17" s="45">
        <f>[26]KO!X283</f>
        <v>0</v>
      </c>
      <c r="H17" s="45">
        <f>[26]KO!X284</f>
        <v>0</v>
      </c>
      <c r="I17" s="45">
        <f>[26]KO!X285</f>
        <v>4</v>
      </c>
      <c r="J17" s="45">
        <f>[26]KO!X286</f>
        <v>3</v>
      </c>
    </row>
    <row r="18" spans="2:10" ht="15" customHeight="1" x14ac:dyDescent="0.2">
      <c r="B18" s="226"/>
      <c r="C18" s="220"/>
      <c r="D18" s="184" t="s">
        <v>248</v>
      </c>
      <c r="E18" s="28" t="s">
        <v>19</v>
      </c>
      <c r="F18" s="36">
        <f t="shared" si="1"/>
        <v>123</v>
      </c>
      <c r="G18" s="45">
        <f>[26]KO!AA283</f>
        <v>13</v>
      </c>
      <c r="H18" s="45">
        <f>[26]KO!AA284</f>
        <v>28</v>
      </c>
      <c r="I18" s="45">
        <f>[26]KO!AA285</f>
        <v>48</v>
      </c>
      <c r="J18" s="45">
        <f>[26]KO!AA286</f>
        <v>34</v>
      </c>
    </row>
    <row r="19" spans="2:10" ht="15" customHeight="1" x14ac:dyDescent="0.2">
      <c r="B19" s="179"/>
      <c r="C19" s="221"/>
      <c r="D19" s="185"/>
      <c r="E19" s="28" t="s">
        <v>20</v>
      </c>
      <c r="F19" s="36">
        <f t="shared" si="1"/>
        <v>46</v>
      </c>
      <c r="G19" s="45">
        <f>[26]KO!AC283</f>
        <v>2</v>
      </c>
      <c r="H19" s="45">
        <f>[26]KO!AC284</f>
        <v>5</v>
      </c>
      <c r="I19" s="45">
        <f>[26]KO!AC285</f>
        <v>21</v>
      </c>
      <c r="J19" s="45">
        <f>[26]KO!AC286</f>
        <v>18</v>
      </c>
    </row>
    <row r="20" spans="2:10" ht="15" customHeight="1" x14ac:dyDescent="0.2">
      <c r="B20" s="178">
        <v>4</v>
      </c>
      <c r="C20" s="163" t="s">
        <v>29</v>
      </c>
      <c r="D20" s="222" t="s">
        <v>247</v>
      </c>
      <c r="E20" s="223"/>
      <c r="F20" s="36">
        <f t="shared" si="1"/>
        <v>10</v>
      </c>
      <c r="G20" s="45">
        <f>[26]MI!X283</f>
        <v>0</v>
      </c>
      <c r="H20" s="45">
        <f>[26]MI!X284</f>
        <v>2</v>
      </c>
      <c r="I20" s="45">
        <f>[26]MI!X285</f>
        <v>3</v>
      </c>
      <c r="J20" s="45">
        <f>[26]MI!X286</f>
        <v>5</v>
      </c>
    </row>
    <row r="21" spans="2:10" ht="15" customHeight="1" x14ac:dyDescent="0.2">
      <c r="B21" s="226"/>
      <c r="C21" s="220"/>
      <c r="D21" s="184" t="s">
        <v>248</v>
      </c>
      <c r="E21" s="28" t="s">
        <v>19</v>
      </c>
      <c r="F21" s="36">
        <f t="shared" si="1"/>
        <v>151</v>
      </c>
      <c r="G21" s="45">
        <f>[26]MI!AA283</f>
        <v>8</v>
      </c>
      <c r="H21" s="45">
        <f>[26]MI!AA284</f>
        <v>15</v>
      </c>
      <c r="I21" s="45">
        <f>[26]MI!AA285</f>
        <v>50</v>
      </c>
      <c r="J21" s="45">
        <f>[26]MI!AA286</f>
        <v>78</v>
      </c>
    </row>
    <row r="22" spans="2:10" ht="15" customHeight="1" x14ac:dyDescent="0.2">
      <c r="B22" s="179"/>
      <c r="C22" s="221"/>
      <c r="D22" s="185"/>
      <c r="E22" s="28" t="s">
        <v>20</v>
      </c>
      <c r="F22" s="36">
        <f t="shared" si="1"/>
        <v>107</v>
      </c>
      <c r="G22" s="45">
        <f>[26]MI!AC283</f>
        <v>1</v>
      </c>
      <c r="H22" s="45">
        <f>[26]MI!AC284</f>
        <v>7</v>
      </c>
      <c r="I22" s="45">
        <f>[26]MI!AC285</f>
        <v>37</v>
      </c>
      <c r="J22" s="45">
        <f>[26]MI!AC286</f>
        <v>62</v>
      </c>
    </row>
    <row r="23" spans="2:10" ht="15" customHeight="1" x14ac:dyDescent="0.2">
      <c r="B23" s="227">
        <v>5</v>
      </c>
      <c r="C23" s="163" t="s">
        <v>30</v>
      </c>
      <c r="D23" s="222" t="s">
        <v>247</v>
      </c>
      <c r="E23" s="223"/>
      <c r="F23" s="36">
        <f t="shared" si="1"/>
        <v>14</v>
      </c>
      <c r="G23" s="45">
        <f>[26]NS!X283</f>
        <v>0</v>
      </c>
      <c r="H23" s="45">
        <f>[26]NS!X284</f>
        <v>2</v>
      </c>
      <c r="I23" s="45">
        <f>[26]NS!X285</f>
        <v>9</v>
      </c>
      <c r="J23" s="45">
        <f>[26]NS!X286</f>
        <v>3</v>
      </c>
    </row>
    <row r="24" spans="2:10" ht="15" customHeight="1" x14ac:dyDescent="0.2">
      <c r="B24" s="228"/>
      <c r="C24" s="220"/>
      <c r="D24" s="184" t="s">
        <v>248</v>
      </c>
      <c r="E24" s="28" t="s">
        <v>19</v>
      </c>
      <c r="F24" s="36">
        <f t="shared" si="1"/>
        <v>63</v>
      </c>
      <c r="G24" s="45">
        <f>[26]NS!AA283</f>
        <v>8</v>
      </c>
      <c r="H24" s="45">
        <f>[26]NS!AA284</f>
        <v>20</v>
      </c>
      <c r="I24" s="45">
        <f>[26]NS!AA285</f>
        <v>18</v>
      </c>
      <c r="J24" s="45">
        <f>[26]NS!AA286</f>
        <v>17</v>
      </c>
    </row>
    <row r="25" spans="2:10" ht="15" customHeight="1" x14ac:dyDescent="0.2">
      <c r="B25" s="229"/>
      <c r="C25" s="221"/>
      <c r="D25" s="185"/>
      <c r="E25" s="28" t="s">
        <v>20</v>
      </c>
      <c r="F25" s="36">
        <f t="shared" si="1"/>
        <v>37</v>
      </c>
      <c r="G25" s="45">
        <f>[26]NS!AC283</f>
        <v>6</v>
      </c>
      <c r="H25" s="45">
        <f>[26]NS!AC284</f>
        <v>10</v>
      </c>
      <c r="I25" s="45">
        <f>[26]NS!AC285</f>
        <v>11</v>
      </c>
      <c r="J25" s="45">
        <f>[26]NS!AC286</f>
        <v>10</v>
      </c>
    </row>
    <row r="26" spans="2:10" ht="15" customHeight="1" x14ac:dyDescent="0.2">
      <c r="B26" s="217">
        <v>6</v>
      </c>
      <c r="C26" s="163" t="s">
        <v>31</v>
      </c>
      <c r="D26" s="222" t="s">
        <v>247</v>
      </c>
      <c r="E26" s="223"/>
      <c r="F26" s="36">
        <f t="shared" si="1"/>
        <v>7</v>
      </c>
      <c r="G26" s="45">
        <f>[26]Sł!X283</f>
        <v>0</v>
      </c>
      <c r="H26" s="45">
        <f>[26]Sł!X284</f>
        <v>0</v>
      </c>
      <c r="I26" s="45">
        <f>[26]Sł!X285</f>
        <v>4</v>
      </c>
      <c r="J26" s="45">
        <f>[26]Sł!X286</f>
        <v>3</v>
      </c>
    </row>
    <row r="27" spans="2:10" ht="15" customHeight="1" x14ac:dyDescent="0.2">
      <c r="B27" s="218"/>
      <c r="C27" s="220"/>
      <c r="D27" s="184" t="s">
        <v>248</v>
      </c>
      <c r="E27" s="28" t="s">
        <v>19</v>
      </c>
      <c r="F27" s="36">
        <f t="shared" si="1"/>
        <v>72</v>
      </c>
      <c r="G27" s="45">
        <f>[26]Sł!AA283</f>
        <v>0</v>
      </c>
      <c r="H27" s="45">
        <f>[26]Sł!AA284</f>
        <v>15</v>
      </c>
      <c r="I27" s="45">
        <f>[26]Sł!AA285</f>
        <v>44</v>
      </c>
      <c r="J27" s="45">
        <f>[26]Sł!AA286</f>
        <v>13</v>
      </c>
    </row>
    <row r="28" spans="2:10" ht="15" customHeight="1" x14ac:dyDescent="0.2">
      <c r="B28" s="219"/>
      <c r="C28" s="221"/>
      <c r="D28" s="185"/>
      <c r="E28" s="28" t="s">
        <v>20</v>
      </c>
      <c r="F28" s="36">
        <f t="shared" si="1"/>
        <v>52</v>
      </c>
      <c r="G28" s="45">
        <f>[26]Sł!AC283</f>
        <v>0</v>
      </c>
      <c r="H28" s="45">
        <f>[26]Sł!AC284</f>
        <v>13</v>
      </c>
      <c r="I28" s="45">
        <f>[26]Sł!AC285</f>
        <v>29</v>
      </c>
      <c r="J28" s="45">
        <f>[26]Sł!AC286</f>
        <v>10</v>
      </c>
    </row>
    <row r="29" spans="2:10" ht="15" customHeight="1" x14ac:dyDescent="0.2">
      <c r="B29" s="178">
        <v>7</v>
      </c>
      <c r="C29" s="163" t="s">
        <v>167</v>
      </c>
      <c r="D29" s="222" t="s">
        <v>247</v>
      </c>
      <c r="E29" s="223"/>
      <c r="F29" s="36">
        <f t="shared" si="1"/>
        <v>28</v>
      </c>
      <c r="G29" s="45">
        <f>[26]St!X283</f>
        <v>0</v>
      </c>
      <c r="H29" s="45">
        <f>[26]St!X284</f>
        <v>4</v>
      </c>
      <c r="I29" s="45">
        <f>[26]St!X285</f>
        <v>21</v>
      </c>
      <c r="J29" s="45">
        <f>[26]St!X286</f>
        <v>3</v>
      </c>
    </row>
    <row r="30" spans="2:10" ht="15" customHeight="1" x14ac:dyDescent="0.2">
      <c r="B30" s="226"/>
      <c r="C30" s="220"/>
      <c r="D30" s="184" t="s">
        <v>248</v>
      </c>
      <c r="E30" s="28" t="s">
        <v>19</v>
      </c>
      <c r="F30" s="36">
        <f t="shared" si="1"/>
        <v>274</v>
      </c>
      <c r="G30" s="45">
        <f>[26]St!AA283</f>
        <v>23</v>
      </c>
      <c r="H30" s="45">
        <f>[26]St!AA284</f>
        <v>74</v>
      </c>
      <c r="I30" s="45">
        <f>[26]St!AA285</f>
        <v>77</v>
      </c>
      <c r="J30" s="45">
        <f>[26]St!AA286</f>
        <v>100</v>
      </c>
    </row>
    <row r="31" spans="2:10" ht="15" customHeight="1" x14ac:dyDescent="0.2">
      <c r="B31" s="179"/>
      <c r="C31" s="221"/>
      <c r="D31" s="185"/>
      <c r="E31" s="28" t="s">
        <v>20</v>
      </c>
      <c r="F31" s="36">
        <f t="shared" si="1"/>
        <v>160</v>
      </c>
      <c r="G31" s="45">
        <f>[26]St!AC283</f>
        <v>3</v>
      </c>
      <c r="H31" s="45">
        <f>[26]St!AC284</f>
        <v>36</v>
      </c>
      <c r="I31" s="45">
        <f>[26]St!AC285</f>
        <v>50</v>
      </c>
      <c r="J31" s="45">
        <f>[26]St!AC286</f>
        <v>71</v>
      </c>
    </row>
    <row r="32" spans="2:10" ht="15" customHeight="1" x14ac:dyDescent="0.2">
      <c r="B32" s="178">
        <v>8</v>
      </c>
      <c r="C32" s="163" t="s">
        <v>33</v>
      </c>
      <c r="D32" s="222" t="s">
        <v>247</v>
      </c>
      <c r="E32" s="223"/>
      <c r="F32" s="36">
        <f t="shared" si="1"/>
        <v>1</v>
      </c>
      <c r="G32" s="45">
        <f>[26]Su!X283</f>
        <v>0</v>
      </c>
      <c r="H32" s="45">
        <f>[26]Su!X284</f>
        <v>0</v>
      </c>
      <c r="I32" s="45">
        <f>[26]Su!X285</f>
        <v>0</v>
      </c>
      <c r="J32" s="45">
        <f>[26]Su!X286</f>
        <v>1</v>
      </c>
    </row>
    <row r="33" spans="2:10" ht="15" customHeight="1" x14ac:dyDescent="0.2">
      <c r="B33" s="226"/>
      <c r="C33" s="220"/>
      <c r="D33" s="184" t="s">
        <v>248</v>
      </c>
      <c r="E33" s="28" t="s">
        <v>19</v>
      </c>
      <c r="F33" s="36">
        <f t="shared" si="1"/>
        <v>137</v>
      </c>
      <c r="G33" s="45">
        <f>[26]Su!AA283</f>
        <v>1</v>
      </c>
      <c r="H33" s="45">
        <f>[26]Su!AA284</f>
        <v>25</v>
      </c>
      <c r="I33" s="45">
        <f>[26]Su!AA285</f>
        <v>40</v>
      </c>
      <c r="J33" s="45">
        <f>[26]Su!AA286</f>
        <v>71</v>
      </c>
    </row>
    <row r="34" spans="2:10" ht="15" customHeight="1" x14ac:dyDescent="0.2">
      <c r="B34" s="179"/>
      <c r="C34" s="221"/>
      <c r="D34" s="185"/>
      <c r="E34" s="28" t="s">
        <v>20</v>
      </c>
      <c r="F34" s="36">
        <f t="shared" si="1"/>
        <v>109</v>
      </c>
      <c r="G34" s="45">
        <f>[26]Su!AC283</f>
        <v>1</v>
      </c>
      <c r="H34" s="45">
        <f>[26]Su!AC284</f>
        <v>22</v>
      </c>
      <c r="I34" s="45">
        <f>[26]Su!AC285</f>
        <v>26</v>
      </c>
      <c r="J34" s="45">
        <f>[26]Su!AC286</f>
        <v>60</v>
      </c>
    </row>
    <row r="35" spans="2:10" ht="15" customHeight="1" x14ac:dyDescent="0.2">
      <c r="B35" s="227">
        <v>9</v>
      </c>
      <c r="C35" s="163" t="s">
        <v>34</v>
      </c>
      <c r="D35" s="222" t="s">
        <v>247</v>
      </c>
      <c r="E35" s="223"/>
      <c r="F35" s="36">
        <f t="shared" si="1"/>
        <v>5</v>
      </c>
      <c r="G35" s="45">
        <f>[26]Św!X283</f>
        <v>0</v>
      </c>
      <c r="H35" s="45">
        <f>[26]Św!X284</f>
        <v>0</v>
      </c>
      <c r="I35" s="45">
        <f>[26]Św!X285</f>
        <v>2</v>
      </c>
      <c r="J35" s="45">
        <f>[26]Św!X286</f>
        <v>3</v>
      </c>
    </row>
    <row r="36" spans="2:10" ht="15" customHeight="1" x14ac:dyDescent="0.2">
      <c r="B36" s="228"/>
      <c r="C36" s="220"/>
      <c r="D36" s="184" t="s">
        <v>248</v>
      </c>
      <c r="E36" s="28" t="s">
        <v>19</v>
      </c>
      <c r="F36" s="36">
        <f t="shared" si="1"/>
        <v>59</v>
      </c>
      <c r="G36" s="45">
        <f>[26]Św!AA283</f>
        <v>6</v>
      </c>
      <c r="H36" s="45">
        <f>[26]Św!AA284</f>
        <v>14</v>
      </c>
      <c r="I36" s="45">
        <f>[26]Św!AA285</f>
        <v>18</v>
      </c>
      <c r="J36" s="45">
        <f>[26]Św!AA286</f>
        <v>21</v>
      </c>
    </row>
    <row r="37" spans="2:10" ht="15" customHeight="1" x14ac:dyDescent="0.2">
      <c r="B37" s="229"/>
      <c r="C37" s="221"/>
      <c r="D37" s="185"/>
      <c r="E37" s="28" t="s">
        <v>20</v>
      </c>
      <c r="F37" s="36">
        <f t="shared" si="1"/>
        <v>40</v>
      </c>
      <c r="G37" s="45">
        <f>[26]Św!AC283</f>
        <v>1</v>
      </c>
      <c r="H37" s="45">
        <f>[26]Św!AC284</f>
        <v>8</v>
      </c>
      <c r="I37" s="45">
        <f>[26]Św!AC285</f>
        <v>12</v>
      </c>
      <c r="J37" s="45">
        <f>[26]Św!AC286</f>
        <v>19</v>
      </c>
    </row>
    <row r="38" spans="2:10" ht="15" customHeight="1" x14ac:dyDescent="0.2">
      <c r="B38" s="217">
        <v>10</v>
      </c>
      <c r="C38" s="163" t="s">
        <v>35</v>
      </c>
      <c r="D38" s="222" t="s">
        <v>247</v>
      </c>
      <c r="E38" s="223"/>
      <c r="F38" s="36">
        <f t="shared" si="1"/>
        <v>11</v>
      </c>
      <c r="G38" s="45">
        <f>[26]Ws!X283</f>
        <v>0</v>
      </c>
      <c r="H38" s="45">
        <f>[26]Ws!X284</f>
        <v>3</v>
      </c>
      <c r="I38" s="45">
        <f>[26]Ws!X285</f>
        <v>5</v>
      </c>
      <c r="J38" s="45">
        <f>[26]Ws!X286</f>
        <v>3</v>
      </c>
    </row>
    <row r="39" spans="2:10" ht="15" customHeight="1" x14ac:dyDescent="0.2">
      <c r="B39" s="218"/>
      <c r="C39" s="220"/>
      <c r="D39" s="184" t="s">
        <v>248</v>
      </c>
      <c r="E39" s="28" t="s">
        <v>19</v>
      </c>
      <c r="F39" s="36">
        <f t="shared" si="1"/>
        <v>62</v>
      </c>
      <c r="G39" s="45">
        <f>[26]Ws!AA283</f>
        <v>3</v>
      </c>
      <c r="H39" s="45">
        <f>[26]Ws!AA284</f>
        <v>27</v>
      </c>
      <c r="I39" s="45">
        <f>[26]Ws!AA285</f>
        <v>17</v>
      </c>
      <c r="J39" s="45">
        <f>[26]Ws!AA286</f>
        <v>15</v>
      </c>
    </row>
    <row r="40" spans="2:10" ht="15" customHeight="1" x14ac:dyDescent="0.2">
      <c r="B40" s="219"/>
      <c r="C40" s="221"/>
      <c r="D40" s="185"/>
      <c r="E40" s="28" t="s">
        <v>20</v>
      </c>
      <c r="F40" s="36">
        <f t="shared" si="1"/>
        <v>50</v>
      </c>
      <c r="G40" s="45">
        <f>[26]Ws!AC283</f>
        <v>1</v>
      </c>
      <c r="H40" s="45">
        <f>[26]Ws!AC284</f>
        <v>21</v>
      </c>
      <c r="I40" s="45">
        <f>[26]Ws!AC285</f>
        <v>14</v>
      </c>
      <c r="J40" s="45">
        <f>[26]Ws!AC286</f>
        <v>14</v>
      </c>
    </row>
    <row r="41" spans="2:10" ht="15" customHeight="1" x14ac:dyDescent="0.2">
      <c r="B41" s="178">
        <v>11</v>
      </c>
      <c r="C41" s="163" t="s">
        <v>36</v>
      </c>
      <c r="D41" s="222" t="s">
        <v>247</v>
      </c>
      <c r="E41" s="223"/>
      <c r="F41" s="36">
        <f t="shared" si="1"/>
        <v>19</v>
      </c>
      <c r="G41" s="45">
        <f>[26]ZGg!X283</f>
        <v>0</v>
      </c>
      <c r="H41" s="45">
        <f>[26]ZGg!X284</f>
        <v>2</v>
      </c>
      <c r="I41" s="45">
        <f>[26]ZGg!X285</f>
        <v>7</v>
      </c>
      <c r="J41" s="45">
        <f>[26]ZGg!X286</f>
        <v>10</v>
      </c>
    </row>
    <row r="42" spans="2:10" ht="15" customHeight="1" x14ac:dyDescent="0.2">
      <c r="B42" s="226"/>
      <c r="C42" s="220"/>
      <c r="D42" s="184" t="s">
        <v>248</v>
      </c>
      <c r="E42" s="28" t="s">
        <v>19</v>
      </c>
      <c r="F42" s="36">
        <f t="shared" si="1"/>
        <v>218</v>
      </c>
      <c r="G42" s="45">
        <f>[26]ZGg!AA283</f>
        <v>9</v>
      </c>
      <c r="H42" s="45">
        <f>[26]ZGg!AA284</f>
        <v>56</v>
      </c>
      <c r="I42" s="45">
        <f>[26]ZGg!AA285</f>
        <v>80</v>
      </c>
      <c r="J42" s="45">
        <f>[26]ZGg!AA286</f>
        <v>73</v>
      </c>
    </row>
    <row r="43" spans="2:10" ht="15" customHeight="1" x14ac:dyDescent="0.2">
      <c r="B43" s="179"/>
      <c r="C43" s="221"/>
      <c r="D43" s="185"/>
      <c r="E43" s="28" t="s">
        <v>20</v>
      </c>
      <c r="F43" s="36">
        <f t="shared" si="1"/>
        <v>142</v>
      </c>
      <c r="G43" s="45">
        <f>[26]ZGg!AC283</f>
        <v>5</v>
      </c>
      <c r="H43" s="45">
        <f>[26]ZGg!AC284</f>
        <v>37</v>
      </c>
      <c r="I43" s="45">
        <f>[26]ZGg!AC285</f>
        <v>55</v>
      </c>
      <c r="J43" s="45">
        <f>[26]ZGg!AC286</f>
        <v>45</v>
      </c>
    </row>
    <row r="44" spans="2:10" ht="15" customHeight="1" x14ac:dyDescent="0.2">
      <c r="B44" s="178">
        <v>12</v>
      </c>
      <c r="C44" s="163" t="s">
        <v>37</v>
      </c>
      <c r="D44" s="222" t="s">
        <v>247</v>
      </c>
      <c r="E44" s="223"/>
      <c r="F44" s="36">
        <f t="shared" si="1"/>
        <v>3</v>
      </c>
      <c r="G44" s="45">
        <f>[26]ZGz!X283</f>
        <v>0</v>
      </c>
      <c r="H44" s="45">
        <f>[26]ZGz!X284</f>
        <v>0</v>
      </c>
      <c r="I44" s="45">
        <f>[26]ZGz!X285</f>
        <v>3</v>
      </c>
      <c r="J44" s="45">
        <f>[26]ZGz!X286</f>
        <v>0</v>
      </c>
    </row>
    <row r="45" spans="2:10" ht="15" customHeight="1" x14ac:dyDescent="0.2">
      <c r="B45" s="226"/>
      <c r="C45" s="220"/>
      <c r="D45" s="184" t="s">
        <v>248</v>
      </c>
      <c r="E45" s="28" t="s">
        <v>19</v>
      </c>
      <c r="F45" s="36">
        <f t="shared" si="1"/>
        <v>25</v>
      </c>
      <c r="G45" s="45">
        <f>[26]ZGz!AA283</f>
        <v>0</v>
      </c>
      <c r="H45" s="45">
        <f>[26]ZGz!AA284</f>
        <v>8</v>
      </c>
      <c r="I45" s="45">
        <f>[26]ZGz!AA285</f>
        <v>8</v>
      </c>
      <c r="J45" s="45">
        <f>[26]ZGz!AA286</f>
        <v>9</v>
      </c>
    </row>
    <row r="46" spans="2:10" ht="15" customHeight="1" x14ac:dyDescent="0.2">
      <c r="B46" s="179"/>
      <c r="C46" s="221"/>
      <c r="D46" s="185"/>
      <c r="E46" s="28" t="s">
        <v>20</v>
      </c>
      <c r="F46" s="36">
        <f t="shared" si="1"/>
        <v>19</v>
      </c>
      <c r="G46" s="45">
        <f>[26]ZGz!AC283</f>
        <v>0</v>
      </c>
      <c r="H46" s="45">
        <f>[26]ZGz!AC284</f>
        <v>5</v>
      </c>
      <c r="I46" s="45">
        <f>[26]ZGz!AC285</f>
        <v>6</v>
      </c>
      <c r="J46" s="45">
        <f>[26]ZGz!AC286</f>
        <v>8</v>
      </c>
    </row>
    <row r="47" spans="2:10" ht="15" customHeight="1" x14ac:dyDescent="0.2">
      <c r="B47" s="227">
        <v>13</v>
      </c>
      <c r="C47" s="163" t="s">
        <v>38</v>
      </c>
      <c r="D47" s="222" t="s">
        <v>247</v>
      </c>
      <c r="E47" s="223"/>
      <c r="F47" s="36">
        <f t="shared" si="1"/>
        <v>9</v>
      </c>
      <c r="G47" s="45">
        <f>[26]Żg!X283</f>
        <v>0</v>
      </c>
      <c r="H47" s="45">
        <f>[26]Żg!X284</f>
        <v>0</v>
      </c>
      <c r="I47" s="45">
        <f>[26]Żg!X285</f>
        <v>4</v>
      </c>
      <c r="J47" s="45">
        <f>[26]Żg!X286</f>
        <v>5</v>
      </c>
    </row>
    <row r="48" spans="2:10" ht="15" customHeight="1" x14ac:dyDescent="0.2">
      <c r="B48" s="228"/>
      <c r="C48" s="220"/>
      <c r="D48" s="184" t="s">
        <v>248</v>
      </c>
      <c r="E48" s="28" t="s">
        <v>19</v>
      </c>
      <c r="F48" s="36">
        <f t="shared" si="1"/>
        <v>80</v>
      </c>
      <c r="G48" s="45">
        <f>[26]Żg!AA283</f>
        <v>2</v>
      </c>
      <c r="H48" s="45">
        <f>[26]Żg!AA284</f>
        <v>20</v>
      </c>
      <c r="I48" s="45">
        <f>[26]Żg!AA285</f>
        <v>24</v>
      </c>
      <c r="J48" s="45">
        <f>[26]Żg!AA286</f>
        <v>34</v>
      </c>
    </row>
    <row r="49" spans="2:10" ht="15" customHeight="1" x14ac:dyDescent="0.2">
      <c r="B49" s="229"/>
      <c r="C49" s="221"/>
      <c r="D49" s="185"/>
      <c r="E49" s="28" t="s">
        <v>20</v>
      </c>
      <c r="F49" s="36">
        <f t="shared" si="1"/>
        <v>69</v>
      </c>
      <c r="G49" s="45">
        <f>[26]Żg!AC283</f>
        <v>1</v>
      </c>
      <c r="H49" s="45">
        <f>[26]Żg!AC284</f>
        <v>16</v>
      </c>
      <c r="I49" s="45">
        <f>[26]Żg!AC285</f>
        <v>21</v>
      </c>
      <c r="J49" s="45">
        <f>[26]Żg!AC286</f>
        <v>31</v>
      </c>
    </row>
    <row r="50" spans="2:10" ht="15" customHeight="1" x14ac:dyDescent="0.2">
      <c r="B50" s="217">
        <v>14</v>
      </c>
      <c r="C50" s="163" t="s">
        <v>39</v>
      </c>
      <c r="D50" s="222" t="s">
        <v>247</v>
      </c>
      <c r="E50" s="223"/>
      <c r="F50" s="36">
        <f t="shared" si="1"/>
        <v>15</v>
      </c>
      <c r="G50" s="45">
        <f>[26]Żr!X283</f>
        <v>0</v>
      </c>
      <c r="H50" s="45">
        <f>[26]Żr!X284</f>
        <v>0</v>
      </c>
      <c r="I50" s="45">
        <f>[26]Żr!X285</f>
        <v>8</v>
      </c>
      <c r="J50" s="45">
        <f>[26]Żr!X286</f>
        <v>7</v>
      </c>
    </row>
    <row r="51" spans="2:10" ht="15" customHeight="1" x14ac:dyDescent="0.2">
      <c r="B51" s="218"/>
      <c r="C51" s="220"/>
      <c r="D51" s="184" t="s">
        <v>248</v>
      </c>
      <c r="E51" s="28" t="s">
        <v>19</v>
      </c>
      <c r="F51" s="36">
        <f t="shared" si="1"/>
        <v>363</v>
      </c>
      <c r="G51" s="45">
        <f>[26]Żr!AA283</f>
        <v>0</v>
      </c>
      <c r="H51" s="45">
        <f>[26]Żr!AA284</f>
        <v>13</v>
      </c>
      <c r="I51" s="45">
        <f>[26]Żr!AA285</f>
        <v>186</v>
      </c>
      <c r="J51" s="45">
        <f>[26]Żr!AA286</f>
        <v>164</v>
      </c>
    </row>
    <row r="52" spans="2:10" ht="15" customHeight="1" x14ac:dyDescent="0.2">
      <c r="B52" s="219"/>
      <c r="C52" s="221"/>
      <c r="D52" s="185"/>
      <c r="E52" s="28" t="s">
        <v>20</v>
      </c>
      <c r="F52" s="36">
        <f t="shared" si="1"/>
        <v>336</v>
      </c>
      <c r="G52" s="45">
        <f>[26]Żr!AC283</f>
        <v>0</v>
      </c>
      <c r="H52" s="45">
        <f>[26]Żr!AC284</f>
        <v>10</v>
      </c>
      <c r="I52" s="45">
        <f>[26]Żr!AC285</f>
        <v>177</v>
      </c>
      <c r="J52" s="45">
        <f>[26]Żr!AC286</f>
        <v>149</v>
      </c>
    </row>
    <row r="53" spans="2:10" ht="12" customHeight="1" x14ac:dyDescent="0.2"/>
  </sheetData>
  <mergeCells count="68">
    <mergeCell ref="B3:J3"/>
    <mergeCell ref="B5:B7"/>
    <mergeCell ref="C5:E7"/>
    <mergeCell ref="F5:J5"/>
    <mergeCell ref="F6:F7"/>
    <mergeCell ref="G6:G7"/>
    <mergeCell ref="H6:H7"/>
    <mergeCell ref="I6:I7"/>
    <mergeCell ref="J6:J7"/>
    <mergeCell ref="B8:C10"/>
    <mergeCell ref="D8:E8"/>
    <mergeCell ref="D9:D10"/>
    <mergeCell ref="B11:B13"/>
    <mergeCell ref="C11:C13"/>
    <mergeCell ref="D11:E11"/>
    <mergeCell ref="D12:D13"/>
    <mergeCell ref="B14:B16"/>
    <mergeCell ref="C14:C16"/>
    <mergeCell ref="D14:E14"/>
    <mergeCell ref="D15:D16"/>
    <mergeCell ref="B17:B19"/>
    <mergeCell ref="C17:C19"/>
    <mergeCell ref="D17:E17"/>
    <mergeCell ref="D18:D19"/>
    <mergeCell ref="B20:B22"/>
    <mergeCell ref="C20:C22"/>
    <mergeCell ref="D20:E20"/>
    <mergeCell ref="D21:D22"/>
    <mergeCell ref="B23:B25"/>
    <mergeCell ref="C23:C25"/>
    <mergeCell ref="D23:E23"/>
    <mergeCell ref="D24:D25"/>
    <mergeCell ref="B26:B28"/>
    <mergeCell ref="C26:C28"/>
    <mergeCell ref="D26:E26"/>
    <mergeCell ref="D27:D28"/>
    <mergeCell ref="B29:B31"/>
    <mergeCell ref="C29:C31"/>
    <mergeCell ref="D29:E29"/>
    <mergeCell ref="D30:D31"/>
    <mergeCell ref="B32:B34"/>
    <mergeCell ref="C32:C34"/>
    <mergeCell ref="D32:E32"/>
    <mergeCell ref="D33:D34"/>
    <mergeCell ref="B35:B37"/>
    <mergeCell ref="C35:C37"/>
    <mergeCell ref="D35:E35"/>
    <mergeCell ref="D36:D37"/>
    <mergeCell ref="B38:B40"/>
    <mergeCell ref="C38:C40"/>
    <mergeCell ref="D38:E38"/>
    <mergeCell ref="D39:D40"/>
    <mergeCell ref="B41:B43"/>
    <mergeCell ref="C41:C43"/>
    <mergeCell ref="D41:E41"/>
    <mergeCell ref="D42:D43"/>
    <mergeCell ref="B50:B52"/>
    <mergeCell ref="C50:C52"/>
    <mergeCell ref="D50:E50"/>
    <mergeCell ref="D51:D52"/>
    <mergeCell ref="B44:B46"/>
    <mergeCell ref="C44:C46"/>
    <mergeCell ref="D44:E44"/>
    <mergeCell ref="D45:D46"/>
    <mergeCell ref="B47:B49"/>
    <mergeCell ref="C47:C49"/>
    <mergeCell ref="D47:E47"/>
    <mergeCell ref="D48:D49"/>
  </mergeCells>
  <pageMargins left="0.7" right="0.7" top="0.75" bottom="0.75" header="0.3" footer="0.3"/>
  <pageSetup paperSize="9" scale="8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36"/>
  <sheetViews>
    <sheetView zoomScale="90" zoomScaleNormal="90" workbookViewId="0">
      <selection activeCell="F3" sqref="F3"/>
    </sheetView>
  </sheetViews>
  <sheetFormatPr defaultRowHeight="12.75" x14ac:dyDescent="0.2"/>
  <cols>
    <col min="1" max="1" width="3.42578125" style="21" customWidth="1"/>
    <col min="2" max="2" width="5.28515625" style="21" customWidth="1"/>
    <col min="3" max="3" width="25.28515625" style="21" customWidth="1"/>
    <col min="4" max="4" width="7.5703125" style="21" customWidth="1"/>
    <col min="5" max="5" width="8.85546875" style="21" customWidth="1"/>
    <col min="6" max="8" width="5.7109375" style="21" customWidth="1"/>
    <col min="9" max="9" width="10.85546875" style="21" customWidth="1"/>
    <col min="10" max="10" width="4.5703125" style="21" customWidth="1"/>
    <col min="11" max="11" width="7.85546875" style="21" customWidth="1"/>
    <col min="12" max="12" width="8.140625" style="21" customWidth="1"/>
    <col min="13" max="13" width="9.7109375" style="21" customWidth="1"/>
    <col min="14" max="16" width="5.7109375" style="21" customWidth="1"/>
    <col min="17" max="17" width="8.140625" style="21" customWidth="1"/>
    <col min="18" max="19" width="5.7109375" style="21" customWidth="1"/>
    <col min="20" max="21" width="9.7109375" style="21" customWidth="1"/>
    <col min="22" max="25" width="5.7109375" style="40" customWidth="1"/>
    <col min="26" max="26" width="9.140625" style="40"/>
    <col min="27" max="27" width="6.140625" style="40" customWidth="1"/>
    <col min="28" max="29" width="5.5703125" style="40" customWidth="1"/>
    <col min="30" max="30" width="5.7109375" style="40" customWidth="1"/>
    <col min="31" max="32" width="6.5703125" style="40" customWidth="1"/>
    <col min="33" max="33" width="5.42578125" style="40" customWidth="1"/>
    <col min="34" max="34" width="7.5703125" style="40" customWidth="1"/>
    <col min="35" max="35" width="5.140625" style="40" customWidth="1"/>
    <col min="36" max="36" width="5.85546875" style="40" customWidth="1"/>
    <col min="37" max="57" width="9.140625" style="40"/>
    <col min="58" max="257" width="9.140625" style="21"/>
    <col min="258" max="258" width="3.42578125" style="21" customWidth="1"/>
    <col min="259" max="259" width="5.28515625" style="21" customWidth="1"/>
    <col min="260" max="260" width="25.28515625" style="21" customWidth="1"/>
    <col min="261" max="266" width="12.7109375" style="21" customWidth="1"/>
    <col min="267" max="278" width="9.7109375" style="21" customWidth="1"/>
    <col min="279" max="513" width="9.140625" style="21"/>
    <col min="514" max="514" width="3.42578125" style="21" customWidth="1"/>
    <col min="515" max="515" width="5.28515625" style="21" customWidth="1"/>
    <col min="516" max="516" width="25.28515625" style="21" customWidth="1"/>
    <col min="517" max="522" width="12.7109375" style="21" customWidth="1"/>
    <col min="523" max="534" width="9.7109375" style="21" customWidth="1"/>
    <col min="535" max="769" width="9.140625" style="21"/>
    <col min="770" max="770" width="3.42578125" style="21" customWidth="1"/>
    <col min="771" max="771" width="5.28515625" style="21" customWidth="1"/>
    <col min="772" max="772" width="25.28515625" style="21" customWidth="1"/>
    <col min="773" max="778" width="12.7109375" style="21" customWidth="1"/>
    <col min="779" max="790" width="9.7109375" style="21" customWidth="1"/>
    <col min="791" max="1025" width="9.140625" style="21"/>
    <col min="1026" max="1026" width="3.42578125" style="21" customWidth="1"/>
    <col min="1027" max="1027" width="5.28515625" style="21" customWidth="1"/>
    <col min="1028" max="1028" width="25.28515625" style="21" customWidth="1"/>
    <col min="1029" max="1034" width="12.7109375" style="21" customWidth="1"/>
    <col min="1035" max="1046" width="9.7109375" style="21" customWidth="1"/>
    <col min="1047" max="1281" width="9.140625" style="21"/>
    <col min="1282" max="1282" width="3.42578125" style="21" customWidth="1"/>
    <col min="1283" max="1283" width="5.28515625" style="21" customWidth="1"/>
    <col min="1284" max="1284" width="25.28515625" style="21" customWidth="1"/>
    <col min="1285" max="1290" width="12.7109375" style="21" customWidth="1"/>
    <col min="1291" max="1302" width="9.7109375" style="21" customWidth="1"/>
    <col min="1303" max="1537" width="9.140625" style="21"/>
    <col min="1538" max="1538" width="3.42578125" style="21" customWidth="1"/>
    <col min="1539" max="1539" width="5.28515625" style="21" customWidth="1"/>
    <col min="1540" max="1540" width="25.28515625" style="21" customWidth="1"/>
    <col min="1541" max="1546" width="12.7109375" style="21" customWidth="1"/>
    <col min="1547" max="1558" width="9.7109375" style="21" customWidth="1"/>
    <col min="1559" max="1793" width="9.140625" style="21"/>
    <col min="1794" max="1794" width="3.42578125" style="21" customWidth="1"/>
    <col min="1795" max="1795" width="5.28515625" style="21" customWidth="1"/>
    <col min="1796" max="1796" width="25.28515625" style="21" customWidth="1"/>
    <col min="1797" max="1802" width="12.7109375" style="21" customWidth="1"/>
    <col min="1803" max="1814" width="9.7109375" style="21" customWidth="1"/>
    <col min="1815" max="2049" width="9.140625" style="21"/>
    <col min="2050" max="2050" width="3.42578125" style="21" customWidth="1"/>
    <col min="2051" max="2051" width="5.28515625" style="21" customWidth="1"/>
    <col min="2052" max="2052" width="25.28515625" style="21" customWidth="1"/>
    <col min="2053" max="2058" width="12.7109375" style="21" customWidth="1"/>
    <col min="2059" max="2070" width="9.7109375" style="21" customWidth="1"/>
    <col min="2071" max="2305" width="9.140625" style="21"/>
    <col min="2306" max="2306" width="3.42578125" style="21" customWidth="1"/>
    <col min="2307" max="2307" width="5.28515625" style="21" customWidth="1"/>
    <col min="2308" max="2308" width="25.28515625" style="21" customWidth="1"/>
    <col min="2309" max="2314" width="12.7109375" style="21" customWidth="1"/>
    <col min="2315" max="2326" width="9.7109375" style="21" customWidth="1"/>
    <col min="2327" max="2561" width="9.140625" style="21"/>
    <col min="2562" max="2562" width="3.42578125" style="21" customWidth="1"/>
    <col min="2563" max="2563" width="5.28515625" style="21" customWidth="1"/>
    <col min="2564" max="2564" width="25.28515625" style="21" customWidth="1"/>
    <col min="2565" max="2570" width="12.7109375" style="21" customWidth="1"/>
    <col min="2571" max="2582" width="9.7109375" style="21" customWidth="1"/>
    <col min="2583" max="2817" width="9.140625" style="21"/>
    <col min="2818" max="2818" width="3.42578125" style="21" customWidth="1"/>
    <col min="2819" max="2819" width="5.28515625" style="21" customWidth="1"/>
    <col min="2820" max="2820" width="25.28515625" style="21" customWidth="1"/>
    <col min="2821" max="2826" width="12.7109375" style="21" customWidth="1"/>
    <col min="2827" max="2838" width="9.7109375" style="21" customWidth="1"/>
    <col min="2839" max="3073" width="9.140625" style="21"/>
    <col min="3074" max="3074" width="3.42578125" style="21" customWidth="1"/>
    <col min="3075" max="3075" width="5.28515625" style="21" customWidth="1"/>
    <col min="3076" max="3076" width="25.28515625" style="21" customWidth="1"/>
    <col min="3077" max="3082" width="12.7109375" style="21" customWidth="1"/>
    <col min="3083" max="3094" width="9.7109375" style="21" customWidth="1"/>
    <col min="3095" max="3329" width="9.140625" style="21"/>
    <col min="3330" max="3330" width="3.42578125" style="21" customWidth="1"/>
    <col min="3331" max="3331" width="5.28515625" style="21" customWidth="1"/>
    <col min="3332" max="3332" width="25.28515625" style="21" customWidth="1"/>
    <col min="3333" max="3338" width="12.7109375" style="21" customWidth="1"/>
    <col min="3339" max="3350" width="9.7109375" style="21" customWidth="1"/>
    <col min="3351" max="3585" width="9.140625" style="21"/>
    <col min="3586" max="3586" width="3.42578125" style="21" customWidth="1"/>
    <col min="3587" max="3587" width="5.28515625" style="21" customWidth="1"/>
    <col min="3588" max="3588" width="25.28515625" style="21" customWidth="1"/>
    <col min="3589" max="3594" width="12.7109375" style="21" customWidth="1"/>
    <col min="3595" max="3606" width="9.7109375" style="21" customWidth="1"/>
    <col min="3607" max="3841" width="9.140625" style="21"/>
    <col min="3842" max="3842" width="3.42578125" style="21" customWidth="1"/>
    <col min="3843" max="3843" width="5.28515625" style="21" customWidth="1"/>
    <col min="3844" max="3844" width="25.28515625" style="21" customWidth="1"/>
    <col min="3845" max="3850" width="12.7109375" style="21" customWidth="1"/>
    <col min="3851" max="3862" width="9.7109375" style="21" customWidth="1"/>
    <col min="3863" max="4097" width="9.140625" style="21"/>
    <col min="4098" max="4098" width="3.42578125" style="21" customWidth="1"/>
    <col min="4099" max="4099" width="5.28515625" style="21" customWidth="1"/>
    <col min="4100" max="4100" width="25.28515625" style="21" customWidth="1"/>
    <col min="4101" max="4106" width="12.7109375" style="21" customWidth="1"/>
    <col min="4107" max="4118" width="9.7109375" style="21" customWidth="1"/>
    <col min="4119" max="4353" width="9.140625" style="21"/>
    <col min="4354" max="4354" width="3.42578125" style="21" customWidth="1"/>
    <col min="4355" max="4355" width="5.28515625" style="21" customWidth="1"/>
    <col min="4356" max="4356" width="25.28515625" style="21" customWidth="1"/>
    <col min="4357" max="4362" width="12.7109375" style="21" customWidth="1"/>
    <col min="4363" max="4374" width="9.7109375" style="21" customWidth="1"/>
    <col min="4375" max="4609" width="9.140625" style="21"/>
    <col min="4610" max="4610" width="3.42578125" style="21" customWidth="1"/>
    <col min="4611" max="4611" width="5.28515625" style="21" customWidth="1"/>
    <col min="4612" max="4612" width="25.28515625" style="21" customWidth="1"/>
    <col min="4613" max="4618" width="12.7109375" style="21" customWidth="1"/>
    <col min="4619" max="4630" width="9.7109375" style="21" customWidth="1"/>
    <col min="4631" max="4865" width="9.140625" style="21"/>
    <col min="4866" max="4866" width="3.42578125" style="21" customWidth="1"/>
    <col min="4867" max="4867" width="5.28515625" style="21" customWidth="1"/>
    <col min="4868" max="4868" width="25.28515625" style="21" customWidth="1"/>
    <col min="4869" max="4874" width="12.7109375" style="21" customWidth="1"/>
    <col min="4875" max="4886" width="9.7109375" style="21" customWidth="1"/>
    <col min="4887" max="5121" width="9.140625" style="21"/>
    <col min="5122" max="5122" width="3.42578125" style="21" customWidth="1"/>
    <col min="5123" max="5123" width="5.28515625" style="21" customWidth="1"/>
    <col min="5124" max="5124" width="25.28515625" style="21" customWidth="1"/>
    <col min="5125" max="5130" width="12.7109375" style="21" customWidth="1"/>
    <col min="5131" max="5142" width="9.7109375" style="21" customWidth="1"/>
    <col min="5143" max="5377" width="9.140625" style="21"/>
    <col min="5378" max="5378" width="3.42578125" style="21" customWidth="1"/>
    <col min="5379" max="5379" width="5.28515625" style="21" customWidth="1"/>
    <col min="5380" max="5380" width="25.28515625" style="21" customWidth="1"/>
    <col min="5381" max="5386" width="12.7109375" style="21" customWidth="1"/>
    <col min="5387" max="5398" width="9.7109375" style="21" customWidth="1"/>
    <col min="5399" max="5633" width="9.140625" style="21"/>
    <col min="5634" max="5634" width="3.42578125" style="21" customWidth="1"/>
    <col min="5635" max="5635" width="5.28515625" style="21" customWidth="1"/>
    <col min="5636" max="5636" width="25.28515625" style="21" customWidth="1"/>
    <col min="5637" max="5642" width="12.7109375" style="21" customWidth="1"/>
    <col min="5643" max="5654" width="9.7109375" style="21" customWidth="1"/>
    <col min="5655" max="5889" width="9.140625" style="21"/>
    <col min="5890" max="5890" width="3.42578125" style="21" customWidth="1"/>
    <col min="5891" max="5891" width="5.28515625" style="21" customWidth="1"/>
    <col min="5892" max="5892" width="25.28515625" style="21" customWidth="1"/>
    <col min="5893" max="5898" width="12.7109375" style="21" customWidth="1"/>
    <col min="5899" max="5910" width="9.7109375" style="21" customWidth="1"/>
    <col min="5911" max="6145" width="9.140625" style="21"/>
    <col min="6146" max="6146" width="3.42578125" style="21" customWidth="1"/>
    <col min="6147" max="6147" width="5.28515625" style="21" customWidth="1"/>
    <col min="6148" max="6148" width="25.28515625" style="21" customWidth="1"/>
    <col min="6149" max="6154" width="12.7109375" style="21" customWidth="1"/>
    <col min="6155" max="6166" width="9.7109375" style="21" customWidth="1"/>
    <col min="6167" max="6401" width="9.140625" style="21"/>
    <col min="6402" max="6402" width="3.42578125" style="21" customWidth="1"/>
    <col min="6403" max="6403" width="5.28515625" style="21" customWidth="1"/>
    <col min="6404" max="6404" width="25.28515625" style="21" customWidth="1"/>
    <col min="6405" max="6410" width="12.7109375" style="21" customWidth="1"/>
    <col min="6411" max="6422" width="9.7109375" style="21" customWidth="1"/>
    <col min="6423" max="6657" width="9.140625" style="21"/>
    <col min="6658" max="6658" width="3.42578125" style="21" customWidth="1"/>
    <col min="6659" max="6659" width="5.28515625" style="21" customWidth="1"/>
    <col min="6660" max="6660" width="25.28515625" style="21" customWidth="1"/>
    <col min="6661" max="6666" width="12.7109375" style="21" customWidth="1"/>
    <col min="6667" max="6678" width="9.7109375" style="21" customWidth="1"/>
    <col min="6679" max="6913" width="9.140625" style="21"/>
    <col min="6914" max="6914" width="3.42578125" style="21" customWidth="1"/>
    <col min="6915" max="6915" width="5.28515625" style="21" customWidth="1"/>
    <col min="6916" max="6916" width="25.28515625" style="21" customWidth="1"/>
    <col min="6917" max="6922" width="12.7109375" style="21" customWidth="1"/>
    <col min="6923" max="6934" width="9.7109375" style="21" customWidth="1"/>
    <col min="6935" max="7169" width="9.140625" style="21"/>
    <col min="7170" max="7170" width="3.42578125" style="21" customWidth="1"/>
    <col min="7171" max="7171" width="5.28515625" style="21" customWidth="1"/>
    <col min="7172" max="7172" width="25.28515625" style="21" customWidth="1"/>
    <col min="7173" max="7178" width="12.7109375" style="21" customWidth="1"/>
    <col min="7179" max="7190" width="9.7109375" style="21" customWidth="1"/>
    <col min="7191" max="7425" width="9.140625" style="21"/>
    <col min="7426" max="7426" width="3.42578125" style="21" customWidth="1"/>
    <col min="7427" max="7427" width="5.28515625" style="21" customWidth="1"/>
    <col min="7428" max="7428" width="25.28515625" style="21" customWidth="1"/>
    <col min="7429" max="7434" width="12.7109375" style="21" customWidth="1"/>
    <col min="7435" max="7446" width="9.7109375" style="21" customWidth="1"/>
    <col min="7447" max="7681" width="9.140625" style="21"/>
    <col min="7682" max="7682" width="3.42578125" style="21" customWidth="1"/>
    <col min="7683" max="7683" width="5.28515625" style="21" customWidth="1"/>
    <col min="7684" max="7684" width="25.28515625" style="21" customWidth="1"/>
    <col min="7685" max="7690" width="12.7109375" style="21" customWidth="1"/>
    <col min="7691" max="7702" width="9.7109375" style="21" customWidth="1"/>
    <col min="7703" max="7937" width="9.140625" style="21"/>
    <col min="7938" max="7938" width="3.42578125" style="21" customWidth="1"/>
    <col min="7939" max="7939" width="5.28515625" style="21" customWidth="1"/>
    <col min="7940" max="7940" width="25.28515625" style="21" customWidth="1"/>
    <col min="7941" max="7946" width="12.7109375" style="21" customWidth="1"/>
    <col min="7947" max="7958" width="9.7109375" style="21" customWidth="1"/>
    <col min="7959" max="8193" width="9.140625" style="21"/>
    <col min="8194" max="8194" width="3.42578125" style="21" customWidth="1"/>
    <col min="8195" max="8195" width="5.28515625" style="21" customWidth="1"/>
    <col min="8196" max="8196" width="25.28515625" style="21" customWidth="1"/>
    <col min="8197" max="8202" width="12.7109375" style="21" customWidth="1"/>
    <col min="8203" max="8214" width="9.7109375" style="21" customWidth="1"/>
    <col min="8215" max="8449" width="9.140625" style="21"/>
    <col min="8450" max="8450" width="3.42578125" style="21" customWidth="1"/>
    <col min="8451" max="8451" width="5.28515625" style="21" customWidth="1"/>
    <col min="8452" max="8452" width="25.28515625" style="21" customWidth="1"/>
    <col min="8453" max="8458" width="12.7109375" style="21" customWidth="1"/>
    <col min="8459" max="8470" width="9.7109375" style="21" customWidth="1"/>
    <col min="8471" max="8705" width="9.140625" style="21"/>
    <col min="8706" max="8706" width="3.42578125" style="21" customWidth="1"/>
    <col min="8707" max="8707" width="5.28515625" style="21" customWidth="1"/>
    <col min="8708" max="8708" width="25.28515625" style="21" customWidth="1"/>
    <col min="8709" max="8714" width="12.7109375" style="21" customWidth="1"/>
    <col min="8715" max="8726" width="9.7109375" style="21" customWidth="1"/>
    <col min="8727" max="8961" width="9.140625" style="21"/>
    <col min="8962" max="8962" width="3.42578125" style="21" customWidth="1"/>
    <col min="8963" max="8963" width="5.28515625" style="21" customWidth="1"/>
    <col min="8964" max="8964" width="25.28515625" style="21" customWidth="1"/>
    <col min="8965" max="8970" width="12.7109375" style="21" customWidth="1"/>
    <col min="8971" max="8982" width="9.7109375" style="21" customWidth="1"/>
    <col min="8983" max="9217" width="9.140625" style="21"/>
    <col min="9218" max="9218" width="3.42578125" style="21" customWidth="1"/>
    <col min="9219" max="9219" width="5.28515625" style="21" customWidth="1"/>
    <col min="9220" max="9220" width="25.28515625" style="21" customWidth="1"/>
    <col min="9221" max="9226" width="12.7109375" style="21" customWidth="1"/>
    <col min="9227" max="9238" width="9.7109375" style="21" customWidth="1"/>
    <col min="9239" max="9473" width="9.140625" style="21"/>
    <col min="9474" max="9474" width="3.42578125" style="21" customWidth="1"/>
    <col min="9475" max="9475" width="5.28515625" style="21" customWidth="1"/>
    <col min="9476" max="9476" width="25.28515625" style="21" customWidth="1"/>
    <col min="9477" max="9482" width="12.7109375" style="21" customWidth="1"/>
    <col min="9483" max="9494" width="9.7109375" style="21" customWidth="1"/>
    <col min="9495" max="9729" width="9.140625" style="21"/>
    <col min="9730" max="9730" width="3.42578125" style="21" customWidth="1"/>
    <col min="9731" max="9731" width="5.28515625" style="21" customWidth="1"/>
    <col min="9732" max="9732" width="25.28515625" style="21" customWidth="1"/>
    <col min="9733" max="9738" width="12.7109375" style="21" customWidth="1"/>
    <col min="9739" max="9750" width="9.7109375" style="21" customWidth="1"/>
    <col min="9751" max="9985" width="9.140625" style="21"/>
    <col min="9986" max="9986" width="3.42578125" style="21" customWidth="1"/>
    <col min="9987" max="9987" width="5.28515625" style="21" customWidth="1"/>
    <col min="9988" max="9988" width="25.28515625" style="21" customWidth="1"/>
    <col min="9989" max="9994" width="12.7109375" style="21" customWidth="1"/>
    <col min="9995" max="10006" width="9.7109375" style="21" customWidth="1"/>
    <col min="10007" max="10241" width="9.140625" style="21"/>
    <col min="10242" max="10242" width="3.42578125" style="21" customWidth="1"/>
    <col min="10243" max="10243" width="5.28515625" style="21" customWidth="1"/>
    <col min="10244" max="10244" width="25.28515625" style="21" customWidth="1"/>
    <col min="10245" max="10250" width="12.7109375" style="21" customWidth="1"/>
    <col min="10251" max="10262" width="9.7109375" style="21" customWidth="1"/>
    <col min="10263" max="10497" width="9.140625" style="21"/>
    <col min="10498" max="10498" width="3.42578125" style="21" customWidth="1"/>
    <col min="10499" max="10499" width="5.28515625" style="21" customWidth="1"/>
    <col min="10500" max="10500" width="25.28515625" style="21" customWidth="1"/>
    <col min="10501" max="10506" width="12.7109375" style="21" customWidth="1"/>
    <col min="10507" max="10518" width="9.7109375" style="21" customWidth="1"/>
    <col min="10519" max="10753" width="9.140625" style="21"/>
    <col min="10754" max="10754" width="3.42578125" style="21" customWidth="1"/>
    <col min="10755" max="10755" width="5.28515625" style="21" customWidth="1"/>
    <col min="10756" max="10756" width="25.28515625" style="21" customWidth="1"/>
    <col min="10757" max="10762" width="12.7109375" style="21" customWidth="1"/>
    <col min="10763" max="10774" width="9.7109375" style="21" customWidth="1"/>
    <col min="10775" max="11009" width="9.140625" style="21"/>
    <col min="11010" max="11010" width="3.42578125" style="21" customWidth="1"/>
    <col min="11011" max="11011" width="5.28515625" style="21" customWidth="1"/>
    <col min="11012" max="11012" width="25.28515625" style="21" customWidth="1"/>
    <col min="11013" max="11018" width="12.7109375" style="21" customWidth="1"/>
    <col min="11019" max="11030" width="9.7109375" style="21" customWidth="1"/>
    <col min="11031" max="11265" width="9.140625" style="21"/>
    <col min="11266" max="11266" width="3.42578125" style="21" customWidth="1"/>
    <col min="11267" max="11267" width="5.28515625" style="21" customWidth="1"/>
    <col min="11268" max="11268" width="25.28515625" style="21" customWidth="1"/>
    <col min="11269" max="11274" width="12.7109375" style="21" customWidth="1"/>
    <col min="11275" max="11286" width="9.7109375" style="21" customWidth="1"/>
    <col min="11287" max="11521" width="9.140625" style="21"/>
    <col min="11522" max="11522" width="3.42578125" style="21" customWidth="1"/>
    <col min="11523" max="11523" width="5.28515625" style="21" customWidth="1"/>
    <col min="11524" max="11524" width="25.28515625" style="21" customWidth="1"/>
    <col min="11525" max="11530" width="12.7109375" style="21" customWidth="1"/>
    <col min="11531" max="11542" width="9.7109375" style="21" customWidth="1"/>
    <col min="11543" max="11777" width="9.140625" style="21"/>
    <col min="11778" max="11778" width="3.42578125" style="21" customWidth="1"/>
    <col min="11779" max="11779" width="5.28515625" style="21" customWidth="1"/>
    <col min="11780" max="11780" width="25.28515625" style="21" customWidth="1"/>
    <col min="11781" max="11786" width="12.7109375" style="21" customWidth="1"/>
    <col min="11787" max="11798" width="9.7109375" style="21" customWidth="1"/>
    <col min="11799" max="12033" width="9.140625" style="21"/>
    <col min="12034" max="12034" width="3.42578125" style="21" customWidth="1"/>
    <col min="12035" max="12035" width="5.28515625" style="21" customWidth="1"/>
    <col min="12036" max="12036" width="25.28515625" style="21" customWidth="1"/>
    <col min="12037" max="12042" width="12.7109375" style="21" customWidth="1"/>
    <col min="12043" max="12054" width="9.7109375" style="21" customWidth="1"/>
    <col min="12055" max="12289" width="9.140625" style="21"/>
    <col min="12290" max="12290" width="3.42578125" style="21" customWidth="1"/>
    <col min="12291" max="12291" width="5.28515625" style="21" customWidth="1"/>
    <col min="12292" max="12292" width="25.28515625" style="21" customWidth="1"/>
    <col min="12293" max="12298" width="12.7109375" style="21" customWidth="1"/>
    <col min="12299" max="12310" width="9.7109375" style="21" customWidth="1"/>
    <col min="12311" max="12545" width="9.140625" style="21"/>
    <col min="12546" max="12546" width="3.42578125" style="21" customWidth="1"/>
    <col min="12547" max="12547" width="5.28515625" style="21" customWidth="1"/>
    <col min="12548" max="12548" width="25.28515625" style="21" customWidth="1"/>
    <col min="12549" max="12554" width="12.7109375" style="21" customWidth="1"/>
    <col min="12555" max="12566" width="9.7109375" style="21" customWidth="1"/>
    <col min="12567" max="12801" width="9.140625" style="21"/>
    <col min="12802" max="12802" width="3.42578125" style="21" customWidth="1"/>
    <col min="12803" max="12803" width="5.28515625" style="21" customWidth="1"/>
    <col min="12804" max="12804" width="25.28515625" style="21" customWidth="1"/>
    <col min="12805" max="12810" width="12.7109375" style="21" customWidth="1"/>
    <col min="12811" max="12822" width="9.7109375" style="21" customWidth="1"/>
    <col min="12823" max="13057" width="9.140625" style="21"/>
    <col min="13058" max="13058" width="3.42578125" style="21" customWidth="1"/>
    <col min="13059" max="13059" width="5.28515625" style="21" customWidth="1"/>
    <col min="13060" max="13060" width="25.28515625" style="21" customWidth="1"/>
    <col min="13061" max="13066" width="12.7109375" style="21" customWidth="1"/>
    <col min="13067" max="13078" width="9.7109375" style="21" customWidth="1"/>
    <col min="13079" max="13313" width="9.140625" style="21"/>
    <col min="13314" max="13314" width="3.42578125" style="21" customWidth="1"/>
    <col min="13315" max="13315" width="5.28515625" style="21" customWidth="1"/>
    <col min="13316" max="13316" width="25.28515625" style="21" customWidth="1"/>
    <col min="13317" max="13322" width="12.7109375" style="21" customWidth="1"/>
    <col min="13323" max="13334" width="9.7109375" style="21" customWidth="1"/>
    <col min="13335" max="13569" width="9.140625" style="21"/>
    <col min="13570" max="13570" width="3.42578125" style="21" customWidth="1"/>
    <col min="13571" max="13571" width="5.28515625" style="21" customWidth="1"/>
    <col min="13572" max="13572" width="25.28515625" style="21" customWidth="1"/>
    <col min="13573" max="13578" width="12.7109375" style="21" customWidth="1"/>
    <col min="13579" max="13590" width="9.7109375" style="21" customWidth="1"/>
    <col min="13591" max="13825" width="9.140625" style="21"/>
    <col min="13826" max="13826" width="3.42578125" style="21" customWidth="1"/>
    <col min="13827" max="13827" width="5.28515625" style="21" customWidth="1"/>
    <col min="13828" max="13828" width="25.28515625" style="21" customWidth="1"/>
    <col min="13829" max="13834" width="12.7109375" style="21" customWidth="1"/>
    <col min="13835" max="13846" width="9.7109375" style="21" customWidth="1"/>
    <col min="13847" max="14081" width="9.140625" style="21"/>
    <col min="14082" max="14082" width="3.42578125" style="21" customWidth="1"/>
    <col min="14083" max="14083" width="5.28515625" style="21" customWidth="1"/>
    <col min="14084" max="14084" width="25.28515625" style="21" customWidth="1"/>
    <col min="14085" max="14090" width="12.7109375" style="21" customWidth="1"/>
    <col min="14091" max="14102" width="9.7109375" style="21" customWidth="1"/>
    <col min="14103" max="14337" width="9.140625" style="21"/>
    <col min="14338" max="14338" width="3.42578125" style="21" customWidth="1"/>
    <col min="14339" max="14339" width="5.28515625" style="21" customWidth="1"/>
    <col min="14340" max="14340" width="25.28515625" style="21" customWidth="1"/>
    <col min="14341" max="14346" width="12.7109375" style="21" customWidth="1"/>
    <col min="14347" max="14358" width="9.7109375" style="21" customWidth="1"/>
    <col min="14359" max="14593" width="9.140625" style="21"/>
    <col min="14594" max="14594" width="3.42578125" style="21" customWidth="1"/>
    <col min="14595" max="14595" width="5.28515625" style="21" customWidth="1"/>
    <col min="14596" max="14596" width="25.28515625" style="21" customWidth="1"/>
    <col min="14597" max="14602" width="12.7109375" style="21" customWidth="1"/>
    <col min="14603" max="14614" width="9.7109375" style="21" customWidth="1"/>
    <col min="14615" max="14849" width="9.140625" style="21"/>
    <col min="14850" max="14850" width="3.42578125" style="21" customWidth="1"/>
    <col min="14851" max="14851" width="5.28515625" style="21" customWidth="1"/>
    <col min="14852" max="14852" width="25.28515625" style="21" customWidth="1"/>
    <col min="14853" max="14858" width="12.7109375" style="21" customWidth="1"/>
    <col min="14859" max="14870" width="9.7109375" style="21" customWidth="1"/>
    <col min="14871" max="15105" width="9.140625" style="21"/>
    <col min="15106" max="15106" width="3.42578125" style="21" customWidth="1"/>
    <col min="15107" max="15107" width="5.28515625" style="21" customWidth="1"/>
    <col min="15108" max="15108" width="25.28515625" style="21" customWidth="1"/>
    <col min="15109" max="15114" width="12.7109375" style="21" customWidth="1"/>
    <col min="15115" max="15126" width="9.7109375" style="21" customWidth="1"/>
    <col min="15127" max="15361" width="9.140625" style="21"/>
    <col min="15362" max="15362" width="3.42578125" style="21" customWidth="1"/>
    <col min="15363" max="15363" width="5.28515625" style="21" customWidth="1"/>
    <col min="15364" max="15364" width="25.28515625" style="21" customWidth="1"/>
    <col min="15365" max="15370" width="12.7109375" style="21" customWidth="1"/>
    <col min="15371" max="15382" width="9.7109375" style="21" customWidth="1"/>
    <col min="15383" max="15617" width="9.140625" style="21"/>
    <col min="15618" max="15618" width="3.42578125" style="21" customWidth="1"/>
    <col min="15619" max="15619" width="5.28515625" style="21" customWidth="1"/>
    <col min="15620" max="15620" width="25.28515625" style="21" customWidth="1"/>
    <col min="15621" max="15626" width="12.7109375" style="21" customWidth="1"/>
    <col min="15627" max="15638" width="9.7109375" style="21" customWidth="1"/>
    <col min="15639" max="15873" width="9.140625" style="21"/>
    <col min="15874" max="15874" width="3.42578125" style="21" customWidth="1"/>
    <col min="15875" max="15875" width="5.28515625" style="21" customWidth="1"/>
    <col min="15876" max="15876" width="25.28515625" style="21" customWidth="1"/>
    <col min="15877" max="15882" width="12.7109375" style="21" customWidth="1"/>
    <col min="15883" max="15894" width="9.7109375" style="21" customWidth="1"/>
    <col min="15895" max="16129" width="9.140625" style="21"/>
    <col min="16130" max="16130" width="3.42578125" style="21" customWidth="1"/>
    <col min="16131" max="16131" width="5.28515625" style="21" customWidth="1"/>
    <col min="16132" max="16132" width="25.28515625" style="21" customWidth="1"/>
    <col min="16133" max="16138" width="12.7109375" style="21" customWidth="1"/>
    <col min="16139" max="16150" width="9.7109375" style="21" customWidth="1"/>
    <col min="16151" max="16384" width="9.140625" style="21"/>
  </cols>
  <sheetData>
    <row r="1" spans="2:57" ht="27.75" customHeight="1" x14ac:dyDescent="0.2">
      <c r="B1" s="157" t="s">
        <v>258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</row>
    <row r="2" spans="2:57" ht="38.25" customHeight="1" x14ac:dyDescent="0.2">
      <c r="B2" s="242" t="s">
        <v>259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</row>
    <row r="3" spans="2:57" ht="251.25" customHeight="1" x14ac:dyDescent="0.2">
      <c r="B3" s="130"/>
      <c r="C3" s="130"/>
      <c r="D3" s="131" t="s">
        <v>19</v>
      </c>
      <c r="E3" s="132" t="s">
        <v>260</v>
      </c>
      <c r="F3" s="133" t="s">
        <v>261</v>
      </c>
      <c r="G3" s="132" t="s">
        <v>262</v>
      </c>
      <c r="H3" s="133" t="s">
        <v>263</v>
      </c>
      <c r="I3" s="133" t="s">
        <v>264</v>
      </c>
      <c r="J3" s="133" t="s">
        <v>265</v>
      </c>
      <c r="K3" s="133" t="s">
        <v>266</v>
      </c>
      <c r="L3" s="133" t="s">
        <v>267</v>
      </c>
      <c r="M3" s="133" t="s">
        <v>268</v>
      </c>
      <c r="N3" s="133" t="s">
        <v>269</v>
      </c>
      <c r="O3" s="133" t="s">
        <v>270</v>
      </c>
      <c r="P3" s="133" t="s">
        <v>271</v>
      </c>
      <c r="Q3" s="133" t="s">
        <v>272</v>
      </c>
      <c r="R3" s="133" t="s">
        <v>273</v>
      </c>
      <c r="S3" s="133" t="s">
        <v>200</v>
      </c>
      <c r="T3" s="133" t="s">
        <v>274</v>
      </c>
      <c r="U3" s="132" t="s">
        <v>275</v>
      </c>
      <c r="V3" s="132" t="s">
        <v>276</v>
      </c>
      <c r="W3" s="132" t="s">
        <v>277</v>
      </c>
      <c r="X3" s="132" t="s">
        <v>278</v>
      </c>
      <c r="Y3" s="132" t="s">
        <v>198</v>
      </c>
      <c r="Z3" s="132" t="s">
        <v>279</v>
      </c>
      <c r="AA3" s="132" t="s">
        <v>280</v>
      </c>
      <c r="AB3" s="132" t="s">
        <v>281</v>
      </c>
      <c r="AC3" s="132" t="s">
        <v>282</v>
      </c>
      <c r="AD3" s="132" t="s">
        <v>283</v>
      </c>
      <c r="AE3" s="132" t="s">
        <v>284</v>
      </c>
      <c r="AF3" s="132" t="s">
        <v>285</v>
      </c>
      <c r="AG3" s="132" t="s">
        <v>286</v>
      </c>
      <c r="AH3" s="132" t="s">
        <v>287</v>
      </c>
      <c r="AI3" s="132" t="s">
        <v>194</v>
      </c>
      <c r="AJ3" s="132" t="s">
        <v>288</v>
      </c>
    </row>
    <row r="4" spans="2:57" ht="34.5" customHeight="1" x14ac:dyDescent="0.2">
      <c r="B4" s="147" t="s">
        <v>21</v>
      </c>
      <c r="C4" s="149"/>
      <c r="D4" s="89">
        <f t="shared" ref="D4:J4" si="0">SUM(D5:D18)</f>
        <v>2406</v>
      </c>
      <c r="E4" s="89">
        <f t="shared" si="0"/>
        <v>0</v>
      </c>
      <c r="F4" s="89">
        <f t="shared" si="0"/>
        <v>7</v>
      </c>
      <c r="G4" s="89">
        <f t="shared" si="0"/>
        <v>148</v>
      </c>
      <c r="H4" s="89">
        <f t="shared" si="0"/>
        <v>2</v>
      </c>
      <c r="I4" s="89">
        <f t="shared" si="0"/>
        <v>2</v>
      </c>
      <c r="J4" s="89">
        <f t="shared" si="0"/>
        <v>30</v>
      </c>
      <c r="K4" s="89">
        <f t="shared" ref="K4:AJ4" si="1">SUM(K5:K18)</f>
        <v>5</v>
      </c>
      <c r="L4" s="89">
        <f t="shared" si="1"/>
        <v>58</v>
      </c>
      <c r="M4" s="89">
        <f t="shared" si="1"/>
        <v>237</v>
      </c>
      <c r="N4" s="89">
        <f t="shared" si="1"/>
        <v>96</v>
      </c>
      <c r="O4" s="89">
        <f t="shared" si="1"/>
        <v>0</v>
      </c>
      <c r="P4" s="89">
        <f t="shared" si="1"/>
        <v>32</v>
      </c>
      <c r="Q4" s="89">
        <f t="shared" si="1"/>
        <v>1</v>
      </c>
      <c r="R4" s="89">
        <f t="shared" si="1"/>
        <v>0</v>
      </c>
      <c r="S4" s="89">
        <f t="shared" si="1"/>
        <v>81</v>
      </c>
      <c r="T4" s="89">
        <f t="shared" si="1"/>
        <v>153</v>
      </c>
      <c r="U4" s="89">
        <f t="shared" si="1"/>
        <v>26</v>
      </c>
      <c r="V4" s="89">
        <f t="shared" si="1"/>
        <v>63</v>
      </c>
      <c r="W4" s="89">
        <f t="shared" si="1"/>
        <v>0</v>
      </c>
      <c r="X4" s="89">
        <f t="shared" si="1"/>
        <v>0</v>
      </c>
      <c r="Y4" s="89">
        <f t="shared" si="1"/>
        <v>360</v>
      </c>
      <c r="Z4" s="89">
        <f t="shared" si="1"/>
        <v>444</v>
      </c>
      <c r="AA4" s="89">
        <f t="shared" si="1"/>
        <v>22</v>
      </c>
      <c r="AB4" s="89">
        <f t="shared" si="1"/>
        <v>1</v>
      </c>
      <c r="AC4" s="89">
        <f t="shared" si="1"/>
        <v>9</v>
      </c>
      <c r="AD4" s="89">
        <f t="shared" si="1"/>
        <v>56</v>
      </c>
      <c r="AE4" s="89">
        <f t="shared" si="1"/>
        <v>95</v>
      </c>
      <c r="AF4" s="89">
        <f t="shared" si="1"/>
        <v>0</v>
      </c>
      <c r="AG4" s="89">
        <f t="shared" si="1"/>
        <v>0</v>
      </c>
      <c r="AH4" s="89">
        <f t="shared" si="1"/>
        <v>225</v>
      </c>
      <c r="AI4" s="89">
        <f t="shared" si="1"/>
        <v>60</v>
      </c>
      <c r="AJ4" s="89">
        <f t="shared" si="1"/>
        <v>193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</row>
    <row r="5" spans="2:57" s="53" customFormat="1" ht="35.1" customHeight="1" x14ac:dyDescent="0.25">
      <c r="B5" s="59">
        <v>1</v>
      </c>
      <c r="C5" s="60" t="s">
        <v>26</v>
      </c>
      <c r="D5" s="89">
        <f t="shared" ref="D5:D18" si="2">SUM(E5:AJ5)</f>
        <v>476</v>
      </c>
      <c r="E5" s="90">
        <f>[27]GWg!AC297</f>
        <v>0</v>
      </c>
      <c r="F5" s="90">
        <f>[27]GWg!AC298</f>
        <v>3</v>
      </c>
      <c r="G5" s="90">
        <f>[27]GWg!AC299</f>
        <v>37</v>
      </c>
      <c r="H5" s="90">
        <f>[27]GWg!AC300</f>
        <v>1</v>
      </c>
      <c r="I5" s="90">
        <f>[27]GWg!AC301</f>
        <v>0</v>
      </c>
      <c r="J5" s="90">
        <f>[27]GWg!AC302</f>
        <v>24</v>
      </c>
      <c r="K5" s="90">
        <f>[27]GWg!AC303</f>
        <v>0</v>
      </c>
      <c r="L5" s="90">
        <f>[27]GWg!AC304</f>
        <v>1</v>
      </c>
      <c r="M5" s="90">
        <f>[27]GWg!AC305</f>
        <v>72</v>
      </c>
      <c r="N5" s="90">
        <f>[27]GWg!AC306</f>
        <v>12</v>
      </c>
      <c r="O5" s="90">
        <f>[27]GWg!AC307</f>
        <v>0</v>
      </c>
      <c r="P5" s="90">
        <f>[27]GWg!AC308</f>
        <v>6</v>
      </c>
      <c r="Q5" s="90">
        <f>[27]GWg!AC309</f>
        <v>0</v>
      </c>
      <c r="R5" s="90">
        <f>[27]GWg!AC310</f>
        <v>0</v>
      </c>
      <c r="S5" s="90">
        <f>[27]GWg!AC311</f>
        <v>31</v>
      </c>
      <c r="T5" s="90">
        <f>[27]GWg!AC312</f>
        <v>54</v>
      </c>
      <c r="U5" s="90">
        <f>[27]GWg!AC313</f>
        <v>0</v>
      </c>
      <c r="V5" s="90">
        <f>[27]GWg!AC314</f>
        <v>29</v>
      </c>
      <c r="W5" s="69">
        <f>[27]GWg!AC315</f>
        <v>0</v>
      </c>
      <c r="X5" s="69">
        <f>[27]GWg!AC316</f>
        <v>0</v>
      </c>
      <c r="Y5" s="69">
        <f>[27]GWg!AC317</f>
        <v>21</v>
      </c>
      <c r="Z5" s="69">
        <f>[27]GWg!AC318</f>
        <v>2</v>
      </c>
      <c r="AA5" s="69">
        <f>[27]GWg!AC319</f>
        <v>22</v>
      </c>
      <c r="AB5" s="69">
        <f>[27]GWg!AC320</f>
        <v>0</v>
      </c>
      <c r="AC5" s="69">
        <f>[27]GWg!AD321</f>
        <v>0</v>
      </c>
      <c r="AD5" s="69">
        <f>[27]GWg!AC322</f>
        <v>5</v>
      </c>
      <c r="AE5" s="69">
        <f>[27]GWg!AC323</f>
        <v>14</v>
      </c>
      <c r="AF5" s="69">
        <f>[27]GWg!AC324</f>
        <v>0</v>
      </c>
      <c r="AG5" s="69">
        <f>[27]GWg!AC325</f>
        <v>0</v>
      </c>
      <c r="AH5" s="69">
        <f>[27]GWg!AC326</f>
        <v>98</v>
      </c>
      <c r="AI5" s="69">
        <f>[27]GWg!AC327</f>
        <v>11</v>
      </c>
      <c r="AJ5" s="69">
        <f>[27]GWg!AC328</f>
        <v>33</v>
      </c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93"/>
      <c r="AW5" s="93"/>
      <c r="AX5" s="93"/>
      <c r="AY5" s="93"/>
      <c r="AZ5" s="93"/>
      <c r="BA5" s="93"/>
      <c r="BB5" s="93"/>
      <c r="BC5" s="93"/>
      <c r="BD5" s="93"/>
      <c r="BE5" s="93"/>
    </row>
    <row r="6" spans="2:57" s="53" customFormat="1" ht="35.1" customHeight="1" x14ac:dyDescent="0.25">
      <c r="B6" s="61">
        <v>2</v>
      </c>
      <c r="C6" s="60" t="s">
        <v>27</v>
      </c>
      <c r="D6" s="89">
        <f t="shared" si="2"/>
        <v>174</v>
      </c>
      <c r="E6" s="90">
        <f>[27]GWz!AC297</f>
        <v>0</v>
      </c>
      <c r="F6" s="90">
        <f>[27]GWz!AC298</f>
        <v>0</v>
      </c>
      <c r="G6" s="136">
        <f>[27]GWz!AC299</f>
        <v>8</v>
      </c>
      <c r="H6" s="136">
        <f>[27]GWz!AC300</f>
        <v>0</v>
      </c>
      <c r="I6" s="136">
        <f>[27]GWz!AC301</f>
        <v>0</v>
      </c>
      <c r="J6" s="136">
        <f>[27]GWz!AC302</f>
        <v>0</v>
      </c>
      <c r="K6" s="136">
        <f>[27]GWz!AC303</f>
        <v>0</v>
      </c>
      <c r="L6" s="136">
        <f>[27]GWz!AC304</f>
        <v>0</v>
      </c>
      <c r="M6" s="136">
        <f>[27]GWz!AC305</f>
        <v>17</v>
      </c>
      <c r="N6" s="136">
        <f>[27]GWz!AC306</f>
        <v>0</v>
      </c>
      <c r="O6" s="136">
        <f>[27]GWz!AC307</f>
        <v>0</v>
      </c>
      <c r="P6" s="136">
        <f>[27]GWz!AC308</f>
        <v>0</v>
      </c>
      <c r="Q6" s="136">
        <f>[27]GWz!AC309</f>
        <v>0</v>
      </c>
      <c r="R6" s="136">
        <f>[27]GWz!AC310</f>
        <v>0</v>
      </c>
      <c r="S6" s="136">
        <f>[27]GWz!AC311</f>
        <v>8</v>
      </c>
      <c r="T6" s="136">
        <f>[27]GWz!AC312</f>
        <v>29</v>
      </c>
      <c r="U6" s="136">
        <f>[27]GWz!AC313</f>
        <v>6</v>
      </c>
      <c r="V6" s="136">
        <f>[27]GWz!AC314</f>
        <v>12</v>
      </c>
      <c r="W6" s="137">
        <f>[27]GWz!AC315</f>
        <v>0</v>
      </c>
      <c r="X6" s="137">
        <f>[27]GWz!AC316</f>
        <v>0</v>
      </c>
      <c r="Y6" s="137">
        <f>[27]GWz!AC317</f>
        <v>42</v>
      </c>
      <c r="Z6" s="137">
        <f>[27]GWz!AC318</f>
        <v>23</v>
      </c>
      <c r="AA6" s="137">
        <f>[27]GWz!AC319</f>
        <v>0</v>
      </c>
      <c r="AB6" s="137">
        <f>[27]GWz!AC320</f>
        <v>0</v>
      </c>
      <c r="AC6" s="137">
        <f>[27]GWz!AC321</f>
        <v>0</v>
      </c>
      <c r="AD6" s="137">
        <f>[27]GWz!AC322</f>
        <v>1</v>
      </c>
      <c r="AE6" s="137">
        <f>[27]GWz!AC323</f>
        <v>4</v>
      </c>
      <c r="AF6" s="137">
        <f>[27]GWz!AC324</f>
        <v>0</v>
      </c>
      <c r="AG6" s="137">
        <f>[27]GWz!AC325</f>
        <v>0</v>
      </c>
      <c r="AH6" s="137">
        <f>[27]GWz!AC326</f>
        <v>16</v>
      </c>
      <c r="AI6" s="137">
        <f>[27]GWz!AC327</f>
        <v>7</v>
      </c>
      <c r="AJ6" s="137">
        <f>[27]GWz!AC328</f>
        <v>1</v>
      </c>
      <c r="AK6" s="138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93"/>
      <c r="AW6" s="93"/>
      <c r="AX6" s="93"/>
      <c r="AY6" s="93"/>
      <c r="AZ6" s="93"/>
      <c r="BA6" s="93"/>
      <c r="BB6" s="93"/>
      <c r="BC6" s="93"/>
      <c r="BD6" s="93"/>
      <c r="BE6" s="93"/>
    </row>
    <row r="7" spans="2:57" s="53" customFormat="1" ht="35.1" customHeight="1" x14ac:dyDescent="0.25">
      <c r="B7" s="69">
        <v>3</v>
      </c>
      <c r="C7" s="60" t="s">
        <v>28</v>
      </c>
      <c r="D7" s="89">
        <f t="shared" si="2"/>
        <v>130</v>
      </c>
      <c r="E7" s="90">
        <f>[27]KO!AC297</f>
        <v>0</v>
      </c>
      <c r="F7" s="90">
        <f>[27]KO!AC298</f>
        <v>0</v>
      </c>
      <c r="G7" s="90">
        <f>[27]KO!AC299</f>
        <v>0</v>
      </c>
      <c r="H7" s="90">
        <f>[27]KO!AC300</f>
        <v>0</v>
      </c>
      <c r="I7" s="90">
        <f>[27]KO!AC301</f>
        <v>0</v>
      </c>
      <c r="J7" s="90">
        <f>[27]KO!AC302</f>
        <v>0</v>
      </c>
      <c r="K7" s="90">
        <f>[27]KO!AC303</f>
        <v>0</v>
      </c>
      <c r="L7" s="90">
        <f>[27]KO!AC304</f>
        <v>0</v>
      </c>
      <c r="M7" s="90">
        <f>[27]KO!AC305</f>
        <v>6</v>
      </c>
      <c r="N7" s="90">
        <f>[27]KO!AC306</f>
        <v>2</v>
      </c>
      <c r="O7" s="90">
        <f>[27]KO!AC307</f>
        <v>0</v>
      </c>
      <c r="P7" s="90">
        <f>[27]KO!AC308</f>
        <v>0</v>
      </c>
      <c r="Q7" s="90">
        <f>[27]KO!AC309</f>
        <v>0</v>
      </c>
      <c r="R7" s="90">
        <f>[27]KO!AC310</f>
        <v>0</v>
      </c>
      <c r="S7" s="90">
        <f>[27]KO!AC311</f>
        <v>1</v>
      </c>
      <c r="T7" s="90">
        <f>[27]KO!AC312</f>
        <v>9</v>
      </c>
      <c r="U7" s="90">
        <f>[27]KO!AC313</f>
        <v>0</v>
      </c>
      <c r="V7" s="90">
        <f>[27]KO!AC314</f>
        <v>4</v>
      </c>
      <c r="W7" s="69">
        <f>[27]KO!AC315</f>
        <v>0</v>
      </c>
      <c r="X7" s="69">
        <f>[27]KO!AC316</f>
        <v>0</v>
      </c>
      <c r="Y7" s="69">
        <f>[27]KO!AC317</f>
        <v>6</v>
      </c>
      <c r="Z7" s="69">
        <f>[27]KO!AC318</f>
        <v>21</v>
      </c>
      <c r="AA7" s="69">
        <f>[27]KO!AC319</f>
        <v>0</v>
      </c>
      <c r="AB7" s="69">
        <f>[27]KO!AC320</f>
        <v>0</v>
      </c>
      <c r="AC7" s="69">
        <f>[27]KO!AD321</f>
        <v>0</v>
      </c>
      <c r="AD7" s="137">
        <f>[27]KO!AC322</f>
        <v>15</v>
      </c>
      <c r="AE7" s="137">
        <f>[27]KO!AC323</f>
        <v>1</v>
      </c>
      <c r="AF7" s="137">
        <f>[27]KO!AC324</f>
        <v>0</v>
      </c>
      <c r="AG7" s="137">
        <f>[27]KO!AC325</f>
        <v>0</v>
      </c>
      <c r="AH7" s="137">
        <f>[27]KO!AC326</f>
        <v>4</v>
      </c>
      <c r="AI7" s="137">
        <f>[27]KO!AC327</f>
        <v>0</v>
      </c>
      <c r="AJ7" s="137">
        <f>[27]KO!AC328</f>
        <v>61</v>
      </c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93"/>
      <c r="AW7" s="93"/>
      <c r="AX7" s="93"/>
      <c r="AY7" s="93"/>
      <c r="AZ7" s="93"/>
      <c r="BA7" s="93"/>
      <c r="BB7" s="93"/>
      <c r="BC7" s="93"/>
      <c r="BD7" s="93"/>
      <c r="BE7" s="93"/>
    </row>
    <row r="8" spans="2:57" s="53" customFormat="1" ht="35.1" customHeight="1" x14ac:dyDescent="0.25">
      <c r="B8" s="69">
        <v>4</v>
      </c>
      <c r="C8" s="60" t="s">
        <v>29</v>
      </c>
      <c r="D8" s="89">
        <f t="shared" si="2"/>
        <v>161</v>
      </c>
      <c r="E8" s="90">
        <f>[27]MI!AC297</f>
        <v>0</v>
      </c>
      <c r="F8" s="90">
        <f>[27]MI!AC298</f>
        <v>4</v>
      </c>
      <c r="G8" s="90">
        <f>[27]MI!AC299</f>
        <v>0</v>
      </c>
      <c r="H8" s="90">
        <f>[27]KO!AC300</f>
        <v>0</v>
      </c>
      <c r="I8" s="90">
        <f>[27]MI!AC301</f>
        <v>0</v>
      </c>
      <c r="J8" s="90">
        <f>[27]MI!AC302</f>
        <v>0</v>
      </c>
      <c r="K8" s="90">
        <f>[27]MI!AC303</f>
        <v>0</v>
      </c>
      <c r="L8" s="90">
        <f>[27]MI!AC304</f>
        <v>4</v>
      </c>
      <c r="M8" s="90">
        <f>[27]MI!AC305</f>
        <v>7</v>
      </c>
      <c r="N8" s="90">
        <f>[27]MI!AC306</f>
        <v>0</v>
      </c>
      <c r="O8" s="90">
        <f>[27]MI!AC307</f>
        <v>0</v>
      </c>
      <c r="P8" s="90">
        <f>[27]MI!AC308</f>
        <v>0</v>
      </c>
      <c r="Q8" s="90">
        <f>[27]MI!AC309</f>
        <v>0</v>
      </c>
      <c r="R8" s="90">
        <f>[27]MI!AC310</f>
        <v>0</v>
      </c>
      <c r="S8" s="90">
        <f>[27]MI!AC311</f>
        <v>0</v>
      </c>
      <c r="T8" s="90">
        <f>[27]MI!AC312</f>
        <v>1</v>
      </c>
      <c r="U8" s="90">
        <f>[27]MI!AC313</f>
        <v>3</v>
      </c>
      <c r="V8" s="90">
        <f>[27]MI!AC314</f>
        <v>2</v>
      </c>
      <c r="W8" s="69">
        <f>[27]MI!AC315</f>
        <v>0</v>
      </c>
      <c r="X8" s="69">
        <f>[27]MI!AC316</f>
        <v>0</v>
      </c>
      <c r="Y8" s="69">
        <f>[27]MI!AC317</f>
        <v>0</v>
      </c>
      <c r="Z8" s="69">
        <f>[27]MI!AC318</f>
        <v>107</v>
      </c>
      <c r="AA8" s="69">
        <f>[27]MI!AC319</f>
        <v>0</v>
      </c>
      <c r="AB8" s="69">
        <f>[27]MI!AC320</f>
        <v>0</v>
      </c>
      <c r="AC8" s="69">
        <f>[27]MI!AD321</f>
        <v>0</v>
      </c>
      <c r="AD8" s="69">
        <f>[27]MI!AC322</f>
        <v>1</v>
      </c>
      <c r="AE8" s="69">
        <f>[27]MI!AC323</f>
        <v>2</v>
      </c>
      <c r="AF8" s="69">
        <f>[27]MI!AC324</f>
        <v>0</v>
      </c>
      <c r="AG8" s="69">
        <f>[27]MI!AC325</f>
        <v>0</v>
      </c>
      <c r="AH8" s="69">
        <f>[27]MI!AC326</f>
        <v>20</v>
      </c>
      <c r="AI8" s="69">
        <f>[27]MI!AC327</f>
        <v>0</v>
      </c>
      <c r="AJ8" s="69">
        <f>[27]MI!AC328</f>
        <v>10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93"/>
      <c r="AW8" s="93"/>
      <c r="AX8" s="93"/>
      <c r="AY8" s="93"/>
      <c r="AZ8" s="93"/>
      <c r="BA8" s="93"/>
      <c r="BB8" s="93"/>
      <c r="BC8" s="93"/>
      <c r="BD8" s="93"/>
      <c r="BE8" s="93"/>
    </row>
    <row r="9" spans="2:57" s="53" customFormat="1" ht="35.1" customHeight="1" x14ac:dyDescent="0.25">
      <c r="B9" s="59">
        <v>5</v>
      </c>
      <c r="C9" s="60" t="s">
        <v>30</v>
      </c>
      <c r="D9" s="89">
        <f t="shared" si="2"/>
        <v>77</v>
      </c>
      <c r="E9" s="90">
        <f>[27]NS!AC297</f>
        <v>0</v>
      </c>
      <c r="F9" s="90">
        <f>[27]NS!AC298</f>
        <v>0</v>
      </c>
      <c r="G9" s="90">
        <f>[27]NS!AC299</f>
        <v>0</v>
      </c>
      <c r="H9" s="90">
        <f>[27]NS!AC300</f>
        <v>0</v>
      </c>
      <c r="I9" s="90">
        <f>[27]NS!AC301</f>
        <v>0</v>
      </c>
      <c r="J9" s="90">
        <f>[27]NS!AC302</f>
        <v>0</v>
      </c>
      <c r="K9" s="90">
        <f>[27]NS!AC303</f>
        <v>0</v>
      </c>
      <c r="L9" s="90">
        <f>[27]NS!AC304</f>
        <v>14</v>
      </c>
      <c r="M9" s="90">
        <f>[27]NS!AC305</f>
        <v>5</v>
      </c>
      <c r="N9" s="90">
        <f>[27]NS!AC306</f>
        <v>3</v>
      </c>
      <c r="O9" s="90">
        <f>[27]NS!AC307</f>
        <v>0</v>
      </c>
      <c r="P9" s="90">
        <f>[27]NS!AC308</f>
        <v>0</v>
      </c>
      <c r="Q9" s="90">
        <f>[27]NS!AC309</f>
        <v>0</v>
      </c>
      <c r="R9" s="90">
        <f>[27]NS!AC310</f>
        <v>0</v>
      </c>
      <c r="S9" s="90">
        <f>[27]NS!AC311</f>
        <v>6</v>
      </c>
      <c r="T9" s="90">
        <f>[27]NS!AC312</f>
        <v>5</v>
      </c>
      <c r="U9" s="90">
        <f>[27]NS!AC313</f>
        <v>0</v>
      </c>
      <c r="V9" s="90">
        <f>[27]NS!AC314</f>
        <v>9</v>
      </c>
      <c r="W9" s="69">
        <f>[27]NS!AC315</f>
        <v>0</v>
      </c>
      <c r="X9" s="69">
        <f>[27]NS!AC316</f>
        <v>0</v>
      </c>
      <c r="Y9" s="69">
        <f>[27]NS!AC317</f>
        <v>11</v>
      </c>
      <c r="Z9" s="69">
        <f>[27]NS!AC318</f>
        <v>17</v>
      </c>
      <c r="AA9" s="69">
        <f>[27]NS!AC319</f>
        <v>0</v>
      </c>
      <c r="AB9" s="69">
        <f>[27]NS!AC320</f>
        <v>0</v>
      </c>
      <c r="AC9" s="69">
        <f>[27]NS!AC321</f>
        <v>0</v>
      </c>
      <c r="AD9" s="69">
        <f>[27]NS!AC322</f>
        <v>0</v>
      </c>
      <c r="AE9" s="69">
        <f>[27]NS!AC323</f>
        <v>1</v>
      </c>
      <c r="AF9" s="69">
        <f>[27]NS!AC324</f>
        <v>0</v>
      </c>
      <c r="AG9" s="69">
        <f>[27]NS!AC325</f>
        <v>0</v>
      </c>
      <c r="AH9" s="69">
        <f>[27]NS!AC326</f>
        <v>4</v>
      </c>
      <c r="AI9" s="69">
        <f>[27]NS!AC327</f>
        <v>0</v>
      </c>
      <c r="AJ9" s="69">
        <f>[27]NS!AC328</f>
        <v>2</v>
      </c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93"/>
      <c r="AW9" s="93"/>
      <c r="AX9" s="93"/>
      <c r="AY9" s="93"/>
      <c r="AZ9" s="93"/>
      <c r="BA9" s="93"/>
      <c r="BB9" s="93"/>
      <c r="BC9" s="93"/>
      <c r="BD9" s="93"/>
      <c r="BE9" s="93"/>
    </row>
    <row r="10" spans="2:57" s="53" customFormat="1" ht="35.1" customHeight="1" x14ac:dyDescent="0.25">
      <c r="B10" s="61">
        <v>6</v>
      </c>
      <c r="C10" s="60" t="s">
        <v>31</v>
      </c>
      <c r="D10" s="89">
        <f t="shared" si="2"/>
        <v>79</v>
      </c>
      <c r="E10" s="90">
        <f>[27]Sł!AC297</f>
        <v>0</v>
      </c>
      <c r="F10" s="90">
        <f>[27]Sł!AC298</f>
        <v>0</v>
      </c>
      <c r="G10" s="90">
        <f>[27]Sł!AC299</f>
        <v>3</v>
      </c>
      <c r="H10" s="90">
        <f>[27]Sł!AC300</f>
        <v>0</v>
      </c>
      <c r="I10" s="90">
        <f>[27]Sł!AC301</f>
        <v>0</v>
      </c>
      <c r="J10" s="90">
        <f>[27]Sł!AC302</f>
        <v>0</v>
      </c>
      <c r="K10" s="90">
        <f>[27]Sł!AC303</f>
        <v>0</v>
      </c>
      <c r="L10" s="90">
        <f>[27]Sł!AC304</f>
        <v>3</v>
      </c>
      <c r="M10" s="90">
        <f>[27]Sł!AC305</f>
        <v>22</v>
      </c>
      <c r="N10" s="90">
        <f>[27]Sł!AC306</f>
        <v>5</v>
      </c>
      <c r="O10" s="90">
        <f>[27]Sł!AC307</f>
        <v>0</v>
      </c>
      <c r="P10" s="90">
        <f>[27]Sł!AC308</f>
        <v>0</v>
      </c>
      <c r="Q10" s="90">
        <f>[27]Sł!AC309</f>
        <v>0</v>
      </c>
      <c r="R10" s="90">
        <f>[27]Sł!AC310</f>
        <v>0</v>
      </c>
      <c r="S10" s="90">
        <f>[27]Sł!AC311</f>
        <v>4</v>
      </c>
      <c r="T10" s="90">
        <f>[27]Sł!AC312</f>
        <v>0</v>
      </c>
      <c r="U10" s="90">
        <f>[27]Sł!AC313</f>
        <v>0</v>
      </c>
      <c r="V10" s="90">
        <f>[27]Sł!AC314</f>
        <v>0</v>
      </c>
      <c r="W10" s="90">
        <f>[27]Sł!AC315</f>
        <v>0</v>
      </c>
      <c r="X10" s="90">
        <f>[27]Sł!AC316</f>
        <v>0</v>
      </c>
      <c r="Y10" s="90">
        <f>[27]Sł!AC317</f>
        <v>1</v>
      </c>
      <c r="Z10" s="90">
        <f>[27]Sł!AC318</f>
        <v>3</v>
      </c>
      <c r="AA10" s="90">
        <f>[27]Sł!AC319</f>
        <v>0</v>
      </c>
      <c r="AB10" s="90">
        <f>[27]Sł!AC320</f>
        <v>0</v>
      </c>
      <c r="AC10" s="90">
        <f>[27]Sł!AC321</f>
        <v>0</v>
      </c>
      <c r="AD10" s="90">
        <f>[27]Sł!AC322</f>
        <v>0</v>
      </c>
      <c r="AE10" s="90">
        <f>[27]Sł!AC323</f>
        <v>4</v>
      </c>
      <c r="AF10" s="90">
        <f>[27]Sł!AC324</f>
        <v>0</v>
      </c>
      <c r="AG10" s="90">
        <f>[27]Sł!AC325</f>
        <v>0</v>
      </c>
      <c r="AH10" s="90">
        <f>[27]Sł!AC326</f>
        <v>2</v>
      </c>
      <c r="AI10" s="90">
        <f>[27]Sł!AC327</f>
        <v>15</v>
      </c>
      <c r="AJ10" s="90">
        <f>[27]Sł!AC328</f>
        <v>17</v>
      </c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93"/>
      <c r="AW10" s="93"/>
      <c r="AX10" s="93"/>
      <c r="AY10" s="93"/>
      <c r="AZ10" s="93"/>
      <c r="BA10" s="93"/>
      <c r="BB10" s="93"/>
      <c r="BC10" s="93"/>
      <c r="BD10" s="93"/>
      <c r="BE10" s="93"/>
    </row>
    <row r="11" spans="2:57" s="53" customFormat="1" ht="35.1" customHeight="1" x14ac:dyDescent="0.25">
      <c r="B11" s="69">
        <v>7</v>
      </c>
      <c r="C11" s="60" t="s">
        <v>32</v>
      </c>
      <c r="D11" s="89">
        <f t="shared" si="2"/>
        <v>302</v>
      </c>
      <c r="E11" s="90">
        <f>[27]St!AC297</f>
        <v>0</v>
      </c>
      <c r="F11" s="90">
        <f>[27]St!AC298</f>
        <v>0</v>
      </c>
      <c r="G11" s="90">
        <f>[27]St!AC299</f>
        <v>17</v>
      </c>
      <c r="H11" s="90">
        <f>[27]St!AC300</f>
        <v>1</v>
      </c>
      <c r="I11" s="90">
        <f>[27]St!AC301</f>
        <v>1</v>
      </c>
      <c r="J11" s="90">
        <f>[27]St!AC302</f>
        <v>1</v>
      </c>
      <c r="K11" s="90">
        <f>[27]St!AC303</f>
        <v>0</v>
      </c>
      <c r="L11" s="90">
        <f>[27]St!AC304</f>
        <v>0</v>
      </c>
      <c r="M11" s="90">
        <f>[27]St!AC305</f>
        <v>32</v>
      </c>
      <c r="N11" s="90">
        <f>[27]St!AC306</f>
        <v>7</v>
      </c>
      <c r="O11" s="90">
        <f>[27]St!AC307</f>
        <v>0</v>
      </c>
      <c r="P11" s="90">
        <f>[27]St!AC308</f>
        <v>1</v>
      </c>
      <c r="Q11" s="90">
        <f>[27]St!AC309</f>
        <v>0</v>
      </c>
      <c r="R11" s="90">
        <f>[27]St!AC310</f>
        <v>0</v>
      </c>
      <c r="S11" s="90">
        <f>[27]St!AC311</f>
        <v>1</v>
      </c>
      <c r="T11" s="90">
        <f>[27]St!AC312</f>
        <v>48</v>
      </c>
      <c r="U11" s="90">
        <f>[27]St!AC313</f>
        <v>2</v>
      </c>
      <c r="V11" s="90">
        <f>[27]St!AC314</f>
        <v>2</v>
      </c>
      <c r="W11" s="69">
        <f>[27]St!AC315</f>
        <v>0</v>
      </c>
      <c r="X11" s="69">
        <f>[27]St!AC316</f>
        <v>0</v>
      </c>
      <c r="Y11" s="69">
        <f>[27]St!AC317</f>
        <v>98</v>
      </c>
      <c r="Z11" s="69">
        <f>[27]St!AC318</f>
        <v>16</v>
      </c>
      <c r="AA11" s="69">
        <f>[27]St!AC319</f>
        <v>0</v>
      </c>
      <c r="AB11" s="69">
        <f>[27]St!AC320</f>
        <v>0</v>
      </c>
      <c r="AC11" s="69">
        <f>[27]St!AC321</f>
        <v>0</v>
      </c>
      <c r="AD11" s="69">
        <f>[27]St!AC322</f>
        <v>4</v>
      </c>
      <c r="AE11" s="69">
        <f>[27]St!AC323</f>
        <v>6</v>
      </c>
      <c r="AF11" s="69">
        <f>[27]St!AC324</f>
        <v>0</v>
      </c>
      <c r="AG11" s="69">
        <f>[27]St!AC325</f>
        <v>0</v>
      </c>
      <c r="AH11" s="69">
        <f>[27]St!AC326</f>
        <v>65</v>
      </c>
      <c r="AI11" s="69">
        <f>[27]St!AC327</f>
        <v>0</v>
      </c>
      <c r="AJ11" s="69">
        <f>[27]St!AC328</f>
        <v>0</v>
      </c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93"/>
      <c r="AW11" s="93"/>
      <c r="AX11" s="93"/>
      <c r="AY11" s="93"/>
      <c r="AZ11" s="93"/>
      <c r="BA11" s="93"/>
      <c r="BB11" s="93"/>
      <c r="BC11" s="93"/>
      <c r="BD11" s="93"/>
      <c r="BE11" s="93"/>
    </row>
    <row r="12" spans="2:57" s="53" customFormat="1" ht="35.1" customHeight="1" x14ac:dyDescent="0.25">
      <c r="B12" s="69">
        <v>8</v>
      </c>
      <c r="C12" s="60" t="s">
        <v>33</v>
      </c>
      <c r="D12" s="89">
        <f t="shared" si="2"/>
        <v>138</v>
      </c>
      <c r="E12" s="92">
        <f>[27]Su!AC297</f>
        <v>0</v>
      </c>
      <c r="F12" s="92">
        <f>[27]Su!AC298</f>
        <v>0</v>
      </c>
      <c r="G12" s="92">
        <f>[27]Su!AC299</f>
        <v>6</v>
      </c>
      <c r="H12" s="92">
        <f>[27]Su!AC300</f>
        <v>0</v>
      </c>
      <c r="I12" s="92">
        <f>[27]Su!AC301</f>
        <v>0</v>
      </c>
      <c r="J12" s="92">
        <f>[27]Su!AC302</f>
        <v>0</v>
      </c>
      <c r="K12" s="139">
        <f>[27]Su!AC303</f>
        <v>5</v>
      </c>
      <c r="L12" s="92">
        <f>[27]Su!AC304</f>
        <v>0</v>
      </c>
      <c r="M12" s="92">
        <f>[27]Su!AC305</f>
        <v>2</v>
      </c>
      <c r="N12" s="92">
        <f>[27]Su!AC306</f>
        <v>0</v>
      </c>
      <c r="O12" s="92">
        <f>[27]Su!AC307</f>
        <v>0</v>
      </c>
      <c r="P12" s="90">
        <f>[27]Su!AC308</f>
        <v>0</v>
      </c>
      <c r="Q12" s="92">
        <f>[27]Su!AC309</f>
        <v>0</v>
      </c>
      <c r="R12" s="92">
        <f>[27]Su!AC310</f>
        <v>0</v>
      </c>
      <c r="S12" s="92">
        <f>[27]Su!AC311</f>
        <v>0</v>
      </c>
      <c r="T12" s="92">
        <f>[27]Su!AC312</f>
        <v>1</v>
      </c>
      <c r="U12" s="92">
        <f>[27]Su!AC313</f>
        <v>0</v>
      </c>
      <c r="V12" s="90">
        <f>[27]Su!AC314</f>
        <v>0</v>
      </c>
      <c r="W12" s="69">
        <f>[27]Su!AC315</f>
        <v>0</v>
      </c>
      <c r="X12" s="69">
        <f>[27]Su!AC316</f>
        <v>0</v>
      </c>
      <c r="Y12" s="69">
        <f>[27]Su!AC317</f>
        <v>61</v>
      </c>
      <c r="Z12" s="69">
        <f>[27]Su!AC318</f>
        <v>32</v>
      </c>
      <c r="AA12" s="69">
        <f>[27]Su!AC319</f>
        <v>0</v>
      </c>
      <c r="AB12" s="69">
        <f>[27]Su!AC320</f>
        <v>0</v>
      </c>
      <c r="AC12" s="69">
        <f>[27]Su!AC321</f>
        <v>8</v>
      </c>
      <c r="AD12" s="69">
        <f>[27]Su!AC322</f>
        <v>8</v>
      </c>
      <c r="AE12" s="69">
        <f>[27]Su!AC323</f>
        <v>0</v>
      </c>
      <c r="AF12" s="69">
        <f>[27]Su!AC324</f>
        <v>0</v>
      </c>
      <c r="AG12" s="69">
        <f>[27]Su!AC325</f>
        <v>0</v>
      </c>
      <c r="AH12" s="69">
        <f>[27]Su!AC326</f>
        <v>1</v>
      </c>
      <c r="AI12" s="69">
        <f>[27]Su!AC327</f>
        <v>13</v>
      </c>
      <c r="AJ12" s="69">
        <f>[27]Su!AC328</f>
        <v>1</v>
      </c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93"/>
      <c r="AW12" s="93"/>
      <c r="AX12" s="93"/>
      <c r="AY12" s="93"/>
      <c r="AZ12" s="93"/>
      <c r="BA12" s="93"/>
      <c r="BB12" s="93"/>
      <c r="BC12" s="93"/>
      <c r="BD12" s="93"/>
      <c r="BE12" s="93"/>
    </row>
    <row r="13" spans="2:57" s="53" customFormat="1" ht="35.1" customHeight="1" x14ac:dyDescent="0.25">
      <c r="B13" s="59">
        <v>9</v>
      </c>
      <c r="C13" s="60" t="s">
        <v>34</v>
      </c>
      <c r="D13" s="89">
        <f t="shared" si="2"/>
        <v>64</v>
      </c>
      <c r="E13" s="92">
        <f>[27]Św!AC297</f>
        <v>0</v>
      </c>
      <c r="F13" s="92">
        <f>[27]Św!AC298</f>
        <v>0</v>
      </c>
      <c r="G13" s="92">
        <f>[27]Św!AC299</f>
        <v>0</v>
      </c>
      <c r="H13" s="92">
        <f>[27]Św!AC300</f>
        <v>0</v>
      </c>
      <c r="I13" s="92">
        <f>[27]Św!AC301</f>
        <v>0</v>
      </c>
      <c r="J13" s="92">
        <f>[27]Św!AC302</f>
        <v>0</v>
      </c>
      <c r="K13" s="139">
        <f>[27]Św!AC303</f>
        <v>0</v>
      </c>
      <c r="L13" s="92">
        <f>[27]Św!AC304</f>
        <v>8</v>
      </c>
      <c r="M13" s="92">
        <f>[27]Św!AC305</f>
        <v>1</v>
      </c>
      <c r="N13" s="92">
        <f>[27]Św!AC306</f>
        <v>0</v>
      </c>
      <c r="O13" s="92">
        <f>[27]Św!AC307</f>
        <v>0</v>
      </c>
      <c r="P13" s="90">
        <f>[27]Św!AC308</f>
        <v>0</v>
      </c>
      <c r="Q13" s="92">
        <f>[27]Św!AC309</f>
        <v>0</v>
      </c>
      <c r="R13" s="92">
        <f>[27]Św!AC310</f>
        <v>0</v>
      </c>
      <c r="S13" s="92">
        <f>[27]Św!AC311</f>
        <v>6</v>
      </c>
      <c r="T13" s="92">
        <f>[27]Św!AC312</f>
        <v>6</v>
      </c>
      <c r="U13" s="92">
        <f>[27]Św!AC313</f>
        <v>0</v>
      </c>
      <c r="V13" s="90">
        <f>[27]Św!AC314</f>
        <v>0</v>
      </c>
      <c r="W13" s="69">
        <f>[27]Św!AC315</f>
        <v>0</v>
      </c>
      <c r="X13" s="69">
        <f>[27]Św!AC316</f>
        <v>0</v>
      </c>
      <c r="Y13" s="69">
        <f>[27]Św!AC317</f>
        <v>8</v>
      </c>
      <c r="Z13" s="69">
        <f>[27]Św!AC318</f>
        <v>17</v>
      </c>
      <c r="AA13" s="69">
        <f>[27]Św!AC319</f>
        <v>0</v>
      </c>
      <c r="AB13" s="69">
        <f>[27]Św!AC320</f>
        <v>0</v>
      </c>
      <c r="AC13" s="69">
        <f>[27]Św!AC321</f>
        <v>0</v>
      </c>
      <c r="AD13" s="69">
        <f>[27]Św!AC322</f>
        <v>11</v>
      </c>
      <c r="AE13" s="69">
        <f>[27]Św!AC323</f>
        <v>1</v>
      </c>
      <c r="AF13" s="69">
        <f>[27]Św!AC324</f>
        <v>0</v>
      </c>
      <c r="AG13" s="69">
        <f>[27]Św!AC325</f>
        <v>0</v>
      </c>
      <c r="AH13" s="69">
        <f>[27]Św!AC326</f>
        <v>6</v>
      </c>
      <c r="AI13" s="69">
        <f>[27]Św!AC327</f>
        <v>0</v>
      </c>
      <c r="AJ13" s="69">
        <f>[27]Św!AC328</f>
        <v>0</v>
      </c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93"/>
      <c r="AW13" s="93"/>
      <c r="AX13" s="93"/>
      <c r="AY13" s="93"/>
      <c r="AZ13" s="93"/>
      <c r="BA13" s="93"/>
      <c r="BB13" s="93"/>
      <c r="BC13" s="93"/>
      <c r="BD13" s="93"/>
      <c r="BE13" s="93"/>
    </row>
    <row r="14" spans="2:57" s="53" customFormat="1" ht="35.1" customHeight="1" x14ac:dyDescent="0.25">
      <c r="B14" s="61">
        <v>10</v>
      </c>
      <c r="C14" s="60" t="s">
        <v>35</v>
      </c>
      <c r="D14" s="89">
        <f t="shared" si="2"/>
        <v>73</v>
      </c>
      <c r="E14" s="92">
        <f>[27]Ws!AC297</f>
        <v>0</v>
      </c>
      <c r="F14" s="92">
        <f>[27]Ws!AC298</f>
        <v>0</v>
      </c>
      <c r="G14" s="92">
        <f>[27]Ws!AC299</f>
        <v>12</v>
      </c>
      <c r="H14" s="92">
        <f>[27]Ws!AC300</f>
        <v>0</v>
      </c>
      <c r="I14" s="92">
        <f>[27]Ws!AC301</f>
        <v>0</v>
      </c>
      <c r="J14" s="92">
        <f>[27]Ws!AC302</f>
        <v>0</v>
      </c>
      <c r="K14" s="139">
        <f>[27]Ws!AC303</f>
        <v>0</v>
      </c>
      <c r="L14" s="92">
        <f>[27]Ws!AC304</f>
        <v>0</v>
      </c>
      <c r="M14" s="92">
        <f>[27]Ws!AC305</f>
        <v>23</v>
      </c>
      <c r="N14" s="92">
        <f>[27]Ws!AC306</f>
        <v>0</v>
      </c>
      <c r="O14" s="92">
        <f>[27]Ws!AC307</f>
        <v>0</v>
      </c>
      <c r="P14" s="90">
        <f>[27]Ws!AC308</f>
        <v>0</v>
      </c>
      <c r="Q14" s="92">
        <f>[27]Ws!AC309</f>
        <v>0</v>
      </c>
      <c r="R14" s="92">
        <f>[27]Ws!AC310</f>
        <v>0</v>
      </c>
      <c r="S14" s="92">
        <f>[27]Ws!AC311</f>
        <v>0</v>
      </c>
      <c r="T14" s="92">
        <f>[27]Ws!AC312</f>
        <v>0</v>
      </c>
      <c r="U14" s="92">
        <f>[27]Ws!AC313</f>
        <v>0</v>
      </c>
      <c r="V14" s="90">
        <f>[27]Ws!AC314</f>
        <v>0</v>
      </c>
      <c r="W14" s="69">
        <f>[27]Ws!AC315</f>
        <v>0</v>
      </c>
      <c r="X14" s="69">
        <f>[27]Ws!AC316</f>
        <v>0</v>
      </c>
      <c r="Y14" s="69">
        <f>[27]Ws!AC317</f>
        <v>9</v>
      </c>
      <c r="Z14" s="69">
        <f>[27]Ws!AC318</f>
        <v>5</v>
      </c>
      <c r="AA14" s="69">
        <f>[27]Ws!AC319</f>
        <v>0</v>
      </c>
      <c r="AB14" s="69">
        <f>[27]Ws!AC320</f>
        <v>0</v>
      </c>
      <c r="AC14" s="69">
        <f>[27]Ws!AC321</f>
        <v>0</v>
      </c>
      <c r="AD14" s="69">
        <f>[27]Ws!AC322</f>
        <v>0</v>
      </c>
      <c r="AE14" s="69">
        <f>[27]Ws!AC323</f>
        <v>10</v>
      </c>
      <c r="AF14" s="69">
        <f>[27]Ws!AC324</f>
        <v>0</v>
      </c>
      <c r="AG14" s="69">
        <f>[27]Ws!AC325</f>
        <v>0</v>
      </c>
      <c r="AH14" s="69">
        <f>[27]Ws!AC326</f>
        <v>3</v>
      </c>
      <c r="AI14" s="69">
        <f>[27]Ws!AC327</f>
        <v>9</v>
      </c>
      <c r="AJ14" s="69">
        <f>[27]Ws!AC328</f>
        <v>2</v>
      </c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93"/>
      <c r="AW14" s="93"/>
      <c r="AX14" s="93"/>
      <c r="AY14" s="93"/>
      <c r="AZ14" s="93"/>
      <c r="BA14" s="93"/>
      <c r="BB14" s="93"/>
      <c r="BC14" s="93"/>
      <c r="BD14" s="93"/>
      <c r="BE14" s="93"/>
    </row>
    <row r="15" spans="2:57" s="53" customFormat="1" ht="35.1" customHeight="1" x14ac:dyDescent="0.25">
      <c r="B15" s="69">
        <v>11</v>
      </c>
      <c r="C15" s="60" t="s">
        <v>36</v>
      </c>
      <c r="D15" s="89">
        <f t="shared" si="2"/>
        <v>237</v>
      </c>
      <c r="E15" s="92">
        <f>[27]ZGg!AC297</f>
        <v>0</v>
      </c>
      <c r="F15" s="92">
        <f>[27]ZGg!AC298</f>
        <v>0</v>
      </c>
      <c r="G15" s="92">
        <f>[27]ZGg!AC299</f>
        <v>35</v>
      </c>
      <c r="H15" s="92">
        <f>[27]ZGg!AC300</f>
        <v>0</v>
      </c>
      <c r="I15" s="92">
        <f>[27]ZGg!AC301</f>
        <v>0</v>
      </c>
      <c r="J15" s="92">
        <f>[27]ZGg!AC302</f>
        <v>0</v>
      </c>
      <c r="K15" s="139">
        <f>[27]ZGg!AC303</f>
        <v>0</v>
      </c>
      <c r="L15" s="92">
        <f>[27]ZGg!AC304</f>
        <v>24</v>
      </c>
      <c r="M15" s="92">
        <f>[27]ZGg!AC305</f>
        <v>15</v>
      </c>
      <c r="N15" s="92">
        <f>[27]ZGg!AC306</f>
        <v>2</v>
      </c>
      <c r="O15" s="92">
        <f>[27]ZGg!AC307</f>
        <v>0</v>
      </c>
      <c r="P15" s="90">
        <f>[27]ZGg!AC308</f>
        <v>0</v>
      </c>
      <c r="Q15" s="92">
        <f>[27]ZGg!AC309</f>
        <v>0</v>
      </c>
      <c r="R15" s="92">
        <f>[27]ZGg!AC310</f>
        <v>0</v>
      </c>
      <c r="S15" s="92">
        <f>[27]ZGg!AC311</f>
        <v>16</v>
      </c>
      <c r="T15" s="92">
        <f>[27]ZGg!AC312</f>
        <v>0</v>
      </c>
      <c r="U15" s="92">
        <f>[27]ZGg!AC313</f>
        <v>15</v>
      </c>
      <c r="V15" s="90">
        <f>[27]ZGg!AC314</f>
        <v>3</v>
      </c>
      <c r="W15" s="69">
        <f>[27]ZGg!AC315</f>
        <v>0</v>
      </c>
      <c r="X15" s="69">
        <f>[27]ZGg!AC316</f>
        <v>0</v>
      </c>
      <c r="Y15" s="69">
        <f>[27]ZGg!AC317</f>
        <v>19</v>
      </c>
      <c r="Z15" s="69">
        <f>[27]ZGg!AC318</f>
        <v>45</v>
      </c>
      <c r="AA15" s="69">
        <f>[27]ZGg!AC319</f>
        <v>0</v>
      </c>
      <c r="AB15" s="69">
        <f>[27]ZGg!AC320</f>
        <v>0</v>
      </c>
      <c r="AC15" s="69">
        <f>[27]ZGg!AC321</f>
        <v>0</v>
      </c>
      <c r="AD15" s="69">
        <f>[27]ZGg!AC322</f>
        <v>0</v>
      </c>
      <c r="AE15" s="69">
        <f>[27]ZGg!AC323</f>
        <v>17</v>
      </c>
      <c r="AF15" s="69">
        <f>[27]ZGg!AC324</f>
        <v>0</v>
      </c>
      <c r="AG15" s="69">
        <f>[27]ZGg!AC325</f>
        <v>0</v>
      </c>
      <c r="AH15" s="69">
        <f>[27]ZGg!AC326</f>
        <v>3</v>
      </c>
      <c r="AI15" s="69">
        <f>[27]ZGg!AC327</f>
        <v>0</v>
      </c>
      <c r="AJ15" s="69">
        <f>[27]ZGg!AC328</f>
        <v>43</v>
      </c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93"/>
      <c r="AW15" s="93"/>
      <c r="AX15" s="93"/>
      <c r="AY15" s="93"/>
      <c r="AZ15" s="93"/>
      <c r="BA15" s="93"/>
      <c r="BB15" s="93"/>
      <c r="BC15" s="93"/>
      <c r="BD15" s="93"/>
      <c r="BE15" s="93"/>
    </row>
    <row r="16" spans="2:57" s="53" customFormat="1" ht="35.1" customHeight="1" x14ac:dyDescent="0.25">
      <c r="B16" s="69">
        <v>12</v>
      </c>
      <c r="C16" s="60" t="s">
        <v>37</v>
      </c>
      <c r="D16" s="89">
        <f t="shared" si="2"/>
        <v>28</v>
      </c>
      <c r="E16" s="92">
        <f>[27]ZGz!AC297</f>
        <v>0</v>
      </c>
      <c r="F16" s="92">
        <f>[27]ZGz!AC298</f>
        <v>0</v>
      </c>
      <c r="G16" s="92">
        <f>[27]ZGz!AC299</f>
        <v>0</v>
      </c>
      <c r="H16" s="92">
        <f>[27]ZGz!AC300</f>
        <v>0</v>
      </c>
      <c r="I16" s="92">
        <f>[27]Żg!AC301</f>
        <v>0</v>
      </c>
      <c r="J16" s="92">
        <f>[27]ZGz!AC302</f>
        <v>0</v>
      </c>
      <c r="K16" s="139">
        <f>[27]ZGz!AC303</f>
        <v>0</v>
      </c>
      <c r="L16" s="92">
        <f>[27]ZGz!AC304</f>
        <v>3</v>
      </c>
      <c r="M16" s="92">
        <f>[27]ZGz!AC305</f>
        <v>5</v>
      </c>
      <c r="N16" s="92">
        <f>[27]ZGz!AC306</f>
        <v>0</v>
      </c>
      <c r="O16" s="92">
        <f>[27]ZGz!AC307</f>
        <v>0</v>
      </c>
      <c r="P16" s="90">
        <f>[27]ZGz!AC308</f>
        <v>0</v>
      </c>
      <c r="Q16" s="92">
        <f>[27]ZGz!AC309</f>
        <v>0</v>
      </c>
      <c r="R16" s="92">
        <f>[27]ZGz!AC310</f>
        <v>0</v>
      </c>
      <c r="S16" s="92">
        <f>[27]ZGz!AC311</f>
        <v>0</v>
      </c>
      <c r="T16" s="92">
        <f>[27]ZGz!AC312</f>
        <v>0</v>
      </c>
      <c r="U16" s="92">
        <f>[27]ZGz!AC313</f>
        <v>0</v>
      </c>
      <c r="V16" s="90">
        <f>[27]ZGz!AC314</f>
        <v>2</v>
      </c>
      <c r="W16" s="69">
        <f>[27]ZGz!AC315</f>
        <v>0</v>
      </c>
      <c r="X16" s="69">
        <f>[27]ZGz!AC316</f>
        <v>0</v>
      </c>
      <c r="Y16" s="69">
        <f>[27]ZGz!AC317</f>
        <v>5</v>
      </c>
      <c r="Z16" s="69">
        <f>[27]ZGz!AC318</f>
        <v>9</v>
      </c>
      <c r="AA16" s="69">
        <f>[27]ZGz!AC319</f>
        <v>0</v>
      </c>
      <c r="AB16" s="69">
        <f>[27]ZGz!AC320</f>
        <v>0</v>
      </c>
      <c r="AC16" s="69">
        <f>[27]ZGz!AC321</f>
        <v>1</v>
      </c>
      <c r="AD16" s="69">
        <f>[27]ZGz!AC322</f>
        <v>0</v>
      </c>
      <c r="AE16" s="69">
        <f>[27]ZGz!AC323</f>
        <v>1</v>
      </c>
      <c r="AF16" s="69">
        <f>[27]ZGz!AC324</f>
        <v>0</v>
      </c>
      <c r="AG16" s="69">
        <f>[27]ZGz!AC325</f>
        <v>0</v>
      </c>
      <c r="AH16" s="69">
        <f>[27]ZGz!AC326</f>
        <v>0</v>
      </c>
      <c r="AI16" s="69">
        <f>[27]ZGz!AC327</f>
        <v>0</v>
      </c>
      <c r="AJ16" s="69">
        <f>[27]ZGz!AC328</f>
        <v>2</v>
      </c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93"/>
      <c r="AW16" s="93"/>
      <c r="AX16" s="93"/>
      <c r="AY16" s="93"/>
      <c r="AZ16" s="93"/>
      <c r="BA16" s="93"/>
      <c r="BB16" s="93"/>
      <c r="BC16" s="93"/>
      <c r="BD16" s="93"/>
      <c r="BE16" s="93"/>
    </row>
    <row r="17" spans="2:57" s="53" customFormat="1" ht="35.1" customHeight="1" x14ac:dyDescent="0.25">
      <c r="B17" s="59">
        <v>13</v>
      </c>
      <c r="C17" s="60" t="s">
        <v>38</v>
      </c>
      <c r="D17" s="89">
        <f t="shared" si="2"/>
        <v>89</v>
      </c>
      <c r="E17" s="92">
        <f>[27]Żg!AC297</f>
        <v>0</v>
      </c>
      <c r="F17" s="92">
        <f>[27]Żg!AC298</f>
        <v>0</v>
      </c>
      <c r="G17" s="92">
        <f>[27]Żg!AC299</f>
        <v>19</v>
      </c>
      <c r="H17" s="92">
        <f>[27]Żg!AC300</f>
        <v>0</v>
      </c>
      <c r="I17" s="92">
        <f>[27]Żg!AC301</f>
        <v>0</v>
      </c>
      <c r="J17" s="92">
        <f>[27]Żg!AC302</f>
        <v>0</v>
      </c>
      <c r="K17" s="139">
        <f>[27]Żg!AC303</f>
        <v>0</v>
      </c>
      <c r="L17" s="92">
        <f>[27]Żg!AC304</f>
        <v>0</v>
      </c>
      <c r="M17" s="92">
        <f>[27]Żg!AC305</f>
        <v>7</v>
      </c>
      <c r="N17" s="92">
        <f>[27]Żg!AC306</f>
        <v>1</v>
      </c>
      <c r="O17" s="92">
        <f>[27]Żg!AC307</f>
        <v>0</v>
      </c>
      <c r="P17" s="90">
        <f>[27]Żg!AC308</f>
        <v>0</v>
      </c>
      <c r="Q17" s="92">
        <f>[27]Żg!AC309</f>
        <v>1</v>
      </c>
      <c r="R17" s="92">
        <f>[27]Żg!AC310</f>
        <v>0</v>
      </c>
      <c r="S17" s="92">
        <f>[27]Żg!AC311</f>
        <v>0</v>
      </c>
      <c r="T17" s="92">
        <f>[27]Żg!AC312</f>
        <v>0</v>
      </c>
      <c r="U17" s="92">
        <f>[27]Żg!AC313</f>
        <v>0</v>
      </c>
      <c r="V17" s="90">
        <f>[27]Żg!AC314</f>
        <v>0</v>
      </c>
      <c r="W17" s="69">
        <f>[27]Żg!AC315</f>
        <v>0</v>
      </c>
      <c r="X17" s="69">
        <f>[27]Żg!AC316</f>
        <v>0</v>
      </c>
      <c r="Y17" s="69">
        <f>[27]Żg!AC317</f>
        <v>5</v>
      </c>
      <c r="Z17" s="69">
        <f>[27]Żg!AC318</f>
        <v>20</v>
      </c>
      <c r="AA17" s="69">
        <f>[27]Żg!AC319</f>
        <v>0</v>
      </c>
      <c r="AB17" s="69">
        <f>[27]Żg!AC320</f>
        <v>0</v>
      </c>
      <c r="AC17" s="69">
        <f>[27]Żg!AC321</f>
        <v>0</v>
      </c>
      <c r="AD17" s="69">
        <f>[27]Żg!AC322</f>
        <v>6</v>
      </c>
      <c r="AE17" s="69">
        <f>[27]Żg!AC323</f>
        <v>9</v>
      </c>
      <c r="AF17" s="69">
        <f>[27]Żg!AC324</f>
        <v>0</v>
      </c>
      <c r="AG17" s="69">
        <f>[27]Żg!AC325</f>
        <v>0</v>
      </c>
      <c r="AH17" s="69">
        <f>[27]Żg!AC326</f>
        <v>0</v>
      </c>
      <c r="AI17" s="69">
        <f>[27]Żg!AC327</f>
        <v>0</v>
      </c>
      <c r="AJ17" s="69">
        <f>[27]Żg!AC328</f>
        <v>21</v>
      </c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93"/>
      <c r="AW17" s="93"/>
      <c r="AX17" s="93"/>
      <c r="AY17" s="93"/>
      <c r="AZ17" s="93"/>
      <c r="BA17" s="93"/>
      <c r="BB17" s="93"/>
      <c r="BC17" s="93"/>
      <c r="BD17" s="93"/>
      <c r="BE17" s="93"/>
    </row>
    <row r="18" spans="2:57" s="53" customFormat="1" ht="35.1" customHeight="1" x14ac:dyDescent="0.25">
      <c r="B18" s="61">
        <v>14</v>
      </c>
      <c r="C18" s="60" t="s">
        <v>39</v>
      </c>
      <c r="D18" s="89">
        <f t="shared" si="2"/>
        <v>378</v>
      </c>
      <c r="E18" s="92">
        <f>[27]Żr!AC297</f>
        <v>0</v>
      </c>
      <c r="F18" s="92">
        <f>[27]Żr!AC298</f>
        <v>0</v>
      </c>
      <c r="G18" s="92">
        <f>[27]Żr!AC299</f>
        <v>11</v>
      </c>
      <c r="H18" s="92">
        <f>[27]Żr!AC300</f>
        <v>0</v>
      </c>
      <c r="I18" s="92">
        <f>[27]Żr!AC301</f>
        <v>1</v>
      </c>
      <c r="J18" s="92">
        <f>[27]Żr!AC302</f>
        <v>5</v>
      </c>
      <c r="K18" s="139">
        <f>[27]Żr!AC303</f>
        <v>0</v>
      </c>
      <c r="L18" s="92">
        <f>[27]Żr!AC304</f>
        <v>1</v>
      </c>
      <c r="M18" s="92">
        <f>[27]Żr!AC305</f>
        <v>23</v>
      </c>
      <c r="N18" s="92">
        <f>[27]Żr!AC306</f>
        <v>64</v>
      </c>
      <c r="O18" s="92">
        <f>[27]Żr!AC307</f>
        <v>0</v>
      </c>
      <c r="P18" s="90">
        <f>[27]Żr!AC308</f>
        <v>25</v>
      </c>
      <c r="Q18" s="92">
        <f>[27]Żr!AC309</f>
        <v>0</v>
      </c>
      <c r="R18" s="92">
        <f>[27]Żr!AC310</f>
        <v>0</v>
      </c>
      <c r="S18" s="92">
        <f>[27]Żr!AC311</f>
        <v>8</v>
      </c>
      <c r="T18" s="92">
        <f>[27]Żr!AC312</f>
        <v>0</v>
      </c>
      <c r="U18" s="92">
        <f>[27]Żr!AC313</f>
        <v>0</v>
      </c>
      <c r="V18" s="90">
        <f>[27]Żr!AC314</f>
        <v>0</v>
      </c>
      <c r="W18" s="69">
        <f>[27]Żr!AC315</f>
        <v>0</v>
      </c>
      <c r="X18" s="69">
        <f>[27]Żr!AC316</f>
        <v>0</v>
      </c>
      <c r="Y18" s="69">
        <f>[27]Żr!AC317</f>
        <v>74</v>
      </c>
      <c r="Z18" s="69">
        <f>[27]Żr!AC318</f>
        <v>127</v>
      </c>
      <c r="AA18" s="69">
        <f>[27]Żr!AC319</f>
        <v>0</v>
      </c>
      <c r="AB18" s="69">
        <f>[27]Żr!AC320</f>
        <v>1</v>
      </c>
      <c r="AC18" s="69">
        <f>[27]Żr!AC321</f>
        <v>0</v>
      </c>
      <c r="AD18" s="69">
        <f>[27]Żr!AC322</f>
        <v>5</v>
      </c>
      <c r="AE18" s="69">
        <f>[27]Żr!AC323</f>
        <v>25</v>
      </c>
      <c r="AF18" s="69">
        <f>[27]Żr!AC324</f>
        <v>0</v>
      </c>
      <c r="AG18" s="69">
        <f>[27]Żr!AC325</f>
        <v>0</v>
      </c>
      <c r="AH18" s="69">
        <f>[27]Żr!AC326</f>
        <v>3</v>
      </c>
      <c r="AI18" s="69">
        <f>[27]Żr!AC327</f>
        <v>5</v>
      </c>
      <c r="AJ18" s="69">
        <f>[27]Żr!AC328</f>
        <v>0</v>
      </c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93"/>
      <c r="AW18" s="93"/>
      <c r="AX18" s="93"/>
      <c r="AY18" s="93"/>
      <c r="AZ18" s="93"/>
      <c r="BA18" s="93"/>
      <c r="BB18" s="93"/>
      <c r="BC18" s="93"/>
      <c r="BD18" s="93"/>
      <c r="BE18" s="93"/>
    </row>
    <row r="19" spans="2:57" s="40" customFormat="1" ht="15" customHeight="1" x14ac:dyDescent="0.2">
      <c r="D19" s="83"/>
      <c r="E19" s="83"/>
      <c r="F19" s="83"/>
      <c r="G19" s="83"/>
      <c r="H19" s="83"/>
      <c r="I19" s="83"/>
      <c r="J19" s="140"/>
      <c r="K19" s="140"/>
      <c r="L19" s="140"/>
      <c r="M19" s="140"/>
      <c r="N19" s="140"/>
      <c r="O19" s="140"/>
      <c r="P19" s="140"/>
      <c r="Q19" s="140"/>
      <c r="R19" s="141"/>
      <c r="S19" s="140"/>
      <c r="T19" s="140"/>
      <c r="U19" s="140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</row>
    <row r="20" spans="2:57" s="40" customFormat="1" ht="27.75" customHeight="1" x14ac:dyDescent="0.2">
      <c r="B20" s="243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</row>
    <row r="21" spans="2:57" s="40" customFormat="1" ht="15" customHeight="1" x14ac:dyDescent="0.2"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</row>
    <row r="22" spans="2:57" s="40" customFormat="1" ht="15" customHeight="1" x14ac:dyDescent="0.2"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</row>
    <row r="23" spans="2:57" s="40" customFormat="1" ht="15" customHeight="1" x14ac:dyDescent="0.2"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</row>
    <row r="24" spans="2:57" s="40" customFormat="1" ht="15" customHeight="1" x14ac:dyDescent="0.2"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</row>
    <row r="25" spans="2:57" s="40" customFormat="1" ht="15" customHeight="1" x14ac:dyDescent="0.2"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</row>
    <row r="26" spans="2:57" s="40" customFormat="1" ht="15" customHeight="1" x14ac:dyDescent="0.2"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</row>
    <row r="27" spans="2:57" s="40" customFormat="1" ht="15" customHeight="1" x14ac:dyDescent="0.2"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</row>
    <row r="28" spans="2:57" s="40" customFormat="1" ht="15" customHeight="1" x14ac:dyDescent="0.2"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</row>
    <row r="29" spans="2:57" s="40" customFormat="1" ht="15" x14ac:dyDescent="0.2"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</row>
    <row r="30" spans="2:57" s="40" customFormat="1" ht="15" x14ac:dyDescent="0.2"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</row>
    <row r="31" spans="2:57" s="40" customFormat="1" ht="15" x14ac:dyDescent="0.2"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</row>
    <row r="32" spans="2:57" s="40" customFormat="1" ht="15" x14ac:dyDescent="0.2"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</row>
    <row r="33" spans="23:47" s="40" customFormat="1" ht="15" x14ac:dyDescent="0.2"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</row>
    <row r="34" spans="23:47" s="40" customFormat="1" ht="15" x14ac:dyDescent="0.2"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</row>
    <row r="35" spans="23:47" s="40" customFormat="1" x14ac:dyDescent="0.2"/>
    <row r="36" spans="23:47" s="40" customFormat="1" x14ac:dyDescent="0.2"/>
  </sheetData>
  <mergeCells count="4">
    <mergeCell ref="B1:AJ1"/>
    <mergeCell ref="B2:AJ2"/>
    <mergeCell ref="B4:C4"/>
    <mergeCell ref="B20:U20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opLeftCell="D1" zoomScaleNormal="100" workbookViewId="0">
      <selection activeCell="H7" sqref="H7"/>
    </sheetView>
  </sheetViews>
  <sheetFormatPr defaultRowHeight="12.75" x14ac:dyDescent="0.2"/>
  <cols>
    <col min="1" max="1" width="3.28515625" style="21" customWidth="1"/>
    <col min="2" max="2" width="4.42578125" style="21" customWidth="1"/>
    <col min="3" max="3" width="22.28515625" style="21" customWidth="1"/>
    <col min="4" max="4" width="16.7109375" style="21" customWidth="1"/>
    <col min="5" max="21" width="9.7109375" style="21" customWidth="1"/>
    <col min="22" max="256" width="9.140625" style="21"/>
    <col min="257" max="257" width="8" style="21" customWidth="1"/>
    <col min="258" max="258" width="3.28515625" style="21" customWidth="1"/>
    <col min="259" max="259" width="25.28515625" style="21" customWidth="1"/>
    <col min="260" max="260" width="16.7109375" style="21" customWidth="1"/>
    <col min="261" max="512" width="9.140625" style="21"/>
    <col min="513" max="513" width="8" style="21" customWidth="1"/>
    <col min="514" max="514" width="3.28515625" style="21" customWidth="1"/>
    <col min="515" max="515" width="25.28515625" style="21" customWidth="1"/>
    <col min="516" max="516" width="16.7109375" style="21" customWidth="1"/>
    <col min="517" max="768" width="9.140625" style="21"/>
    <col min="769" max="769" width="8" style="21" customWidth="1"/>
    <col min="770" max="770" width="3.28515625" style="21" customWidth="1"/>
    <col min="771" max="771" width="25.28515625" style="21" customWidth="1"/>
    <col min="772" max="772" width="16.7109375" style="21" customWidth="1"/>
    <col min="773" max="1024" width="9.140625" style="21"/>
    <col min="1025" max="1025" width="8" style="21" customWidth="1"/>
    <col min="1026" max="1026" width="3.28515625" style="21" customWidth="1"/>
    <col min="1027" max="1027" width="25.28515625" style="21" customWidth="1"/>
    <col min="1028" max="1028" width="16.7109375" style="21" customWidth="1"/>
    <col min="1029" max="1280" width="9.140625" style="21"/>
    <col min="1281" max="1281" width="8" style="21" customWidth="1"/>
    <col min="1282" max="1282" width="3.28515625" style="21" customWidth="1"/>
    <col min="1283" max="1283" width="25.28515625" style="21" customWidth="1"/>
    <col min="1284" max="1284" width="16.7109375" style="21" customWidth="1"/>
    <col min="1285" max="1536" width="9.140625" style="21"/>
    <col min="1537" max="1537" width="8" style="21" customWidth="1"/>
    <col min="1538" max="1538" width="3.28515625" style="21" customWidth="1"/>
    <col min="1539" max="1539" width="25.28515625" style="21" customWidth="1"/>
    <col min="1540" max="1540" width="16.7109375" style="21" customWidth="1"/>
    <col min="1541" max="1792" width="9.140625" style="21"/>
    <col min="1793" max="1793" width="8" style="21" customWidth="1"/>
    <col min="1794" max="1794" width="3.28515625" style="21" customWidth="1"/>
    <col min="1795" max="1795" width="25.28515625" style="21" customWidth="1"/>
    <col min="1796" max="1796" width="16.7109375" style="21" customWidth="1"/>
    <col min="1797" max="2048" width="9.140625" style="21"/>
    <col min="2049" max="2049" width="8" style="21" customWidth="1"/>
    <col min="2050" max="2050" width="3.28515625" style="21" customWidth="1"/>
    <col min="2051" max="2051" width="25.28515625" style="21" customWidth="1"/>
    <col min="2052" max="2052" width="16.7109375" style="21" customWidth="1"/>
    <col min="2053" max="2304" width="9.140625" style="21"/>
    <col min="2305" max="2305" width="8" style="21" customWidth="1"/>
    <col min="2306" max="2306" width="3.28515625" style="21" customWidth="1"/>
    <col min="2307" max="2307" width="25.28515625" style="21" customWidth="1"/>
    <col min="2308" max="2308" width="16.7109375" style="21" customWidth="1"/>
    <col min="2309" max="2560" width="9.140625" style="21"/>
    <col min="2561" max="2561" width="8" style="21" customWidth="1"/>
    <col min="2562" max="2562" width="3.28515625" style="21" customWidth="1"/>
    <col min="2563" max="2563" width="25.28515625" style="21" customWidth="1"/>
    <col min="2564" max="2564" width="16.7109375" style="21" customWidth="1"/>
    <col min="2565" max="2816" width="9.140625" style="21"/>
    <col min="2817" max="2817" width="8" style="21" customWidth="1"/>
    <col min="2818" max="2818" width="3.28515625" style="21" customWidth="1"/>
    <col min="2819" max="2819" width="25.28515625" style="21" customWidth="1"/>
    <col min="2820" max="2820" width="16.7109375" style="21" customWidth="1"/>
    <col min="2821" max="3072" width="9.140625" style="21"/>
    <col min="3073" max="3073" width="8" style="21" customWidth="1"/>
    <col min="3074" max="3074" width="3.28515625" style="21" customWidth="1"/>
    <col min="3075" max="3075" width="25.28515625" style="21" customWidth="1"/>
    <col min="3076" max="3076" width="16.7109375" style="21" customWidth="1"/>
    <col min="3077" max="3328" width="9.140625" style="21"/>
    <col min="3329" max="3329" width="8" style="21" customWidth="1"/>
    <col min="3330" max="3330" width="3.28515625" style="21" customWidth="1"/>
    <col min="3331" max="3331" width="25.28515625" style="21" customWidth="1"/>
    <col min="3332" max="3332" width="16.7109375" style="21" customWidth="1"/>
    <col min="3333" max="3584" width="9.140625" style="21"/>
    <col min="3585" max="3585" width="8" style="21" customWidth="1"/>
    <col min="3586" max="3586" width="3.28515625" style="21" customWidth="1"/>
    <col min="3587" max="3587" width="25.28515625" style="21" customWidth="1"/>
    <col min="3588" max="3588" width="16.7109375" style="21" customWidth="1"/>
    <col min="3589" max="3840" width="9.140625" style="21"/>
    <col min="3841" max="3841" width="8" style="21" customWidth="1"/>
    <col min="3842" max="3842" width="3.28515625" style="21" customWidth="1"/>
    <col min="3843" max="3843" width="25.28515625" style="21" customWidth="1"/>
    <col min="3844" max="3844" width="16.7109375" style="21" customWidth="1"/>
    <col min="3845" max="4096" width="9.140625" style="21"/>
    <col min="4097" max="4097" width="8" style="21" customWidth="1"/>
    <col min="4098" max="4098" width="3.28515625" style="21" customWidth="1"/>
    <col min="4099" max="4099" width="25.28515625" style="21" customWidth="1"/>
    <col min="4100" max="4100" width="16.7109375" style="21" customWidth="1"/>
    <col min="4101" max="4352" width="9.140625" style="21"/>
    <col min="4353" max="4353" width="8" style="21" customWidth="1"/>
    <col min="4354" max="4354" width="3.28515625" style="21" customWidth="1"/>
    <col min="4355" max="4355" width="25.28515625" style="21" customWidth="1"/>
    <col min="4356" max="4356" width="16.7109375" style="21" customWidth="1"/>
    <col min="4357" max="4608" width="9.140625" style="21"/>
    <col min="4609" max="4609" width="8" style="21" customWidth="1"/>
    <col min="4610" max="4610" width="3.28515625" style="21" customWidth="1"/>
    <col min="4611" max="4611" width="25.28515625" style="21" customWidth="1"/>
    <col min="4612" max="4612" width="16.7109375" style="21" customWidth="1"/>
    <col min="4613" max="4864" width="9.140625" style="21"/>
    <col min="4865" max="4865" width="8" style="21" customWidth="1"/>
    <col min="4866" max="4866" width="3.28515625" style="21" customWidth="1"/>
    <col min="4867" max="4867" width="25.28515625" style="21" customWidth="1"/>
    <col min="4868" max="4868" width="16.7109375" style="21" customWidth="1"/>
    <col min="4869" max="5120" width="9.140625" style="21"/>
    <col min="5121" max="5121" width="8" style="21" customWidth="1"/>
    <col min="5122" max="5122" width="3.28515625" style="21" customWidth="1"/>
    <col min="5123" max="5123" width="25.28515625" style="21" customWidth="1"/>
    <col min="5124" max="5124" width="16.7109375" style="21" customWidth="1"/>
    <col min="5125" max="5376" width="9.140625" style="21"/>
    <col min="5377" max="5377" width="8" style="21" customWidth="1"/>
    <col min="5378" max="5378" width="3.28515625" style="21" customWidth="1"/>
    <col min="5379" max="5379" width="25.28515625" style="21" customWidth="1"/>
    <col min="5380" max="5380" width="16.7109375" style="21" customWidth="1"/>
    <col min="5381" max="5632" width="9.140625" style="21"/>
    <col min="5633" max="5633" width="8" style="21" customWidth="1"/>
    <col min="5634" max="5634" width="3.28515625" style="21" customWidth="1"/>
    <col min="5635" max="5635" width="25.28515625" style="21" customWidth="1"/>
    <col min="5636" max="5636" width="16.7109375" style="21" customWidth="1"/>
    <col min="5637" max="5888" width="9.140625" style="21"/>
    <col min="5889" max="5889" width="8" style="21" customWidth="1"/>
    <col min="5890" max="5890" width="3.28515625" style="21" customWidth="1"/>
    <col min="5891" max="5891" width="25.28515625" style="21" customWidth="1"/>
    <col min="5892" max="5892" width="16.7109375" style="21" customWidth="1"/>
    <col min="5893" max="6144" width="9.140625" style="21"/>
    <col min="6145" max="6145" width="8" style="21" customWidth="1"/>
    <col min="6146" max="6146" width="3.28515625" style="21" customWidth="1"/>
    <col min="6147" max="6147" width="25.28515625" style="21" customWidth="1"/>
    <col min="6148" max="6148" width="16.7109375" style="21" customWidth="1"/>
    <col min="6149" max="6400" width="9.140625" style="21"/>
    <col min="6401" max="6401" width="8" style="21" customWidth="1"/>
    <col min="6402" max="6402" width="3.28515625" style="21" customWidth="1"/>
    <col min="6403" max="6403" width="25.28515625" style="21" customWidth="1"/>
    <col min="6404" max="6404" width="16.7109375" style="21" customWidth="1"/>
    <col min="6405" max="6656" width="9.140625" style="21"/>
    <col min="6657" max="6657" width="8" style="21" customWidth="1"/>
    <col min="6658" max="6658" width="3.28515625" style="21" customWidth="1"/>
    <col min="6659" max="6659" width="25.28515625" style="21" customWidth="1"/>
    <col min="6660" max="6660" width="16.7109375" style="21" customWidth="1"/>
    <col min="6661" max="6912" width="9.140625" style="21"/>
    <col min="6913" max="6913" width="8" style="21" customWidth="1"/>
    <col min="6914" max="6914" width="3.28515625" style="21" customWidth="1"/>
    <col min="6915" max="6915" width="25.28515625" style="21" customWidth="1"/>
    <col min="6916" max="6916" width="16.7109375" style="21" customWidth="1"/>
    <col min="6917" max="7168" width="9.140625" style="21"/>
    <col min="7169" max="7169" width="8" style="21" customWidth="1"/>
    <col min="7170" max="7170" width="3.28515625" style="21" customWidth="1"/>
    <col min="7171" max="7171" width="25.28515625" style="21" customWidth="1"/>
    <col min="7172" max="7172" width="16.7109375" style="21" customWidth="1"/>
    <col min="7173" max="7424" width="9.140625" style="21"/>
    <col min="7425" max="7425" width="8" style="21" customWidth="1"/>
    <col min="7426" max="7426" width="3.28515625" style="21" customWidth="1"/>
    <col min="7427" max="7427" width="25.28515625" style="21" customWidth="1"/>
    <col min="7428" max="7428" width="16.7109375" style="21" customWidth="1"/>
    <col min="7429" max="7680" width="9.140625" style="21"/>
    <col min="7681" max="7681" width="8" style="21" customWidth="1"/>
    <col min="7682" max="7682" width="3.28515625" style="21" customWidth="1"/>
    <col min="7683" max="7683" width="25.28515625" style="21" customWidth="1"/>
    <col min="7684" max="7684" width="16.7109375" style="21" customWidth="1"/>
    <col min="7685" max="7936" width="9.140625" style="21"/>
    <col min="7937" max="7937" width="8" style="21" customWidth="1"/>
    <col min="7938" max="7938" width="3.28515625" style="21" customWidth="1"/>
    <col min="7939" max="7939" width="25.28515625" style="21" customWidth="1"/>
    <col min="7940" max="7940" width="16.7109375" style="21" customWidth="1"/>
    <col min="7941" max="8192" width="9.140625" style="21"/>
    <col min="8193" max="8193" width="8" style="21" customWidth="1"/>
    <col min="8194" max="8194" width="3.28515625" style="21" customWidth="1"/>
    <col min="8195" max="8195" width="25.28515625" style="21" customWidth="1"/>
    <col min="8196" max="8196" width="16.7109375" style="21" customWidth="1"/>
    <col min="8197" max="8448" width="9.140625" style="21"/>
    <col min="8449" max="8449" width="8" style="21" customWidth="1"/>
    <col min="8450" max="8450" width="3.28515625" style="21" customWidth="1"/>
    <col min="8451" max="8451" width="25.28515625" style="21" customWidth="1"/>
    <col min="8452" max="8452" width="16.7109375" style="21" customWidth="1"/>
    <col min="8453" max="8704" width="9.140625" style="21"/>
    <col min="8705" max="8705" width="8" style="21" customWidth="1"/>
    <col min="8706" max="8706" width="3.28515625" style="21" customWidth="1"/>
    <col min="8707" max="8707" width="25.28515625" style="21" customWidth="1"/>
    <col min="8708" max="8708" width="16.7109375" style="21" customWidth="1"/>
    <col min="8709" max="8960" width="9.140625" style="21"/>
    <col min="8961" max="8961" width="8" style="21" customWidth="1"/>
    <col min="8962" max="8962" width="3.28515625" style="21" customWidth="1"/>
    <col min="8963" max="8963" width="25.28515625" style="21" customWidth="1"/>
    <col min="8964" max="8964" width="16.7109375" style="21" customWidth="1"/>
    <col min="8965" max="9216" width="9.140625" style="21"/>
    <col min="9217" max="9217" width="8" style="21" customWidth="1"/>
    <col min="9218" max="9218" width="3.28515625" style="21" customWidth="1"/>
    <col min="9219" max="9219" width="25.28515625" style="21" customWidth="1"/>
    <col min="9220" max="9220" width="16.7109375" style="21" customWidth="1"/>
    <col min="9221" max="9472" width="9.140625" style="21"/>
    <col min="9473" max="9473" width="8" style="21" customWidth="1"/>
    <col min="9474" max="9474" width="3.28515625" style="21" customWidth="1"/>
    <col min="9475" max="9475" width="25.28515625" style="21" customWidth="1"/>
    <col min="9476" max="9476" width="16.7109375" style="21" customWidth="1"/>
    <col min="9477" max="9728" width="9.140625" style="21"/>
    <col min="9729" max="9729" width="8" style="21" customWidth="1"/>
    <col min="9730" max="9730" width="3.28515625" style="21" customWidth="1"/>
    <col min="9731" max="9731" width="25.28515625" style="21" customWidth="1"/>
    <col min="9732" max="9732" width="16.7109375" style="21" customWidth="1"/>
    <col min="9733" max="9984" width="9.140625" style="21"/>
    <col min="9985" max="9985" width="8" style="21" customWidth="1"/>
    <col min="9986" max="9986" width="3.28515625" style="21" customWidth="1"/>
    <col min="9987" max="9987" width="25.28515625" style="21" customWidth="1"/>
    <col min="9988" max="9988" width="16.7109375" style="21" customWidth="1"/>
    <col min="9989" max="10240" width="9.140625" style="21"/>
    <col min="10241" max="10241" width="8" style="21" customWidth="1"/>
    <col min="10242" max="10242" width="3.28515625" style="21" customWidth="1"/>
    <col min="10243" max="10243" width="25.28515625" style="21" customWidth="1"/>
    <col min="10244" max="10244" width="16.7109375" style="21" customWidth="1"/>
    <col min="10245" max="10496" width="9.140625" style="21"/>
    <col min="10497" max="10497" width="8" style="21" customWidth="1"/>
    <col min="10498" max="10498" width="3.28515625" style="21" customWidth="1"/>
    <col min="10499" max="10499" width="25.28515625" style="21" customWidth="1"/>
    <col min="10500" max="10500" width="16.7109375" style="21" customWidth="1"/>
    <col min="10501" max="10752" width="9.140625" style="21"/>
    <col min="10753" max="10753" width="8" style="21" customWidth="1"/>
    <col min="10754" max="10754" width="3.28515625" style="21" customWidth="1"/>
    <col min="10755" max="10755" width="25.28515625" style="21" customWidth="1"/>
    <col min="10756" max="10756" width="16.7109375" style="21" customWidth="1"/>
    <col min="10757" max="11008" width="9.140625" style="21"/>
    <col min="11009" max="11009" width="8" style="21" customWidth="1"/>
    <col min="11010" max="11010" width="3.28515625" style="21" customWidth="1"/>
    <col min="11011" max="11011" width="25.28515625" style="21" customWidth="1"/>
    <col min="11012" max="11012" width="16.7109375" style="21" customWidth="1"/>
    <col min="11013" max="11264" width="9.140625" style="21"/>
    <col min="11265" max="11265" width="8" style="21" customWidth="1"/>
    <col min="11266" max="11266" width="3.28515625" style="21" customWidth="1"/>
    <col min="11267" max="11267" width="25.28515625" style="21" customWidth="1"/>
    <col min="11268" max="11268" width="16.7109375" style="21" customWidth="1"/>
    <col min="11269" max="11520" width="9.140625" style="21"/>
    <col min="11521" max="11521" width="8" style="21" customWidth="1"/>
    <col min="11522" max="11522" width="3.28515625" style="21" customWidth="1"/>
    <col min="11523" max="11523" width="25.28515625" style="21" customWidth="1"/>
    <col min="11524" max="11524" width="16.7109375" style="21" customWidth="1"/>
    <col min="11525" max="11776" width="9.140625" style="21"/>
    <col min="11777" max="11777" width="8" style="21" customWidth="1"/>
    <col min="11778" max="11778" width="3.28515625" style="21" customWidth="1"/>
    <col min="11779" max="11779" width="25.28515625" style="21" customWidth="1"/>
    <col min="11780" max="11780" width="16.7109375" style="21" customWidth="1"/>
    <col min="11781" max="12032" width="9.140625" style="21"/>
    <col min="12033" max="12033" width="8" style="21" customWidth="1"/>
    <col min="12034" max="12034" width="3.28515625" style="21" customWidth="1"/>
    <col min="12035" max="12035" width="25.28515625" style="21" customWidth="1"/>
    <col min="12036" max="12036" width="16.7109375" style="21" customWidth="1"/>
    <col min="12037" max="12288" width="9.140625" style="21"/>
    <col min="12289" max="12289" width="8" style="21" customWidth="1"/>
    <col min="12290" max="12290" width="3.28515625" style="21" customWidth="1"/>
    <col min="12291" max="12291" width="25.28515625" style="21" customWidth="1"/>
    <col min="12292" max="12292" width="16.7109375" style="21" customWidth="1"/>
    <col min="12293" max="12544" width="9.140625" style="21"/>
    <col min="12545" max="12545" width="8" style="21" customWidth="1"/>
    <col min="12546" max="12546" width="3.28515625" style="21" customWidth="1"/>
    <col min="12547" max="12547" width="25.28515625" style="21" customWidth="1"/>
    <col min="12548" max="12548" width="16.7109375" style="21" customWidth="1"/>
    <col min="12549" max="12800" width="9.140625" style="21"/>
    <col min="12801" max="12801" width="8" style="21" customWidth="1"/>
    <col min="12802" max="12802" width="3.28515625" style="21" customWidth="1"/>
    <col min="12803" max="12803" width="25.28515625" style="21" customWidth="1"/>
    <col min="12804" max="12804" width="16.7109375" style="21" customWidth="1"/>
    <col min="12805" max="13056" width="9.140625" style="21"/>
    <col min="13057" max="13057" width="8" style="21" customWidth="1"/>
    <col min="13058" max="13058" width="3.28515625" style="21" customWidth="1"/>
    <col min="13059" max="13059" width="25.28515625" style="21" customWidth="1"/>
    <col min="13060" max="13060" width="16.7109375" style="21" customWidth="1"/>
    <col min="13061" max="13312" width="9.140625" style="21"/>
    <col min="13313" max="13313" width="8" style="21" customWidth="1"/>
    <col min="13314" max="13314" width="3.28515625" style="21" customWidth="1"/>
    <col min="13315" max="13315" width="25.28515625" style="21" customWidth="1"/>
    <col min="13316" max="13316" width="16.7109375" style="21" customWidth="1"/>
    <col min="13317" max="13568" width="9.140625" style="21"/>
    <col min="13569" max="13569" width="8" style="21" customWidth="1"/>
    <col min="13570" max="13570" width="3.28515625" style="21" customWidth="1"/>
    <col min="13571" max="13571" width="25.28515625" style="21" customWidth="1"/>
    <col min="13572" max="13572" width="16.7109375" style="21" customWidth="1"/>
    <col min="13573" max="13824" width="9.140625" style="21"/>
    <col min="13825" max="13825" width="8" style="21" customWidth="1"/>
    <col min="13826" max="13826" width="3.28515625" style="21" customWidth="1"/>
    <col min="13827" max="13827" width="25.28515625" style="21" customWidth="1"/>
    <col min="13828" max="13828" width="16.7109375" style="21" customWidth="1"/>
    <col min="13829" max="14080" width="9.140625" style="21"/>
    <col min="14081" max="14081" width="8" style="21" customWidth="1"/>
    <col min="14082" max="14082" width="3.28515625" style="21" customWidth="1"/>
    <col min="14083" max="14083" width="25.28515625" style="21" customWidth="1"/>
    <col min="14084" max="14084" width="16.7109375" style="21" customWidth="1"/>
    <col min="14085" max="14336" width="9.140625" style="21"/>
    <col min="14337" max="14337" width="8" style="21" customWidth="1"/>
    <col min="14338" max="14338" width="3.28515625" style="21" customWidth="1"/>
    <col min="14339" max="14339" width="25.28515625" style="21" customWidth="1"/>
    <col min="14340" max="14340" width="16.7109375" style="21" customWidth="1"/>
    <col min="14341" max="14592" width="9.140625" style="21"/>
    <col min="14593" max="14593" width="8" style="21" customWidth="1"/>
    <col min="14594" max="14594" width="3.28515625" style="21" customWidth="1"/>
    <col min="14595" max="14595" width="25.28515625" style="21" customWidth="1"/>
    <col min="14596" max="14596" width="16.7109375" style="21" customWidth="1"/>
    <col min="14597" max="14848" width="9.140625" style="21"/>
    <col min="14849" max="14849" width="8" style="21" customWidth="1"/>
    <col min="14850" max="14850" width="3.28515625" style="21" customWidth="1"/>
    <col min="14851" max="14851" width="25.28515625" style="21" customWidth="1"/>
    <col min="14852" max="14852" width="16.7109375" style="21" customWidth="1"/>
    <col min="14853" max="15104" width="9.140625" style="21"/>
    <col min="15105" max="15105" width="8" style="21" customWidth="1"/>
    <col min="15106" max="15106" width="3.28515625" style="21" customWidth="1"/>
    <col min="15107" max="15107" width="25.28515625" style="21" customWidth="1"/>
    <col min="15108" max="15108" width="16.7109375" style="21" customWidth="1"/>
    <col min="15109" max="15360" width="9.140625" style="21"/>
    <col min="15361" max="15361" width="8" style="21" customWidth="1"/>
    <col min="15362" max="15362" width="3.28515625" style="21" customWidth="1"/>
    <col min="15363" max="15363" width="25.28515625" style="21" customWidth="1"/>
    <col min="15364" max="15364" width="16.7109375" style="21" customWidth="1"/>
    <col min="15365" max="15616" width="9.140625" style="21"/>
    <col min="15617" max="15617" width="8" style="21" customWidth="1"/>
    <col min="15618" max="15618" width="3.28515625" style="21" customWidth="1"/>
    <col min="15619" max="15619" width="25.28515625" style="21" customWidth="1"/>
    <col min="15620" max="15620" width="16.7109375" style="21" customWidth="1"/>
    <col min="15621" max="15872" width="9.140625" style="21"/>
    <col min="15873" max="15873" width="8" style="21" customWidth="1"/>
    <col min="15874" max="15874" width="3.28515625" style="21" customWidth="1"/>
    <col min="15875" max="15875" width="25.28515625" style="21" customWidth="1"/>
    <col min="15876" max="15876" width="16.7109375" style="21" customWidth="1"/>
    <col min="15877" max="16128" width="9.140625" style="21"/>
    <col min="16129" max="16129" width="8" style="21" customWidth="1"/>
    <col min="16130" max="16130" width="3.28515625" style="21" customWidth="1"/>
    <col min="16131" max="16131" width="25.28515625" style="21" customWidth="1"/>
    <col min="16132" max="16132" width="16.7109375" style="21" customWidth="1"/>
    <col min="16133" max="16384" width="9.140625" style="21"/>
  </cols>
  <sheetData>
    <row r="1" spans="1:2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157" t="s">
        <v>45</v>
      </c>
      <c r="U1" s="157"/>
    </row>
    <row r="2" spans="1:21" ht="29.25" customHeight="1" x14ac:dyDescent="0.2">
      <c r="A2" s="19"/>
      <c r="B2" s="158" t="s">
        <v>46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60"/>
      <c r="T2" s="160"/>
      <c r="U2" s="161"/>
    </row>
    <row r="3" spans="1:21" x14ac:dyDescent="0.2">
      <c r="A3" s="19"/>
      <c r="B3" s="22"/>
      <c r="C3" s="22"/>
      <c r="D3" s="22"/>
      <c r="E3" s="22"/>
      <c r="F3" s="22"/>
      <c r="G3" s="22"/>
      <c r="H3" s="23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39" customHeight="1" x14ac:dyDescent="0.2">
      <c r="A4" s="19"/>
      <c r="B4" s="147" t="s">
        <v>2</v>
      </c>
      <c r="C4" s="147" t="s">
        <v>3</v>
      </c>
      <c r="D4" s="147"/>
      <c r="E4" s="147" t="s">
        <v>4</v>
      </c>
      <c r="F4" s="147"/>
      <c r="G4" s="147"/>
      <c r="H4" s="147" t="s">
        <v>5</v>
      </c>
      <c r="I4" s="147"/>
      <c r="J4" s="147"/>
      <c r="K4" s="147" t="s">
        <v>6</v>
      </c>
      <c r="L4" s="147"/>
      <c r="M4" s="147"/>
      <c r="N4" s="147" t="s">
        <v>7</v>
      </c>
      <c r="O4" s="148"/>
      <c r="P4" s="147" t="s">
        <v>8</v>
      </c>
      <c r="Q4" s="147"/>
      <c r="R4" s="147"/>
      <c r="S4" s="147" t="s">
        <v>9</v>
      </c>
      <c r="T4" s="147"/>
      <c r="U4" s="147"/>
    </row>
    <row r="5" spans="1:21" ht="64.5" customHeight="1" x14ac:dyDescent="0.2">
      <c r="A5" s="19"/>
      <c r="B5" s="147"/>
      <c r="C5" s="147"/>
      <c r="D5" s="147"/>
      <c r="E5" s="142" t="s">
        <v>10</v>
      </c>
      <c r="F5" s="142"/>
      <c r="G5" s="142" t="s">
        <v>42</v>
      </c>
      <c r="H5" s="142" t="s">
        <v>12</v>
      </c>
      <c r="I5" s="142" t="s">
        <v>13</v>
      </c>
      <c r="J5" s="142"/>
      <c r="K5" s="142" t="s">
        <v>14</v>
      </c>
      <c r="L5" s="142"/>
      <c r="M5" s="142" t="s">
        <v>15</v>
      </c>
      <c r="N5" s="142" t="s">
        <v>16</v>
      </c>
      <c r="O5" s="144"/>
      <c r="P5" s="142" t="s">
        <v>12</v>
      </c>
      <c r="Q5" s="142" t="s">
        <v>17</v>
      </c>
      <c r="R5" s="142"/>
      <c r="S5" s="142" t="s">
        <v>12</v>
      </c>
      <c r="T5" s="142" t="s">
        <v>18</v>
      </c>
      <c r="U5" s="142"/>
    </row>
    <row r="6" spans="1:21" ht="18" customHeight="1" x14ac:dyDescent="0.2">
      <c r="A6" s="19"/>
      <c r="B6" s="147"/>
      <c r="C6" s="147"/>
      <c r="D6" s="147"/>
      <c r="E6" s="35" t="s">
        <v>19</v>
      </c>
      <c r="F6" s="35" t="s">
        <v>20</v>
      </c>
      <c r="G6" s="142"/>
      <c r="H6" s="142"/>
      <c r="I6" s="35" t="s">
        <v>19</v>
      </c>
      <c r="J6" s="35" t="s">
        <v>20</v>
      </c>
      <c r="K6" s="35" t="s">
        <v>19</v>
      </c>
      <c r="L6" s="35" t="s">
        <v>20</v>
      </c>
      <c r="M6" s="142"/>
      <c r="N6" s="35" t="s">
        <v>19</v>
      </c>
      <c r="O6" s="35" t="s">
        <v>20</v>
      </c>
      <c r="P6" s="142"/>
      <c r="Q6" s="35" t="s">
        <v>19</v>
      </c>
      <c r="R6" s="35" t="s">
        <v>20</v>
      </c>
      <c r="S6" s="142"/>
      <c r="T6" s="35" t="s">
        <v>19</v>
      </c>
      <c r="U6" s="35" t="s">
        <v>20</v>
      </c>
    </row>
    <row r="7" spans="1:21" ht="27.95" customHeight="1" x14ac:dyDescent="0.2">
      <c r="A7" s="19"/>
      <c r="B7" s="147" t="s">
        <v>21</v>
      </c>
      <c r="C7" s="149"/>
      <c r="D7" s="28" t="s">
        <v>47</v>
      </c>
      <c r="E7" s="36">
        <f>E9+E11+E13+E15+E17+E19+E21+E23+E27+E29+E31+E33+E35+E25+E37+E39</f>
        <v>6371</v>
      </c>
      <c r="F7" s="36">
        <f t="shared" ref="F7:U8" si="0">F9+F11+F13+F15+F17+F19+F21+F23+F27+F29+F31+F33+F35+F25+F37+F39</f>
        <v>3478</v>
      </c>
      <c r="G7" s="36">
        <f t="shared" si="0"/>
        <v>9133</v>
      </c>
      <c r="H7" s="36">
        <f t="shared" si="0"/>
        <v>1014</v>
      </c>
      <c r="I7" s="36">
        <f t="shared" si="0"/>
        <v>644</v>
      </c>
      <c r="J7" s="36">
        <f t="shared" si="0"/>
        <v>953</v>
      </c>
      <c r="K7" s="36">
        <f t="shared" si="0"/>
        <v>536</v>
      </c>
      <c r="L7" s="36">
        <f t="shared" si="0"/>
        <v>1159</v>
      </c>
      <c r="M7" s="36">
        <f t="shared" si="0"/>
        <v>1159</v>
      </c>
      <c r="N7" s="36">
        <f t="shared" si="0"/>
        <v>0</v>
      </c>
      <c r="O7" s="36">
        <f t="shared" si="0"/>
        <v>0</v>
      </c>
      <c r="P7" s="36">
        <f t="shared" si="0"/>
        <v>0</v>
      </c>
      <c r="Q7" s="36">
        <f>Q9+Q11+Q13+Q15+Q17+Q19+Q21+Q23+Q27+Q29+Q31+Q33+Q35+Q25+Q37+Q39</f>
        <v>1014</v>
      </c>
      <c r="R7" s="36">
        <f t="shared" si="0"/>
        <v>573</v>
      </c>
      <c r="S7" s="36">
        <f t="shared" si="0"/>
        <v>0</v>
      </c>
      <c r="T7" s="36">
        <f t="shared" si="0"/>
        <v>0</v>
      </c>
      <c r="U7" s="36">
        <f t="shared" si="0"/>
        <v>0</v>
      </c>
    </row>
    <row r="8" spans="1:21" ht="27.95" customHeight="1" x14ac:dyDescent="0.2">
      <c r="A8" s="26"/>
      <c r="B8" s="149"/>
      <c r="C8" s="149"/>
      <c r="D8" s="31" t="s">
        <v>48</v>
      </c>
      <c r="E8" s="36">
        <f>E10+E12+E14+E16+E18+E20+E22+E24+E28+E30+E32+E34+E36+E26+E38+E40</f>
        <v>1284</v>
      </c>
      <c r="F8" s="36">
        <f t="shared" si="0"/>
        <v>856</v>
      </c>
      <c r="G8" s="36">
        <f t="shared" si="0"/>
        <v>1999</v>
      </c>
      <c r="H8" s="36">
        <f t="shared" si="0"/>
        <v>522</v>
      </c>
      <c r="I8" s="36">
        <f t="shared" si="0"/>
        <v>400</v>
      </c>
      <c r="J8" s="36">
        <f t="shared" si="0"/>
        <v>130</v>
      </c>
      <c r="K8" s="36">
        <f t="shared" si="0"/>
        <v>115</v>
      </c>
      <c r="L8" s="36">
        <f t="shared" si="0"/>
        <v>177</v>
      </c>
      <c r="M8" s="36">
        <f t="shared" si="0"/>
        <v>177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>Q10+Q12+Q14+Q16+Q18+Q20+Q22+Q24+Q28+Q30+Q32+Q34+Q36+Q26+Q38+Q40</f>
        <v>370</v>
      </c>
      <c r="R8" s="36">
        <f t="shared" si="0"/>
        <v>252</v>
      </c>
      <c r="S8" s="36">
        <f t="shared" si="0"/>
        <v>0</v>
      </c>
      <c r="T8" s="36">
        <f t="shared" si="0"/>
        <v>0</v>
      </c>
      <c r="U8" s="36">
        <f t="shared" si="0"/>
        <v>0</v>
      </c>
    </row>
    <row r="9" spans="1:21" ht="27.95" customHeight="1" x14ac:dyDescent="0.2">
      <c r="A9" s="26"/>
      <c r="B9" s="144">
        <v>1</v>
      </c>
      <c r="C9" s="146" t="s">
        <v>24</v>
      </c>
      <c r="D9" s="28" t="s">
        <v>47</v>
      </c>
      <c r="E9" s="29">
        <f>[3]CIZgw!I22</f>
        <v>9</v>
      </c>
      <c r="F9" s="29">
        <f>[3]CIZgw!L22</f>
        <v>6</v>
      </c>
      <c r="G9" s="29">
        <f>[3]CIZgw!N22</f>
        <v>20</v>
      </c>
      <c r="H9" s="29">
        <f>[3]CIZgw!S22</f>
        <v>42</v>
      </c>
      <c r="I9" s="29">
        <f>[3]CIZgw!U22</f>
        <v>32</v>
      </c>
      <c r="J9" s="29">
        <f>[3]CIZgw!W22</f>
        <v>7</v>
      </c>
      <c r="K9" s="29">
        <f>[3]CIZgw!Y22</f>
        <v>4</v>
      </c>
      <c r="L9" s="29">
        <f>[3]CIZgw!AA22</f>
        <v>10</v>
      </c>
      <c r="M9" s="36">
        <f>[3]CIZgw!AA22</f>
        <v>10</v>
      </c>
      <c r="N9" s="36" t="str">
        <f>[3]CIZgw!AC22</f>
        <v>0</v>
      </c>
      <c r="O9" s="37" t="str">
        <f>[3]CIZgw!AD22</f>
        <v>0</v>
      </c>
      <c r="P9" s="36" t="str">
        <f>[3]CIZgw!AF22</f>
        <v>0</v>
      </c>
      <c r="Q9" s="36">
        <f>[3]CIZgw!AG22</f>
        <v>0</v>
      </c>
      <c r="R9" s="36">
        <f>[3]CIZgw!AI22</f>
        <v>0</v>
      </c>
      <c r="S9" s="36" t="str">
        <f>[3]CIZgw!AK22</f>
        <v>0</v>
      </c>
      <c r="T9" s="36">
        <f>[3]CIZgw!AL22</f>
        <v>0</v>
      </c>
      <c r="U9" s="36">
        <f>[3]CIZgw!AM22</f>
        <v>0</v>
      </c>
    </row>
    <row r="10" spans="1:21" ht="27.95" customHeight="1" x14ac:dyDescent="0.2">
      <c r="A10" s="26"/>
      <c r="B10" s="144"/>
      <c r="C10" s="146"/>
      <c r="D10" s="31" t="s">
        <v>48</v>
      </c>
      <c r="E10" s="29">
        <f>[3]CIZgw!I24</f>
        <v>1</v>
      </c>
      <c r="F10" s="29">
        <f>[3]CIZgw!L24</f>
        <v>1</v>
      </c>
      <c r="G10" s="29">
        <f>[3]CIZgw!N24</f>
        <v>3</v>
      </c>
      <c r="H10" s="29">
        <f>[3]CIZgw!S24</f>
        <v>82</v>
      </c>
      <c r="I10" s="29">
        <f>[3]CIZgw!U24</f>
        <v>58</v>
      </c>
      <c r="J10" s="29">
        <f>[3]CIZgw!W24</f>
        <v>1</v>
      </c>
      <c r="K10" s="29">
        <f>[3]CIZgw!Y24</f>
        <v>1</v>
      </c>
      <c r="L10" s="29">
        <f>[3]CIZgw!AA24</f>
        <v>1</v>
      </c>
      <c r="M10" s="29">
        <f>[3]CIZgw!AA24</f>
        <v>1</v>
      </c>
      <c r="N10" s="29" t="str">
        <f>[3]CIZgw!AC24</f>
        <v>0</v>
      </c>
      <c r="O10" s="37" t="str">
        <f>[3]CIZgw!AD24</f>
        <v>0</v>
      </c>
      <c r="P10" s="29" t="str">
        <f>[3]CIZgw!AF24</f>
        <v>0</v>
      </c>
      <c r="Q10" s="29">
        <f>[3]CIZgw!AG24</f>
        <v>0</v>
      </c>
      <c r="R10" s="29">
        <f>[3]CIZgw!AI24</f>
        <v>0</v>
      </c>
      <c r="S10" s="29" t="str">
        <f>[3]CIZgw!AK24</f>
        <v>0</v>
      </c>
      <c r="T10" s="29">
        <f>[3]CIZgw!AL24</f>
        <v>0</v>
      </c>
      <c r="U10" s="29">
        <f>[3]CIZgw!AM24</f>
        <v>0</v>
      </c>
    </row>
    <row r="11" spans="1:21" ht="27.95" customHeight="1" x14ac:dyDescent="0.2">
      <c r="A11" s="26"/>
      <c r="B11" s="144">
        <v>2</v>
      </c>
      <c r="C11" s="146" t="s">
        <v>25</v>
      </c>
      <c r="D11" s="28" t="s">
        <v>47</v>
      </c>
      <c r="E11" s="29">
        <f>[3]CIZzg!I22</f>
        <v>3</v>
      </c>
      <c r="F11" s="29">
        <f>[3]CIZzg!L22</f>
        <v>1</v>
      </c>
      <c r="G11" s="29">
        <f>[3]CIZzg!N22</f>
        <v>7</v>
      </c>
      <c r="H11" s="29">
        <f>[3]CIZzg!S22</f>
        <v>15</v>
      </c>
      <c r="I11" s="29">
        <f>[3]CIZzg!U22</f>
        <v>12</v>
      </c>
      <c r="J11" s="29">
        <f>[3]CIZzg!W22</f>
        <v>1</v>
      </c>
      <c r="K11" s="29">
        <f>[3]CIZzg!Y22</f>
        <v>1</v>
      </c>
      <c r="L11" s="29">
        <f>[3]CIZzg!AA22</f>
        <v>1</v>
      </c>
      <c r="M11" s="29">
        <f>[3]CIZzg!AA22</f>
        <v>1</v>
      </c>
      <c r="N11" s="29" t="str">
        <f>[3]CIZzg!AC22</f>
        <v>0</v>
      </c>
      <c r="O11" s="29" t="str">
        <f>[3]CIZzg!AD22</f>
        <v>0</v>
      </c>
      <c r="P11" s="29" t="str">
        <f>[3]CIZzg!AF22</f>
        <v>0</v>
      </c>
      <c r="Q11" s="29">
        <f>[3]CIZzg!AG22</f>
        <v>0</v>
      </c>
      <c r="R11" s="29">
        <f>[3]CIZzg!AI22</f>
        <v>0</v>
      </c>
      <c r="S11" s="29" t="str">
        <f>[3]CIZzg!AK22</f>
        <v>0</v>
      </c>
      <c r="T11" s="29">
        <f>[3]CIZzg!AL22</f>
        <v>0</v>
      </c>
      <c r="U11" s="29">
        <f>[3]CIZzg!AM22</f>
        <v>0</v>
      </c>
    </row>
    <row r="12" spans="1:21" ht="27.95" customHeight="1" x14ac:dyDescent="0.2">
      <c r="A12" s="26"/>
      <c r="B12" s="144"/>
      <c r="C12" s="146"/>
      <c r="D12" s="31" t="s">
        <v>48</v>
      </c>
      <c r="E12" s="29">
        <f>[3]CIZzg!I24</f>
        <v>3</v>
      </c>
      <c r="F12" s="29">
        <f>[3]CIZzg!L24</f>
        <v>0</v>
      </c>
      <c r="G12" s="29">
        <f>[3]CIZzg!N24</f>
        <v>4</v>
      </c>
      <c r="H12" s="29">
        <f>[3]CIZzg!S24</f>
        <v>23</v>
      </c>
      <c r="I12" s="29">
        <f>[3]CIZzg!U24</f>
        <v>16</v>
      </c>
      <c r="J12" s="29">
        <f>[3]CIZzg!W24</f>
        <v>0</v>
      </c>
      <c r="K12" s="29">
        <f>[3]CIZzg!Y24</f>
        <v>0</v>
      </c>
      <c r="L12" s="29">
        <f>[3]CIZzg!AA24</f>
        <v>0</v>
      </c>
      <c r="M12" s="29">
        <f>[3]CIZzg!AA24</f>
        <v>0</v>
      </c>
      <c r="N12" s="29" t="str">
        <f>[3]CIZzg!AC24</f>
        <v>0</v>
      </c>
      <c r="O12" s="29" t="str">
        <f>[3]CIZzg!AD24</f>
        <v>0</v>
      </c>
      <c r="P12" s="29" t="str">
        <f>[3]CIZzg!AF24</f>
        <v>0</v>
      </c>
      <c r="Q12" s="29">
        <f>[3]CIZzg!AG24</f>
        <v>0</v>
      </c>
      <c r="R12" s="29">
        <f>[3]CIZzg!AI24</f>
        <v>0</v>
      </c>
      <c r="S12" s="29" t="str">
        <f>[3]CIZzg!AK24</f>
        <v>0</v>
      </c>
      <c r="T12" s="29">
        <f>[3]CIZzg!AL24</f>
        <v>0</v>
      </c>
      <c r="U12" s="29">
        <f>[3]CIZzg!AM24</f>
        <v>0</v>
      </c>
    </row>
    <row r="13" spans="1:21" ht="27.95" customHeight="1" x14ac:dyDescent="0.2">
      <c r="A13" s="26"/>
      <c r="B13" s="145">
        <v>3</v>
      </c>
      <c r="C13" s="143" t="s">
        <v>26</v>
      </c>
      <c r="D13" s="28" t="s">
        <v>47</v>
      </c>
      <c r="E13" s="29">
        <f>[3]GWg!I22</f>
        <v>1037</v>
      </c>
      <c r="F13" s="29">
        <f>[3]GWg!L22</f>
        <v>544</v>
      </c>
      <c r="G13" s="29">
        <f>[3]GWg!N22</f>
        <v>1300</v>
      </c>
      <c r="H13" s="29">
        <f>[3]GWg!S22</f>
        <v>81</v>
      </c>
      <c r="I13" s="29">
        <f>[3]GWg!U22</f>
        <v>58</v>
      </c>
      <c r="J13" s="29">
        <f>[3]GWg!W22</f>
        <v>73</v>
      </c>
      <c r="K13" s="29">
        <f>[3]GWg!Y22</f>
        <v>19</v>
      </c>
      <c r="L13" s="29">
        <f>[3]GWg!AA22</f>
        <v>85</v>
      </c>
      <c r="M13" s="29">
        <f>[3]GWg!AA22</f>
        <v>85</v>
      </c>
      <c r="N13" s="29" t="str">
        <f>[3]GWg!AC22</f>
        <v>0</v>
      </c>
      <c r="O13" s="29" t="str">
        <f>[3]GWg!AD22</f>
        <v>0</v>
      </c>
      <c r="P13" s="29" t="str">
        <f>[3]GWg!AF22</f>
        <v>0</v>
      </c>
      <c r="Q13" s="29">
        <f>[3]GWg!AG22</f>
        <v>23</v>
      </c>
      <c r="R13" s="29">
        <f>[3]GWg!AI22</f>
        <v>20</v>
      </c>
      <c r="S13" s="29" t="str">
        <f>[3]GWg!AK22</f>
        <v>0</v>
      </c>
      <c r="T13" s="29">
        <f>[3]GWg!AL22</f>
        <v>0</v>
      </c>
      <c r="U13" s="29">
        <f>[3]GWg!AM22</f>
        <v>0</v>
      </c>
    </row>
    <row r="14" spans="1:21" ht="27.95" customHeight="1" x14ac:dyDescent="0.2">
      <c r="A14" s="26"/>
      <c r="B14" s="144"/>
      <c r="C14" s="143"/>
      <c r="D14" s="31" t="s">
        <v>48</v>
      </c>
      <c r="E14" s="29">
        <f>[3]GWg!I24</f>
        <v>50</v>
      </c>
      <c r="F14" s="29">
        <f>[3]GWg!L24</f>
        <v>33</v>
      </c>
      <c r="G14" s="29">
        <f>[3]GWg!N24</f>
        <v>64</v>
      </c>
      <c r="H14" s="29">
        <f>[3]GWg!S24</f>
        <v>22</v>
      </c>
      <c r="I14" s="29">
        <f>[3]GWg!U24</f>
        <v>19</v>
      </c>
      <c r="J14" s="29">
        <f>[3]GWg!W24</f>
        <v>4</v>
      </c>
      <c r="K14" s="29">
        <f>[3]GWg!Y24</f>
        <v>2</v>
      </c>
      <c r="L14" s="29">
        <f>[3]GWg!AA24</f>
        <v>4</v>
      </c>
      <c r="M14" s="29">
        <f>[3]GWg!AA24</f>
        <v>4</v>
      </c>
      <c r="N14" s="29" t="str">
        <f>[3]GWg!AC24</f>
        <v>0</v>
      </c>
      <c r="O14" s="29" t="str">
        <f>[3]GWg!AD24</f>
        <v>0</v>
      </c>
      <c r="P14" s="29" t="str">
        <f>[3]GWg!AF24</f>
        <v>0</v>
      </c>
      <c r="Q14" s="29">
        <f>[3]GWg!AG24</f>
        <v>0</v>
      </c>
      <c r="R14" s="29">
        <f>[3]GWg!AI24</f>
        <v>0</v>
      </c>
      <c r="S14" s="29" t="str">
        <f>[3]GWg!AK24</f>
        <v>0</v>
      </c>
      <c r="T14" s="29">
        <f>[3]GWg!AL24</f>
        <v>0</v>
      </c>
      <c r="U14" s="29">
        <f>[3]GWg!AM24</f>
        <v>0</v>
      </c>
    </row>
    <row r="15" spans="1:21" ht="27.95" customHeight="1" x14ac:dyDescent="0.2">
      <c r="A15" s="32"/>
      <c r="B15" s="142">
        <v>4</v>
      </c>
      <c r="C15" s="143" t="s">
        <v>27</v>
      </c>
      <c r="D15" s="28" t="s">
        <v>47</v>
      </c>
      <c r="E15" s="29">
        <f>[3]GWz!I22</f>
        <v>169</v>
      </c>
      <c r="F15" s="29">
        <f>[3]GWz!L22</f>
        <v>71</v>
      </c>
      <c r="G15" s="29">
        <f>[3]GWz!N22</f>
        <v>200</v>
      </c>
      <c r="H15" s="29">
        <f>[3]GWz!S22</f>
        <v>18</v>
      </c>
      <c r="I15" s="29">
        <f>[3]GWz!U22</f>
        <v>11</v>
      </c>
      <c r="J15" s="29">
        <f>[3]GWz!W22</f>
        <v>40</v>
      </c>
      <c r="K15" s="29">
        <f>[3]GWz!Y22</f>
        <v>11</v>
      </c>
      <c r="L15" s="29">
        <f>[3]GWz!AA22</f>
        <v>51</v>
      </c>
      <c r="M15" s="29">
        <f>[3]GWz!AA22</f>
        <v>51</v>
      </c>
      <c r="N15" s="29" t="str">
        <f>[3]GWz!AC22</f>
        <v>0</v>
      </c>
      <c r="O15" s="29" t="str">
        <f>[3]GWz!AD22</f>
        <v>0</v>
      </c>
      <c r="P15" s="29" t="str">
        <f>[3]GWz!AF22</f>
        <v>0</v>
      </c>
      <c r="Q15" s="29">
        <f>[3]GWz!AG22</f>
        <v>0</v>
      </c>
      <c r="R15" s="29">
        <f>[3]GWz!AI22</f>
        <v>0</v>
      </c>
      <c r="S15" s="29" t="str">
        <f>[3]GWz!AK22</f>
        <v>0</v>
      </c>
      <c r="T15" s="29">
        <f>[3]GWz!AL22</f>
        <v>0</v>
      </c>
      <c r="U15" s="29">
        <f>[3]GWz!AM22</f>
        <v>0</v>
      </c>
    </row>
    <row r="16" spans="1:21" ht="27.95" customHeight="1" x14ac:dyDescent="0.2">
      <c r="A16" s="32"/>
      <c r="B16" s="142"/>
      <c r="C16" s="143"/>
      <c r="D16" s="31" t="s">
        <v>48</v>
      </c>
      <c r="E16" s="29">
        <f>[3]GWz!I24</f>
        <v>32</v>
      </c>
      <c r="F16" s="29">
        <f>[3]GWz!L24</f>
        <v>21</v>
      </c>
      <c r="G16" s="29">
        <f>[3]GWz!N24</f>
        <v>35</v>
      </c>
      <c r="H16" s="29">
        <f>[3]GWz!S24</f>
        <v>13</v>
      </c>
      <c r="I16" s="29">
        <f>[3]GWz!U24</f>
        <v>12</v>
      </c>
      <c r="J16" s="29">
        <f>[3]GWz!W24</f>
        <v>3</v>
      </c>
      <c r="K16" s="29">
        <f>[3]GWz!Y24</f>
        <v>0</v>
      </c>
      <c r="L16" s="29">
        <f>[3]GWz!AA24</f>
        <v>3</v>
      </c>
      <c r="M16" s="29">
        <f>[3]GWz!AA24</f>
        <v>3</v>
      </c>
      <c r="N16" s="29" t="str">
        <f>[3]GWz!AC24</f>
        <v>0</v>
      </c>
      <c r="O16" s="29" t="str">
        <f>[3]GWz!AD24</f>
        <v>0</v>
      </c>
      <c r="P16" s="29" t="str">
        <f>[3]GWz!AF24</f>
        <v>0</v>
      </c>
      <c r="Q16" s="29">
        <f>[3]GWz!AG24</f>
        <v>0</v>
      </c>
      <c r="R16" s="29">
        <f>[3]GWz!AI24</f>
        <v>0</v>
      </c>
      <c r="S16" s="29" t="str">
        <f>[3]GWz!AK24</f>
        <v>0</v>
      </c>
      <c r="T16" s="29">
        <f>[3]GWz!AL24</f>
        <v>0</v>
      </c>
      <c r="U16" s="29">
        <f>[3]GWz!AM24</f>
        <v>0</v>
      </c>
    </row>
    <row r="17" spans="1:21" ht="27.95" customHeight="1" x14ac:dyDescent="0.2">
      <c r="A17" s="32"/>
      <c r="B17" s="144">
        <v>5</v>
      </c>
      <c r="C17" s="143" t="s">
        <v>28</v>
      </c>
      <c r="D17" s="28" t="s">
        <v>47</v>
      </c>
      <c r="E17" s="29">
        <f>[3]KO!I22</f>
        <v>582</v>
      </c>
      <c r="F17" s="29">
        <f>[3]KO!L22</f>
        <v>311</v>
      </c>
      <c r="G17" s="29">
        <f>[3]KO!N22</f>
        <v>824</v>
      </c>
      <c r="H17" s="29">
        <f>[3]KO!S22</f>
        <v>191</v>
      </c>
      <c r="I17" s="29">
        <f>[3]KO!U22</f>
        <v>107</v>
      </c>
      <c r="J17" s="29">
        <f>[3]KO!W22</f>
        <v>86</v>
      </c>
      <c r="K17" s="29">
        <f>[3]KO!Y22</f>
        <v>43</v>
      </c>
      <c r="L17" s="29">
        <f>[3]KO!AA22</f>
        <v>136</v>
      </c>
      <c r="M17" s="29">
        <f>[3]KO!AA22</f>
        <v>136</v>
      </c>
      <c r="N17" s="29" t="str">
        <f>[3]KO!AC22</f>
        <v>0</v>
      </c>
      <c r="O17" s="29" t="str">
        <f>[3]KO!AD22</f>
        <v>0</v>
      </c>
      <c r="P17" s="29" t="str">
        <f>[3]KO!AF22</f>
        <v>0</v>
      </c>
      <c r="Q17" s="29">
        <f>[3]KO!AG22</f>
        <v>379</v>
      </c>
      <c r="R17" s="29">
        <f>[3]KO!AI22</f>
        <v>200</v>
      </c>
      <c r="S17" s="29" t="str">
        <f>[3]KO!AK22</f>
        <v>0</v>
      </c>
      <c r="T17" s="29">
        <f>[3]KO!AL22</f>
        <v>0</v>
      </c>
      <c r="U17" s="29">
        <f>[3]KO!AM22</f>
        <v>0</v>
      </c>
    </row>
    <row r="18" spans="1:21" ht="27.95" customHeight="1" x14ac:dyDescent="0.2">
      <c r="A18" s="32"/>
      <c r="B18" s="144"/>
      <c r="C18" s="143"/>
      <c r="D18" s="31" t="s">
        <v>48</v>
      </c>
      <c r="E18" s="29">
        <f>[3]KO!I24</f>
        <v>157</v>
      </c>
      <c r="F18" s="29">
        <f>[3]KO!L24</f>
        <v>112</v>
      </c>
      <c r="G18" s="29">
        <f>[3]KO!N24</f>
        <v>212</v>
      </c>
      <c r="H18" s="29">
        <f>[3]KO!S24</f>
        <v>66</v>
      </c>
      <c r="I18" s="29">
        <f>[3]KO!U24</f>
        <v>53</v>
      </c>
      <c r="J18" s="29">
        <f>[3]KO!W24</f>
        <v>37</v>
      </c>
      <c r="K18" s="29">
        <f>[3]KO!Y24</f>
        <v>35</v>
      </c>
      <c r="L18" s="29">
        <f>[3]KO!AA24</f>
        <v>56</v>
      </c>
      <c r="M18" s="29">
        <f>[3]KO!AA24</f>
        <v>56</v>
      </c>
      <c r="N18" s="29" t="str">
        <f>[3]KO!AC24</f>
        <v>0</v>
      </c>
      <c r="O18" s="29" t="str">
        <f>[3]KO!AD24</f>
        <v>0</v>
      </c>
      <c r="P18" s="29" t="str">
        <f>[3]KO!AF24</f>
        <v>0</v>
      </c>
      <c r="Q18" s="29">
        <f>[3]KO!AG24</f>
        <v>12</v>
      </c>
      <c r="R18" s="29">
        <f>[3]KO!AI24</f>
        <v>8</v>
      </c>
      <c r="S18" s="29" t="str">
        <f>[3]KO!AK24</f>
        <v>0</v>
      </c>
      <c r="T18" s="29">
        <f>[3]KO!AL24</f>
        <v>0</v>
      </c>
      <c r="U18" s="29">
        <f>[3]KO!AM24</f>
        <v>0</v>
      </c>
    </row>
    <row r="19" spans="1:21" ht="27.95" customHeight="1" x14ac:dyDescent="0.2">
      <c r="A19" s="32"/>
      <c r="B19" s="144">
        <v>6</v>
      </c>
      <c r="C19" s="143" t="s">
        <v>29</v>
      </c>
      <c r="D19" s="28" t="s">
        <v>47</v>
      </c>
      <c r="E19" s="29">
        <f>[3]MI!I22</f>
        <v>1068</v>
      </c>
      <c r="F19" s="29">
        <f>[3]MI!L22</f>
        <v>554</v>
      </c>
      <c r="G19" s="29">
        <f>[3]MI!N22</f>
        <v>1565</v>
      </c>
      <c r="H19" s="29">
        <f>[3]MI!S22</f>
        <v>84</v>
      </c>
      <c r="I19" s="29">
        <f>[3]MI!U22</f>
        <v>46</v>
      </c>
      <c r="J19" s="29">
        <f>[3]MI!W22</f>
        <v>110</v>
      </c>
      <c r="K19" s="29">
        <f>[3]MI!Y22</f>
        <v>60</v>
      </c>
      <c r="L19" s="29">
        <f>[3]MI!AA22</f>
        <v>237</v>
      </c>
      <c r="M19" s="29">
        <f>[3]MI!AA22</f>
        <v>237</v>
      </c>
      <c r="N19" s="29" t="str">
        <f>[3]MI!AC22</f>
        <v>0</v>
      </c>
      <c r="O19" s="29" t="str">
        <f>[3]MI!AD22</f>
        <v>0</v>
      </c>
      <c r="P19" s="29" t="str">
        <f>[3]MI!AF22</f>
        <v>0</v>
      </c>
      <c r="Q19" s="29">
        <f>[3]MI!AG22</f>
        <v>144</v>
      </c>
      <c r="R19" s="29">
        <f>[3]MI!AI22</f>
        <v>82</v>
      </c>
      <c r="S19" s="29">
        <f>[3]MI!XM22</f>
        <v>0</v>
      </c>
      <c r="T19" s="29">
        <f>[3]MI!XN22</f>
        <v>0</v>
      </c>
      <c r="U19" s="29">
        <f>[3]MI!XO22</f>
        <v>0</v>
      </c>
    </row>
    <row r="20" spans="1:21" ht="27.95" customHeight="1" x14ac:dyDescent="0.2">
      <c r="A20" s="32"/>
      <c r="B20" s="144"/>
      <c r="C20" s="143"/>
      <c r="D20" s="31" t="s">
        <v>48</v>
      </c>
      <c r="E20" s="29">
        <f>[3]MI!I24</f>
        <v>185</v>
      </c>
      <c r="F20" s="29">
        <f>[3]MI!L24</f>
        <v>122</v>
      </c>
      <c r="G20" s="29">
        <f>[3]MI!N24</f>
        <v>291</v>
      </c>
      <c r="H20" s="29">
        <f>[3]MI!S24</f>
        <v>51</v>
      </c>
      <c r="I20" s="29">
        <f>[3]MI!U24</f>
        <v>41</v>
      </c>
      <c r="J20" s="29">
        <f>[3]MI!W24</f>
        <v>32</v>
      </c>
      <c r="K20" s="29">
        <f>[3]MI!Y24</f>
        <v>27</v>
      </c>
      <c r="L20" s="29">
        <f>[3]MI!AA24</f>
        <v>60</v>
      </c>
      <c r="M20" s="29">
        <f>[3]MI!AA24</f>
        <v>60</v>
      </c>
      <c r="N20" s="29" t="str">
        <f>[3]MI!AC24</f>
        <v>0</v>
      </c>
      <c r="O20" s="29" t="str">
        <f>[3]MI!AD24</f>
        <v>0</v>
      </c>
      <c r="P20" s="29" t="str">
        <f>[3]MI!AF24</f>
        <v>0</v>
      </c>
      <c r="Q20" s="29">
        <f>[3]MI!AG24</f>
        <v>130</v>
      </c>
      <c r="R20" s="29">
        <f>[3]MI!AI24</f>
        <v>86</v>
      </c>
      <c r="S20" s="29" t="str">
        <f>[3]MI!AK24</f>
        <v>0</v>
      </c>
      <c r="T20" s="29">
        <f>[3]MI!AL24</f>
        <v>0</v>
      </c>
      <c r="U20" s="29">
        <f>[3]MI!AM24</f>
        <v>0</v>
      </c>
    </row>
    <row r="21" spans="1:21" ht="27.95" customHeight="1" x14ac:dyDescent="0.2">
      <c r="A21" s="32"/>
      <c r="B21" s="145">
        <v>7</v>
      </c>
      <c r="C21" s="143" t="s">
        <v>30</v>
      </c>
      <c r="D21" s="28" t="s">
        <v>47</v>
      </c>
      <c r="E21" s="29">
        <f>[3]NS!I22</f>
        <v>1005</v>
      </c>
      <c r="F21" s="29">
        <f>[3]NS!L22</f>
        <v>557</v>
      </c>
      <c r="G21" s="29">
        <f>[3]NS!N22</f>
        <v>1425</v>
      </c>
      <c r="H21" s="29">
        <f>[3]NS!S22</f>
        <v>82</v>
      </c>
      <c r="I21" s="29">
        <f>[3]NS!U22</f>
        <v>53</v>
      </c>
      <c r="J21" s="29">
        <f>[3]NS!W22</f>
        <v>543</v>
      </c>
      <c r="K21" s="29">
        <f>[3]NS!Y22</f>
        <v>331</v>
      </c>
      <c r="L21" s="29">
        <f>[3]NS!AA22</f>
        <v>543</v>
      </c>
      <c r="M21" s="29">
        <f>[3]NS!AA22</f>
        <v>543</v>
      </c>
      <c r="N21" s="29" t="str">
        <f>[3]NS!AC22</f>
        <v>0</v>
      </c>
      <c r="O21" s="29" t="str">
        <f>[3]NS!AD22</f>
        <v>0</v>
      </c>
      <c r="P21" s="29" t="str">
        <f>[3]NS!AF22</f>
        <v>0</v>
      </c>
      <c r="Q21" s="29">
        <f>[3]NS!AG22</f>
        <v>55</v>
      </c>
      <c r="R21" s="29">
        <f>[3]NS!AI22</f>
        <v>33</v>
      </c>
      <c r="S21" s="29" t="str">
        <f>[3]NS!AK22</f>
        <v>0</v>
      </c>
      <c r="T21" s="29">
        <f>[3]NS!AL22</f>
        <v>0</v>
      </c>
      <c r="U21" s="29">
        <f>[3]NS!AM22</f>
        <v>0</v>
      </c>
    </row>
    <row r="22" spans="1:21" ht="27.95" customHeight="1" x14ac:dyDescent="0.2">
      <c r="A22" s="32"/>
      <c r="B22" s="144"/>
      <c r="C22" s="143"/>
      <c r="D22" s="31" t="s">
        <v>48</v>
      </c>
      <c r="E22" s="29">
        <f>[3]NS!I24</f>
        <v>202</v>
      </c>
      <c r="F22" s="29">
        <f>[3]NS!L24</f>
        <v>131</v>
      </c>
      <c r="G22" s="29">
        <f>[3]NS!N24</f>
        <v>299</v>
      </c>
      <c r="H22" s="29">
        <f>[3]NS!S24</f>
        <v>42</v>
      </c>
      <c r="I22" s="29">
        <f>[3]NS!U24</f>
        <v>32</v>
      </c>
      <c r="J22" s="29">
        <f>[3]NS!W24</f>
        <v>40</v>
      </c>
      <c r="K22" s="29">
        <f>[3]NS!Y24</f>
        <v>39</v>
      </c>
      <c r="L22" s="29">
        <f>[3]NS!AA24</f>
        <v>40</v>
      </c>
      <c r="M22" s="29">
        <f>[3]NS!AA24</f>
        <v>40</v>
      </c>
      <c r="N22" s="29" t="str">
        <f>[3]NS!AC24</f>
        <v>0</v>
      </c>
      <c r="O22" s="29" t="str">
        <f>[3]NS!AD24</f>
        <v>0</v>
      </c>
      <c r="P22" s="29" t="str">
        <f>[3]NS!AF24</f>
        <v>0</v>
      </c>
      <c r="Q22" s="29">
        <f>[3]NS!AG24</f>
        <v>30</v>
      </c>
      <c r="R22" s="29">
        <f>[3]NS!AI24</f>
        <v>16</v>
      </c>
      <c r="S22" s="29" t="str">
        <f>[3]NS!AK24</f>
        <v>0</v>
      </c>
      <c r="T22" s="29">
        <f>[3]NS!AL24</f>
        <v>0</v>
      </c>
      <c r="U22" s="29">
        <f>[3]NS!AM24</f>
        <v>0</v>
      </c>
    </row>
    <row r="23" spans="1:21" ht="27.95" customHeight="1" x14ac:dyDescent="0.2">
      <c r="A23" s="32"/>
      <c r="B23" s="142">
        <v>8</v>
      </c>
      <c r="C23" s="143" t="s">
        <v>31</v>
      </c>
      <c r="D23" s="28" t="s">
        <v>47</v>
      </c>
      <c r="E23" s="29">
        <f>[3]Sł!I22</f>
        <v>107</v>
      </c>
      <c r="F23" s="29">
        <f>[3]Sł!L22</f>
        <v>48</v>
      </c>
      <c r="G23" s="29">
        <f>[3]Sł!N22</f>
        <v>109</v>
      </c>
      <c r="H23" s="29">
        <f>[3]Sł!S22</f>
        <v>27</v>
      </c>
      <c r="I23" s="29">
        <f>[3]Sł!U22</f>
        <v>16</v>
      </c>
      <c r="J23" s="29">
        <f>[3]Sł!W22</f>
        <v>6</v>
      </c>
      <c r="K23" s="29">
        <f>[3]Sł!Y22</f>
        <v>2</v>
      </c>
      <c r="L23" s="29">
        <f>[3]Sł!AA22</f>
        <v>6</v>
      </c>
      <c r="M23" s="29">
        <f>[3]Sł!AA22</f>
        <v>6</v>
      </c>
      <c r="N23" s="29" t="str">
        <f>[3]Sł!AC22</f>
        <v>0</v>
      </c>
      <c r="O23" s="29" t="str">
        <f>[3]Sł!AD22</f>
        <v>0</v>
      </c>
      <c r="P23" s="29" t="str">
        <f>[3]Sł!AF22</f>
        <v>0</v>
      </c>
      <c r="Q23" s="29">
        <f>[3]Sł!AG22</f>
        <v>77</v>
      </c>
      <c r="R23" s="29">
        <f>[3]Sł!AI22</f>
        <v>45</v>
      </c>
      <c r="S23" s="29" t="str">
        <f>[3]Sł!AK22</f>
        <v>0</v>
      </c>
      <c r="T23" s="29">
        <f>[3]Sł!AL22</f>
        <v>0</v>
      </c>
      <c r="U23" s="29">
        <f>[3]Sł!AM22</f>
        <v>0</v>
      </c>
    </row>
    <row r="24" spans="1:21" ht="27.95" customHeight="1" x14ac:dyDescent="0.2">
      <c r="A24" s="32"/>
      <c r="B24" s="142"/>
      <c r="C24" s="143"/>
      <c r="D24" s="31" t="s">
        <v>48</v>
      </c>
      <c r="E24" s="29">
        <f>[3]Sł!I24</f>
        <v>56</v>
      </c>
      <c r="F24" s="29">
        <f>[3]Sł!L24</f>
        <v>34</v>
      </c>
      <c r="G24" s="29">
        <f>[3]Sł!N24</f>
        <v>57</v>
      </c>
      <c r="H24" s="29">
        <f>[3]Sł!S24</f>
        <v>41</v>
      </c>
      <c r="I24" s="29">
        <f>[3]Sł!U24</f>
        <v>24</v>
      </c>
      <c r="J24" s="29">
        <f>[3]Sł!W24</f>
        <v>0</v>
      </c>
      <c r="K24" s="29">
        <f>[3]Sł!Y24</f>
        <v>0</v>
      </c>
      <c r="L24" s="29">
        <f>[3]Sł!AA24</f>
        <v>0</v>
      </c>
      <c r="M24" s="29">
        <f>[3]Sł!AA24</f>
        <v>0</v>
      </c>
      <c r="N24" s="29" t="str">
        <f>[3]Sł!AC24</f>
        <v>0</v>
      </c>
      <c r="O24" s="29" t="str">
        <f>[3]Sł!AD24</f>
        <v>0</v>
      </c>
      <c r="P24" s="29" t="str">
        <f>[3]Sł!AF24</f>
        <v>0</v>
      </c>
      <c r="Q24" s="29">
        <f>[3]Sł!AG24</f>
        <v>22</v>
      </c>
      <c r="R24" s="29">
        <f>[3]Sł!AI24</f>
        <v>15</v>
      </c>
      <c r="S24" s="29" t="str">
        <f>[3]Sł!AK24</f>
        <v>0</v>
      </c>
      <c r="T24" s="29">
        <f>[3]Sł!AL24</f>
        <v>0</v>
      </c>
      <c r="U24" s="29">
        <f>[3]Sł!AM24</f>
        <v>0</v>
      </c>
    </row>
    <row r="25" spans="1:21" ht="27.95" customHeight="1" x14ac:dyDescent="0.2">
      <c r="A25" s="32"/>
      <c r="B25" s="144">
        <v>9</v>
      </c>
      <c r="C25" s="143" t="s">
        <v>32</v>
      </c>
      <c r="D25" s="28" t="s">
        <v>47</v>
      </c>
      <c r="E25" s="29">
        <f>[3]St!I22</f>
        <v>735</v>
      </c>
      <c r="F25" s="29">
        <f>[3]St!L22</f>
        <v>423</v>
      </c>
      <c r="G25" s="29">
        <f>[3]St!N22</f>
        <v>996</v>
      </c>
      <c r="H25" s="29">
        <f>[3]St!S22</f>
        <v>132</v>
      </c>
      <c r="I25" s="29">
        <f>[3]St!U22</f>
        <v>102</v>
      </c>
      <c r="J25" s="29">
        <f>[3]St!W22</f>
        <v>55</v>
      </c>
      <c r="K25" s="29">
        <f>[3]St!Y22</f>
        <v>40</v>
      </c>
      <c r="L25" s="29">
        <f>[3]St!AA22</f>
        <v>55</v>
      </c>
      <c r="M25" s="29">
        <f>[3]St!AA22</f>
        <v>55</v>
      </c>
      <c r="N25" s="29" t="str">
        <f>[3]St!AC22</f>
        <v>0</v>
      </c>
      <c r="O25" s="29" t="str">
        <f>[3]St!AD22</f>
        <v>0</v>
      </c>
      <c r="P25" s="29" t="str">
        <f>[3]St!AF22</f>
        <v>0</v>
      </c>
      <c r="Q25" s="29">
        <f>[3]St!AG22</f>
        <v>241</v>
      </c>
      <c r="R25" s="29">
        <f>[3]St!AI22</f>
        <v>142</v>
      </c>
      <c r="S25" s="29" t="str">
        <f>[3]St!AK22</f>
        <v>0</v>
      </c>
      <c r="T25" s="29">
        <f>[3]St!AL22</f>
        <v>0</v>
      </c>
      <c r="U25" s="29">
        <f>[3]St!AM22</f>
        <v>0</v>
      </c>
    </row>
    <row r="26" spans="1:21" ht="27.95" customHeight="1" x14ac:dyDescent="0.2">
      <c r="A26" s="32"/>
      <c r="B26" s="144"/>
      <c r="C26" s="143"/>
      <c r="D26" s="31" t="s">
        <v>48</v>
      </c>
      <c r="E26" s="29">
        <f>[3]St!I24</f>
        <v>230</v>
      </c>
      <c r="F26" s="29">
        <f>[3]St!L24</f>
        <v>161</v>
      </c>
      <c r="G26" s="29">
        <f>[3]St!N24</f>
        <v>315</v>
      </c>
      <c r="H26" s="29">
        <f>[3]St!S24</f>
        <v>87</v>
      </c>
      <c r="I26" s="29">
        <f>[3]St!U24</f>
        <v>74</v>
      </c>
      <c r="J26" s="29">
        <f>[3]St!W24</f>
        <v>11</v>
      </c>
      <c r="K26" s="29">
        <f>[3]St!Y24</f>
        <v>9</v>
      </c>
      <c r="L26" s="29">
        <f>[3]St!AA24</f>
        <v>11</v>
      </c>
      <c r="M26" s="29">
        <f>[3]St!AA24</f>
        <v>11</v>
      </c>
      <c r="N26" s="29" t="str">
        <f>[3]St!AC24</f>
        <v>0</v>
      </c>
      <c r="O26" s="29" t="str">
        <f>[3]St!AD24</f>
        <v>0</v>
      </c>
      <c r="P26" s="29" t="str">
        <f>[3]St!AF24</f>
        <v>0</v>
      </c>
      <c r="Q26" s="29">
        <f>[3]St!AG24</f>
        <v>110</v>
      </c>
      <c r="R26" s="29">
        <f>[3]St!AI24</f>
        <v>80</v>
      </c>
      <c r="S26" s="29" t="str">
        <f>[3]St!AK24</f>
        <v>0</v>
      </c>
      <c r="T26" s="29">
        <f>[3]St!AL24</f>
        <v>0</v>
      </c>
      <c r="U26" s="29">
        <f>[3]St!AM24</f>
        <v>0</v>
      </c>
    </row>
    <row r="27" spans="1:21" ht="27.95" customHeight="1" x14ac:dyDescent="0.2">
      <c r="A27" s="32"/>
      <c r="B27" s="144">
        <v>10</v>
      </c>
      <c r="C27" s="143" t="s">
        <v>33</v>
      </c>
      <c r="D27" s="28" t="s">
        <v>47</v>
      </c>
      <c r="E27" s="29">
        <f>[3]Su!I22</f>
        <v>79</v>
      </c>
      <c r="F27" s="29">
        <f>[3]Su!L22</f>
        <v>42</v>
      </c>
      <c r="G27" s="29">
        <f>[3]Su!N22</f>
        <v>88</v>
      </c>
      <c r="H27" s="29">
        <f>[3]Su!S22</f>
        <v>56</v>
      </c>
      <c r="I27" s="29">
        <f>[3]Su!U22</f>
        <v>29</v>
      </c>
      <c r="J27" s="29">
        <f>[3]Su!W22</f>
        <v>0</v>
      </c>
      <c r="K27" s="29">
        <f>[3]Su!Y22</f>
        <v>0</v>
      </c>
      <c r="L27" s="29">
        <f>[3]Su!AA22</f>
        <v>0</v>
      </c>
      <c r="M27" s="29">
        <f>[3]Su!AA22</f>
        <v>0</v>
      </c>
      <c r="N27" s="29" t="str">
        <f>[3]Su!AC22</f>
        <v>0</v>
      </c>
      <c r="O27" s="29" t="str">
        <f>[3]Su!AD22</f>
        <v>0</v>
      </c>
      <c r="P27" s="29" t="str">
        <f>[3]Su!AF22</f>
        <v>0</v>
      </c>
      <c r="Q27" s="29">
        <f>[3]Su!AG22</f>
        <v>0</v>
      </c>
      <c r="R27" s="29">
        <f>[3]Su!AI22</f>
        <v>0</v>
      </c>
      <c r="S27" s="29" t="str">
        <f>[3]Su!AK22</f>
        <v>0</v>
      </c>
      <c r="T27" s="29">
        <f>[3]Su!AL22</f>
        <v>0</v>
      </c>
      <c r="U27" s="29">
        <f>[3]Su!AM22</f>
        <v>0</v>
      </c>
    </row>
    <row r="28" spans="1:21" ht="27.95" customHeight="1" x14ac:dyDescent="0.2">
      <c r="A28" s="32"/>
      <c r="B28" s="144"/>
      <c r="C28" s="143"/>
      <c r="D28" s="31" t="s">
        <v>48</v>
      </c>
      <c r="E28" s="29">
        <f>[3]Su!I24</f>
        <v>3</v>
      </c>
      <c r="F28" s="29">
        <f>[3]Su!L24</f>
        <v>1</v>
      </c>
      <c r="G28" s="29">
        <f>[3]Su!N24</f>
        <v>3</v>
      </c>
      <c r="H28" s="29">
        <f>[3]Su!S24</f>
        <v>16</v>
      </c>
      <c r="I28" s="29">
        <f>[3]Su!U24</f>
        <v>11</v>
      </c>
      <c r="J28" s="29">
        <f>[3]Su!W24</f>
        <v>0</v>
      </c>
      <c r="K28" s="29">
        <f>[3]Su!Y24</f>
        <v>0</v>
      </c>
      <c r="L28" s="29">
        <f>[3]Su!AA24</f>
        <v>0</v>
      </c>
      <c r="M28" s="29">
        <f>[3]Su!AA24</f>
        <v>0</v>
      </c>
      <c r="N28" s="29" t="str">
        <f>[3]Su!AC24</f>
        <v>0</v>
      </c>
      <c r="O28" s="29" t="str">
        <f>[3]Su!AD24</f>
        <v>0</v>
      </c>
      <c r="P28" s="29" t="str">
        <f>[3]Su!AF24</f>
        <v>0</v>
      </c>
      <c r="Q28" s="29">
        <f>[3]Su!AG24</f>
        <v>0</v>
      </c>
      <c r="R28" s="29">
        <f>[3]Su!AI24</f>
        <v>0</v>
      </c>
      <c r="S28" s="29" t="str">
        <f>[3]Su!AK24</f>
        <v>0</v>
      </c>
      <c r="T28" s="29">
        <f>[3]Su!AL24</f>
        <v>0</v>
      </c>
      <c r="U28" s="29">
        <f>[3]Su!AM24</f>
        <v>0</v>
      </c>
    </row>
    <row r="29" spans="1:21" ht="27.95" customHeight="1" x14ac:dyDescent="0.2">
      <c r="A29" s="32"/>
      <c r="B29" s="145">
        <v>11</v>
      </c>
      <c r="C29" s="143" t="s">
        <v>34</v>
      </c>
      <c r="D29" s="28" t="s">
        <v>47</v>
      </c>
      <c r="E29" s="29">
        <f>[3]Św!I22</f>
        <v>122</v>
      </c>
      <c r="F29" s="29">
        <f>[3]Św!L22</f>
        <v>56</v>
      </c>
      <c r="G29" s="29">
        <f>[3]Św!N22</f>
        <v>126</v>
      </c>
      <c r="H29" s="29">
        <f>[3]Św!S22</f>
        <v>33</v>
      </c>
      <c r="I29" s="29">
        <f>[3]Św!U22</f>
        <v>22</v>
      </c>
      <c r="J29" s="29">
        <f>[3]Św!W22</f>
        <v>0</v>
      </c>
      <c r="K29" s="29">
        <f>[3]Św!Y22</f>
        <v>0</v>
      </c>
      <c r="L29" s="29">
        <f>[3]Św!AA22</f>
        <v>0</v>
      </c>
      <c r="M29" s="29">
        <f>[3]Św!AA22</f>
        <v>0</v>
      </c>
      <c r="N29" s="29" t="str">
        <f>[3]Św!AC22</f>
        <v>0</v>
      </c>
      <c r="O29" s="29" t="str">
        <f>[3]Św!AD22</f>
        <v>0</v>
      </c>
      <c r="P29" s="29" t="str">
        <f>[3]Św!AF22</f>
        <v>0</v>
      </c>
      <c r="Q29" s="29">
        <f>[3]Św!AG22</f>
        <v>19</v>
      </c>
      <c r="R29" s="29">
        <f>[3]Św!AI22</f>
        <v>9</v>
      </c>
      <c r="S29" s="29" t="str">
        <f>[3]Św!AK22</f>
        <v>0</v>
      </c>
      <c r="T29" s="29">
        <f>[3]Św!AL22</f>
        <v>0</v>
      </c>
      <c r="U29" s="29">
        <f>[3]Św!AM22</f>
        <v>0</v>
      </c>
    </row>
    <row r="30" spans="1:21" ht="27.95" customHeight="1" x14ac:dyDescent="0.2">
      <c r="A30" s="32"/>
      <c r="B30" s="145"/>
      <c r="C30" s="143"/>
      <c r="D30" s="31" t="s">
        <v>48</v>
      </c>
      <c r="E30" s="29">
        <f>[3]Św!I24</f>
        <v>43</v>
      </c>
      <c r="F30" s="29">
        <f>[3]Św!L24</f>
        <v>34</v>
      </c>
      <c r="G30" s="29">
        <f>[3]Św!N24</f>
        <v>56</v>
      </c>
      <c r="H30" s="29">
        <f>[3]Św!S24</f>
        <v>26</v>
      </c>
      <c r="I30" s="29">
        <f>[3]Św!U24</f>
        <v>20</v>
      </c>
      <c r="J30" s="29">
        <f>[3]Św!W24</f>
        <v>0</v>
      </c>
      <c r="K30" s="29">
        <f>[3]Św!Y24</f>
        <v>0</v>
      </c>
      <c r="L30" s="29">
        <f>[3]Św!AA24</f>
        <v>0</v>
      </c>
      <c r="M30" s="29">
        <f>[3]Św!AA24</f>
        <v>0</v>
      </c>
      <c r="N30" s="29" t="str">
        <f>[3]Św!AC24</f>
        <v>0</v>
      </c>
      <c r="O30" s="29" t="str">
        <f>[3]Św!AD24</f>
        <v>0</v>
      </c>
      <c r="P30" s="29" t="str">
        <f>[3]Św!AF24</f>
        <v>0</v>
      </c>
      <c r="Q30" s="29">
        <f>[3]Św!AG24</f>
        <v>31</v>
      </c>
      <c r="R30" s="29">
        <f>[3]Św!AI24</f>
        <v>25</v>
      </c>
      <c r="S30" s="29" t="str">
        <f>[3]Św!AK24</f>
        <v>0</v>
      </c>
      <c r="T30" s="29">
        <f>[3]Św!AL24</f>
        <v>0</v>
      </c>
      <c r="U30" s="29">
        <f>[3]Św!AM24</f>
        <v>0</v>
      </c>
    </row>
    <row r="31" spans="1:21" ht="27.95" customHeight="1" x14ac:dyDescent="0.2">
      <c r="A31" s="32"/>
      <c r="B31" s="142">
        <v>12</v>
      </c>
      <c r="C31" s="143" t="s">
        <v>35</v>
      </c>
      <c r="D31" s="28" t="s">
        <v>47</v>
      </c>
      <c r="E31" s="29">
        <f>[3]Ws!I22</f>
        <v>102</v>
      </c>
      <c r="F31" s="29">
        <f>[3]Ws!L22</f>
        <v>54</v>
      </c>
      <c r="G31" s="29">
        <f>[3]Ws!N22</f>
        <v>194</v>
      </c>
      <c r="H31" s="29">
        <f>[3]Ws!S22</f>
        <v>11</v>
      </c>
      <c r="I31" s="29">
        <f>[3]Ws!U22</f>
        <v>11</v>
      </c>
      <c r="J31" s="29">
        <f>[3]Ws!W22</f>
        <v>0</v>
      </c>
      <c r="K31" s="29">
        <f>[3]Ws!Y22</f>
        <v>0</v>
      </c>
      <c r="L31" s="29">
        <f>[3]Ws!AA22</f>
        <v>0</v>
      </c>
      <c r="M31" s="29">
        <f>[3]Ws!AA22</f>
        <v>0</v>
      </c>
      <c r="N31" s="29" t="str">
        <f>[3]Ws!AC22</f>
        <v>0</v>
      </c>
      <c r="O31" s="29" t="str">
        <f>[3]Ws!AD22</f>
        <v>0</v>
      </c>
      <c r="P31" s="29" t="str">
        <f>[3]Ws!AF22</f>
        <v>0</v>
      </c>
      <c r="Q31" s="29">
        <f>[3]Ws!AG22</f>
        <v>12</v>
      </c>
      <c r="R31" s="29">
        <f>[3]Ws!AI22</f>
        <v>5</v>
      </c>
      <c r="S31" s="29" t="str">
        <f>[3]Ws!AK22</f>
        <v>0</v>
      </c>
      <c r="T31" s="29">
        <f>[3]Ws!AL22</f>
        <v>0</v>
      </c>
      <c r="U31" s="29">
        <f>[3]Ws!AM22</f>
        <v>0</v>
      </c>
    </row>
    <row r="32" spans="1:21" ht="27.95" customHeight="1" x14ac:dyDescent="0.2">
      <c r="A32" s="32"/>
      <c r="B32" s="142"/>
      <c r="C32" s="143"/>
      <c r="D32" s="31" t="s">
        <v>48</v>
      </c>
      <c r="E32" s="29">
        <f>[3]Ws!I24</f>
        <v>18</v>
      </c>
      <c r="F32" s="29">
        <f>[3]Ws!L24</f>
        <v>15</v>
      </c>
      <c r="G32" s="29">
        <f>[3]Ws!N24</f>
        <v>28</v>
      </c>
      <c r="H32" s="29">
        <f>[3]Ws!S24</f>
        <v>7</v>
      </c>
      <c r="I32" s="29">
        <f>[3]Ws!U24</f>
        <v>6</v>
      </c>
      <c r="J32" s="29">
        <f>[3]Ws!W24</f>
        <v>0</v>
      </c>
      <c r="K32" s="29">
        <f>[3]Ws!Y24</f>
        <v>0</v>
      </c>
      <c r="L32" s="29">
        <f>[3]Ws!AA24</f>
        <v>0</v>
      </c>
      <c r="M32" s="29">
        <f>[3]Ws!AA24</f>
        <v>0</v>
      </c>
      <c r="N32" s="29" t="str">
        <f>[3]Ws!AC24</f>
        <v>0</v>
      </c>
      <c r="O32" s="29" t="str">
        <f>[3]Ws!AD24</f>
        <v>0</v>
      </c>
      <c r="P32" s="29" t="str">
        <f>[3]Ws!AF24</f>
        <v>0</v>
      </c>
      <c r="Q32" s="29">
        <f>[3]Ws!AG24</f>
        <v>13</v>
      </c>
      <c r="R32" s="29">
        <f>[3]Ws!AI24</f>
        <v>10</v>
      </c>
      <c r="S32" s="29" t="str">
        <f>[3]Ws!AK24</f>
        <v>0</v>
      </c>
      <c r="T32" s="29">
        <f>[3]Ws!AL24</f>
        <v>0</v>
      </c>
      <c r="U32" s="29">
        <f>[3]Ws!AM24</f>
        <v>0</v>
      </c>
    </row>
    <row r="33" spans="1:21" ht="27.95" customHeight="1" x14ac:dyDescent="0.2">
      <c r="A33" s="32"/>
      <c r="B33" s="144">
        <v>13</v>
      </c>
      <c r="C33" s="143" t="s">
        <v>36</v>
      </c>
      <c r="D33" s="28" t="s">
        <v>47</v>
      </c>
      <c r="E33" s="29">
        <f>[3]ZGg!I22</f>
        <v>684</v>
      </c>
      <c r="F33" s="29">
        <f>[3]ZGg!L22</f>
        <v>397</v>
      </c>
      <c r="G33" s="29">
        <f>[3]ZGg!N22</f>
        <v>1400</v>
      </c>
      <c r="H33" s="29">
        <f>[3]ZGg!S22</f>
        <v>161</v>
      </c>
      <c r="I33" s="29">
        <f>[3]ZGg!U22</f>
        <v>92</v>
      </c>
      <c r="J33" s="29">
        <f>[3]ZGg!W22</f>
        <v>1</v>
      </c>
      <c r="K33" s="29">
        <f>[3]ZGg!Y22</f>
        <v>1</v>
      </c>
      <c r="L33" s="29">
        <f>[3]ZGg!AA22</f>
        <v>1</v>
      </c>
      <c r="M33" s="29">
        <f>[3]ZGg!AA22</f>
        <v>1</v>
      </c>
      <c r="N33" s="29" t="str">
        <f>[3]ZGg!AC22</f>
        <v>0</v>
      </c>
      <c r="O33" s="29" t="str">
        <f>[3]ZGg!AD22</f>
        <v>0</v>
      </c>
      <c r="P33" s="29" t="str">
        <f>[3]ZGg!AF22</f>
        <v>0</v>
      </c>
      <c r="Q33" s="29">
        <f>[3]ZGg!AG22</f>
        <v>0</v>
      </c>
      <c r="R33" s="29">
        <f>[3]ZGg!AI22</f>
        <v>0</v>
      </c>
      <c r="S33" s="29" t="str">
        <f>[3]ZGg!AK22</f>
        <v>0</v>
      </c>
      <c r="T33" s="29">
        <f>[3]ZGg!AL22</f>
        <v>0</v>
      </c>
      <c r="U33" s="29">
        <f>[3]ZGg!AM22</f>
        <v>0</v>
      </c>
    </row>
    <row r="34" spans="1:21" ht="27.95" customHeight="1" x14ac:dyDescent="0.2">
      <c r="A34" s="32"/>
      <c r="B34" s="144"/>
      <c r="C34" s="143"/>
      <c r="D34" s="31" t="s">
        <v>48</v>
      </c>
      <c r="E34" s="29">
        <f>[3]ZGg!I24</f>
        <v>165</v>
      </c>
      <c r="F34" s="29">
        <f>[3]ZGg!L24</f>
        <v>97</v>
      </c>
      <c r="G34" s="29">
        <f>[3]ZGg!N24</f>
        <v>426</v>
      </c>
      <c r="H34" s="29">
        <f>[3]ZGg!S24</f>
        <v>12</v>
      </c>
      <c r="I34" s="29">
        <f>[3]ZGg!U24</f>
        <v>8</v>
      </c>
      <c r="J34" s="29">
        <f>[3]ZGg!W24</f>
        <v>0</v>
      </c>
      <c r="K34" s="29">
        <f>[3]ZGg!Y24</f>
        <v>0</v>
      </c>
      <c r="L34" s="29">
        <f>[3]ZGg!AA24</f>
        <v>0</v>
      </c>
      <c r="M34" s="29">
        <f>[3]ZGg!AA24</f>
        <v>0</v>
      </c>
      <c r="N34" s="29" t="str">
        <f>[3]ZGg!AC24</f>
        <v>0</v>
      </c>
      <c r="O34" s="29" t="str">
        <f>[3]ZGg!AD24</f>
        <v>0</v>
      </c>
      <c r="P34" s="29" t="str">
        <f>[3]ZGg!AF24</f>
        <v>0</v>
      </c>
      <c r="Q34" s="29">
        <f>[3]ZGg!AG24</f>
        <v>0</v>
      </c>
      <c r="R34" s="29">
        <f>[3]ZGg!AI24</f>
        <v>0</v>
      </c>
      <c r="S34" s="29" t="str">
        <f>[3]ZGg!AK24</f>
        <v>0</v>
      </c>
      <c r="T34" s="29">
        <f>[3]ZGg!AL24</f>
        <v>0</v>
      </c>
      <c r="U34" s="29">
        <f>[3]ZGg!AM24</f>
        <v>0</v>
      </c>
    </row>
    <row r="35" spans="1:21" ht="27.95" customHeight="1" x14ac:dyDescent="0.2">
      <c r="A35" s="32"/>
      <c r="B35" s="144">
        <v>14</v>
      </c>
      <c r="C35" s="143" t="s">
        <v>37</v>
      </c>
      <c r="D35" s="28" t="s">
        <v>47</v>
      </c>
      <c r="E35" s="29">
        <f>[3]ZGz!I22</f>
        <v>185</v>
      </c>
      <c r="F35" s="29">
        <f>[3]ZGz!L22</f>
        <v>117</v>
      </c>
      <c r="G35" s="29">
        <f>[3]ZGz!N22</f>
        <v>366</v>
      </c>
      <c r="H35" s="29">
        <f>[3]ZGz!S22</f>
        <v>29</v>
      </c>
      <c r="I35" s="29">
        <f>[3]ZGz!U22</f>
        <v>16</v>
      </c>
      <c r="J35" s="29">
        <f>[3]ZGz!W22</f>
        <v>0</v>
      </c>
      <c r="K35" s="29">
        <f>[3]ZGz!Y22</f>
        <v>0</v>
      </c>
      <c r="L35" s="29">
        <f>[3]ZGz!AA22</f>
        <v>0</v>
      </c>
      <c r="M35" s="29">
        <f>[3]ZGz!AA22</f>
        <v>0</v>
      </c>
      <c r="N35" s="29" t="str">
        <f>[3]ZGz!AC22</f>
        <v>0</v>
      </c>
      <c r="O35" s="29" t="str">
        <f>[3]ZGz!AD22</f>
        <v>0</v>
      </c>
      <c r="P35" s="29" t="str">
        <f>[3]ZGz!AF22</f>
        <v>0</v>
      </c>
      <c r="Q35" s="29">
        <f>[3]ZGz!AG22</f>
        <v>0</v>
      </c>
      <c r="R35" s="29">
        <f>[3]ZGz!AI22</f>
        <v>0</v>
      </c>
      <c r="S35" s="29" t="str">
        <f>[3]ZGz!AK22</f>
        <v>0</v>
      </c>
      <c r="T35" s="29">
        <f>[3]ZGz!AL22</f>
        <v>0</v>
      </c>
      <c r="U35" s="29">
        <f>[3]ZGz!AM22</f>
        <v>0</v>
      </c>
    </row>
    <row r="36" spans="1:21" ht="27.95" customHeight="1" x14ac:dyDescent="0.2">
      <c r="A36" s="32"/>
      <c r="B36" s="144"/>
      <c r="C36" s="143"/>
      <c r="D36" s="31" t="s">
        <v>48</v>
      </c>
      <c r="E36" s="29">
        <f>[3]ZGz!I24</f>
        <v>32</v>
      </c>
      <c r="F36" s="29">
        <f>[3]ZGz!L24</f>
        <v>23</v>
      </c>
      <c r="G36" s="29">
        <f>[3]ZGz!N24</f>
        <v>83</v>
      </c>
      <c r="H36" s="29">
        <f>[3]ZGz!S24</f>
        <v>0</v>
      </c>
      <c r="I36" s="29">
        <f>[3]ZGz!U24</f>
        <v>0</v>
      </c>
      <c r="J36" s="29">
        <f>[3]ZGz!W24</f>
        <v>0</v>
      </c>
      <c r="K36" s="29">
        <f>[3]ZGz!Y24</f>
        <v>0</v>
      </c>
      <c r="L36" s="29">
        <f>[3]ZGz!AA24</f>
        <v>0</v>
      </c>
      <c r="M36" s="29">
        <f>[3]ZGz!AA24</f>
        <v>0</v>
      </c>
      <c r="N36" s="29" t="str">
        <f>[3]ZGz!AC24</f>
        <v>0</v>
      </c>
      <c r="O36" s="29" t="str">
        <f>[3]ZGz!AD24</f>
        <v>0</v>
      </c>
      <c r="P36" s="29" t="str">
        <f>[3]ZGz!AF24</f>
        <v>0</v>
      </c>
      <c r="Q36" s="29">
        <f>[3]ZGz!AG24</f>
        <v>0</v>
      </c>
      <c r="R36" s="29">
        <f>[3]ZGz!AI24</f>
        <v>0</v>
      </c>
      <c r="S36" s="29" t="str">
        <f>[3]ZGz!AK24</f>
        <v>0</v>
      </c>
      <c r="T36" s="29">
        <f>[3]ZGz!AL24</f>
        <v>0</v>
      </c>
      <c r="U36" s="29">
        <f>[3]ZGz!AM24</f>
        <v>0</v>
      </c>
    </row>
    <row r="37" spans="1:21" ht="27.95" customHeight="1" x14ac:dyDescent="0.2">
      <c r="A37" s="32"/>
      <c r="B37" s="145">
        <v>15</v>
      </c>
      <c r="C37" s="143" t="s">
        <v>38</v>
      </c>
      <c r="D37" s="28" t="s">
        <v>47</v>
      </c>
      <c r="E37" s="29">
        <f>[3]Żg!I22</f>
        <v>357</v>
      </c>
      <c r="F37" s="29">
        <f>[3]Żg!L22</f>
        <v>221</v>
      </c>
      <c r="G37" s="29">
        <f>[3]Żg!N22</f>
        <v>384</v>
      </c>
      <c r="H37" s="29">
        <f>[3]Żg!S22</f>
        <v>38</v>
      </c>
      <c r="I37" s="29">
        <f>[3]Żg!U22</f>
        <v>24</v>
      </c>
      <c r="J37" s="29">
        <f>[3]Żg!W22</f>
        <v>31</v>
      </c>
      <c r="K37" s="29">
        <f>[3]Żg!Y22</f>
        <v>24</v>
      </c>
      <c r="L37" s="29">
        <f>[3]Żg!AA22</f>
        <v>34</v>
      </c>
      <c r="M37" s="29">
        <f>[3]Żg!AA22</f>
        <v>34</v>
      </c>
      <c r="N37" s="29" t="str">
        <f>[3]Żg!AC22</f>
        <v>0</v>
      </c>
      <c r="O37" s="29" t="str">
        <f>[3]Żg!AD22</f>
        <v>0</v>
      </c>
      <c r="P37" s="29" t="str">
        <f>[3]Żg!AF22</f>
        <v>0</v>
      </c>
      <c r="Q37" s="29">
        <f>[3]Żg!AG22</f>
        <v>45</v>
      </c>
      <c r="R37" s="29">
        <f>[3]Żg!AI22</f>
        <v>27</v>
      </c>
      <c r="S37" s="29" t="str">
        <f>[3]Żg!AK22</f>
        <v>0</v>
      </c>
      <c r="T37" s="29">
        <f>[3]Żg!AL22</f>
        <v>0</v>
      </c>
      <c r="U37" s="29">
        <f>[3]Żg!AM22</f>
        <v>0</v>
      </c>
    </row>
    <row r="38" spans="1:21" ht="27.95" customHeight="1" x14ac:dyDescent="0.2">
      <c r="A38" s="32"/>
      <c r="B38" s="145"/>
      <c r="C38" s="143"/>
      <c r="D38" s="31" t="s">
        <v>48</v>
      </c>
      <c r="E38" s="29">
        <f>[3]Żg!I24</f>
        <v>50</v>
      </c>
      <c r="F38" s="29">
        <f>[3]Żg!L24</f>
        <v>35</v>
      </c>
      <c r="G38" s="29">
        <f>[3]Żg!N24</f>
        <v>64</v>
      </c>
      <c r="H38" s="29">
        <f>[3]Żg!S24</f>
        <v>20</v>
      </c>
      <c r="I38" s="29">
        <f>[3]Żg!U24</f>
        <v>15</v>
      </c>
      <c r="J38" s="29">
        <f>[3]Żg!W24</f>
        <v>2</v>
      </c>
      <c r="K38" s="29">
        <f>[3]Żg!Y24</f>
        <v>2</v>
      </c>
      <c r="L38" s="29">
        <f>[3]Żg!AA24</f>
        <v>2</v>
      </c>
      <c r="M38" s="29">
        <f>[3]Żg!AA24</f>
        <v>2</v>
      </c>
      <c r="N38" s="29" t="str">
        <f>[3]Żg!AC24</f>
        <v>0</v>
      </c>
      <c r="O38" s="29" t="str">
        <f>[3]Żg!AD24</f>
        <v>0</v>
      </c>
      <c r="P38" s="29" t="str">
        <f>[3]Żg!AF24</f>
        <v>0</v>
      </c>
      <c r="Q38" s="29">
        <f>[3]Żg!AG24</f>
        <v>9</v>
      </c>
      <c r="R38" s="29">
        <f>[3]Żg!AI24</f>
        <v>5</v>
      </c>
      <c r="S38" s="29" t="str">
        <f>[3]Żg!AK24</f>
        <v>0</v>
      </c>
      <c r="T38" s="29">
        <f>[3]Żg!AL24</f>
        <v>0</v>
      </c>
      <c r="U38" s="29">
        <f>[3]Żg!AM24</f>
        <v>0</v>
      </c>
    </row>
    <row r="39" spans="1:21" ht="27.95" customHeight="1" x14ac:dyDescent="0.2">
      <c r="A39" s="32"/>
      <c r="B39" s="142">
        <v>16</v>
      </c>
      <c r="C39" s="143" t="s">
        <v>39</v>
      </c>
      <c r="D39" s="28" t="s">
        <v>47</v>
      </c>
      <c r="E39" s="29">
        <f>[3]Żr!I22</f>
        <v>127</v>
      </c>
      <c r="F39" s="29">
        <f>[3]Żr!L22</f>
        <v>76</v>
      </c>
      <c r="G39" s="29">
        <f>[3]Żr!N22</f>
        <v>129</v>
      </c>
      <c r="H39" s="29">
        <f>[3]Żr!S22</f>
        <v>14</v>
      </c>
      <c r="I39" s="29">
        <f>[3]Żr!U22</f>
        <v>13</v>
      </c>
      <c r="J39" s="29">
        <f>[3]Żr!W22</f>
        <v>0</v>
      </c>
      <c r="K39" s="29">
        <f>[3]Żr!Y22</f>
        <v>0</v>
      </c>
      <c r="L39" s="29">
        <f>[3]Żr!AA22</f>
        <v>0</v>
      </c>
      <c r="M39" s="29">
        <f>[3]Żr!AA22</f>
        <v>0</v>
      </c>
      <c r="N39" s="29" t="str">
        <f>[3]Żr!AC22</f>
        <v>0</v>
      </c>
      <c r="O39" s="29" t="str">
        <f>[3]Żr!AD22</f>
        <v>0</v>
      </c>
      <c r="P39" s="29" t="str">
        <f>[3]Żr!AF22</f>
        <v>0</v>
      </c>
      <c r="Q39" s="29">
        <f>[3]Żr!AG22</f>
        <v>19</v>
      </c>
      <c r="R39" s="29">
        <f>[3]Żr!AI22</f>
        <v>10</v>
      </c>
      <c r="S39" s="29" t="str">
        <f>[3]Żr!AK22</f>
        <v>0</v>
      </c>
      <c r="T39" s="29">
        <f>[3]Żr!AL22</f>
        <v>0</v>
      </c>
      <c r="U39" s="29">
        <f>[3]Żr!AM22</f>
        <v>0</v>
      </c>
    </row>
    <row r="40" spans="1:21" ht="27.95" customHeight="1" x14ac:dyDescent="0.2">
      <c r="A40" s="19"/>
      <c r="B40" s="142"/>
      <c r="C40" s="143"/>
      <c r="D40" s="31" t="s">
        <v>48</v>
      </c>
      <c r="E40" s="29">
        <f>[3]Żr!I24</f>
        <v>57</v>
      </c>
      <c r="F40" s="29">
        <f>[3]Żr!L24</f>
        <v>36</v>
      </c>
      <c r="G40" s="29">
        <f>[3]Żr!N24</f>
        <v>59</v>
      </c>
      <c r="H40" s="29">
        <f>[3]Żr!S24</f>
        <v>14</v>
      </c>
      <c r="I40" s="29">
        <f>[3]Żr!U24</f>
        <v>11</v>
      </c>
      <c r="J40" s="29">
        <f>[3]Żr!W24</f>
        <v>0</v>
      </c>
      <c r="K40" s="29">
        <f>[3]Żr!Y24</f>
        <v>0</v>
      </c>
      <c r="L40" s="29">
        <f>[3]Żr!AA24</f>
        <v>0</v>
      </c>
      <c r="M40" s="29">
        <f>[3]Żr!AA24</f>
        <v>0</v>
      </c>
      <c r="N40" s="29" t="str">
        <f>[3]Żr!AC24</f>
        <v>0</v>
      </c>
      <c r="O40" s="29" t="str">
        <f>[3]Żr!AD24</f>
        <v>0</v>
      </c>
      <c r="P40" s="29" t="str">
        <f>[3]Żr!AF24</f>
        <v>0</v>
      </c>
      <c r="Q40" s="29">
        <f>[3]Żr!AG24</f>
        <v>13</v>
      </c>
      <c r="R40" s="29">
        <f>[3]Żr!AI24</f>
        <v>7</v>
      </c>
      <c r="S40" s="29" t="str">
        <f>[3]Żr!AK24</f>
        <v>0</v>
      </c>
      <c r="T40" s="29">
        <f>[3]Żr!AL24</f>
        <v>0</v>
      </c>
      <c r="U40" s="29">
        <f>[3]Żr!AM24</f>
        <v>0</v>
      </c>
    </row>
    <row r="42" spans="1:21" x14ac:dyDescent="0.2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x14ac:dyDescent="0.2"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</sheetData>
  <mergeCells count="54"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  <mergeCell ref="B7:C8"/>
    <mergeCell ref="E5:F5"/>
    <mergeCell ref="G5:G6"/>
    <mergeCell ref="H5:H6"/>
    <mergeCell ref="I5:J5"/>
    <mergeCell ref="N5:O5"/>
    <mergeCell ref="P5:P6"/>
    <mergeCell ref="Q5:R5"/>
    <mergeCell ref="S5:S6"/>
    <mergeCell ref="T5:U5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9:B40"/>
    <mergeCell ref="C39:C40"/>
    <mergeCell ref="B33:B34"/>
    <mergeCell ref="C33:C34"/>
    <mergeCell ref="B35:B36"/>
    <mergeCell ref="C35:C36"/>
    <mergeCell ref="B37:B38"/>
    <mergeCell ref="C37:C38"/>
  </mergeCells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zoomScaleNormal="100" workbookViewId="0">
      <selection activeCell="N17" sqref="N17"/>
    </sheetView>
  </sheetViews>
  <sheetFormatPr defaultRowHeight="12.75" x14ac:dyDescent="0.2"/>
  <cols>
    <col min="1" max="1" width="2.7109375" style="21" customWidth="1"/>
    <col min="2" max="2" width="5.7109375" style="21" customWidth="1"/>
    <col min="3" max="3" width="25.28515625" style="21" customWidth="1"/>
    <col min="4" max="4" width="21.7109375" style="21" customWidth="1"/>
    <col min="5" max="21" width="9.7109375" style="21" customWidth="1"/>
    <col min="22" max="256" width="9.140625" style="21"/>
    <col min="257" max="257" width="8" style="21" customWidth="1"/>
    <col min="258" max="258" width="3.28515625" style="21" customWidth="1"/>
    <col min="259" max="259" width="25.28515625" style="21" customWidth="1"/>
    <col min="260" max="260" width="16.7109375" style="21" customWidth="1"/>
    <col min="261" max="512" width="9.140625" style="21"/>
    <col min="513" max="513" width="8" style="21" customWidth="1"/>
    <col min="514" max="514" width="3.28515625" style="21" customWidth="1"/>
    <col min="515" max="515" width="25.28515625" style="21" customWidth="1"/>
    <col min="516" max="516" width="16.7109375" style="21" customWidth="1"/>
    <col min="517" max="768" width="9.140625" style="21"/>
    <col min="769" max="769" width="8" style="21" customWidth="1"/>
    <col min="770" max="770" width="3.28515625" style="21" customWidth="1"/>
    <col min="771" max="771" width="25.28515625" style="21" customWidth="1"/>
    <col min="772" max="772" width="16.7109375" style="21" customWidth="1"/>
    <col min="773" max="1024" width="9.140625" style="21"/>
    <col min="1025" max="1025" width="8" style="21" customWidth="1"/>
    <col min="1026" max="1026" width="3.28515625" style="21" customWidth="1"/>
    <col min="1027" max="1027" width="25.28515625" style="21" customWidth="1"/>
    <col min="1028" max="1028" width="16.7109375" style="21" customWidth="1"/>
    <col min="1029" max="1280" width="9.140625" style="21"/>
    <col min="1281" max="1281" width="8" style="21" customWidth="1"/>
    <col min="1282" max="1282" width="3.28515625" style="21" customWidth="1"/>
    <col min="1283" max="1283" width="25.28515625" style="21" customWidth="1"/>
    <col min="1284" max="1284" width="16.7109375" style="21" customWidth="1"/>
    <col min="1285" max="1536" width="9.140625" style="21"/>
    <col min="1537" max="1537" width="8" style="21" customWidth="1"/>
    <col min="1538" max="1538" width="3.28515625" style="21" customWidth="1"/>
    <col min="1539" max="1539" width="25.28515625" style="21" customWidth="1"/>
    <col min="1540" max="1540" width="16.7109375" style="21" customWidth="1"/>
    <col min="1541" max="1792" width="9.140625" style="21"/>
    <col min="1793" max="1793" width="8" style="21" customWidth="1"/>
    <col min="1794" max="1794" width="3.28515625" style="21" customWidth="1"/>
    <col min="1795" max="1795" width="25.28515625" style="21" customWidth="1"/>
    <col min="1796" max="1796" width="16.7109375" style="21" customWidth="1"/>
    <col min="1797" max="2048" width="9.140625" style="21"/>
    <col min="2049" max="2049" width="8" style="21" customWidth="1"/>
    <col min="2050" max="2050" width="3.28515625" style="21" customWidth="1"/>
    <col min="2051" max="2051" width="25.28515625" style="21" customWidth="1"/>
    <col min="2052" max="2052" width="16.7109375" style="21" customWidth="1"/>
    <col min="2053" max="2304" width="9.140625" style="21"/>
    <col min="2305" max="2305" width="8" style="21" customWidth="1"/>
    <col min="2306" max="2306" width="3.28515625" style="21" customWidth="1"/>
    <col min="2307" max="2307" width="25.28515625" style="21" customWidth="1"/>
    <col min="2308" max="2308" width="16.7109375" style="21" customWidth="1"/>
    <col min="2309" max="2560" width="9.140625" style="21"/>
    <col min="2561" max="2561" width="8" style="21" customWidth="1"/>
    <col min="2562" max="2562" width="3.28515625" style="21" customWidth="1"/>
    <col min="2563" max="2563" width="25.28515625" style="21" customWidth="1"/>
    <col min="2564" max="2564" width="16.7109375" style="21" customWidth="1"/>
    <col min="2565" max="2816" width="9.140625" style="21"/>
    <col min="2817" max="2817" width="8" style="21" customWidth="1"/>
    <col min="2818" max="2818" width="3.28515625" style="21" customWidth="1"/>
    <col min="2819" max="2819" width="25.28515625" style="21" customWidth="1"/>
    <col min="2820" max="2820" width="16.7109375" style="21" customWidth="1"/>
    <col min="2821" max="3072" width="9.140625" style="21"/>
    <col min="3073" max="3073" width="8" style="21" customWidth="1"/>
    <col min="3074" max="3074" width="3.28515625" style="21" customWidth="1"/>
    <col min="3075" max="3075" width="25.28515625" style="21" customWidth="1"/>
    <col min="3076" max="3076" width="16.7109375" style="21" customWidth="1"/>
    <col min="3077" max="3328" width="9.140625" style="21"/>
    <col min="3329" max="3329" width="8" style="21" customWidth="1"/>
    <col min="3330" max="3330" width="3.28515625" style="21" customWidth="1"/>
    <col min="3331" max="3331" width="25.28515625" style="21" customWidth="1"/>
    <col min="3332" max="3332" width="16.7109375" style="21" customWidth="1"/>
    <col min="3333" max="3584" width="9.140625" style="21"/>
    <col min="3585" max="3585" width="8" style="21" customWidth="1"/>
    <col min="3586" max="3586" width="3.28515625" style="21" customWidth="1"/>
    <col min="3587" max="3587" width="25.28515625" style="21" customWidth="1"/>
    <col min="3588" max="3588" width="16.7109375" style="21" customWidth="1"/>
    <col min="3589" max="3840" width="9.140625" style="21"/>
    <col min="3841" max="3841" width="8" style="21" customWidth="1"/>
    <col min="3842" max="3842" width="3.28515625" style="21" customWidth="1"/>
    <col min="3843" max="3843" width="25.28515625" style="21" customWidth="1"/>
    <col min="3844" max="3844" width="16.7109375" style="21" customWidth="1"/>
    <col min="3845" max="4096" width="9.140625" style="21"/>
    <col min="4097" max="4097" width="8" style="21" customWidth="1"/>
    <col min="4098" max="4098" width="3.28515625" style="21" customWidth="1"/>
    <col min="4099" max="4099" width="25.28515625" style="21" customWidth="1"/>
    <col min="4100" max="4100" width="16.7109375" style="21" customWidth="1"/>
    <col min="4101" max="4352" width="9.140625" style="21"/>
    <col min="4353" max="4353" width="8" style="21" customWidth="1"/>
    <col min="4354" max="4354" width="3.28515625" style="21" customWidth="1"/>
    <col min="4355" max="4355" width="25.28515625" style="21" customWidth="1"/>
    <col min="4356" max="4356" width="16.7109375" style="21" customWidth="1"/>
    <col min="4357" max="4608" width="9.140625" style="21"/>
    <col min="4609" max="4609" width="8" style="21" customWidth="1"/>
    <col min="4610" max="4610" width="3.28515625" style="21" customWidth="1"/>
    <col min="4611" max="4611" width="25.28515625" style="21" customWidth="1"/>
    <col min="4612" max="4612" width="16.7109375" style="21" customWidth="1"/>
    <col min="4613" max="4864" width="9.140625" style="21"/>
    <col min="4865" max="4865" width="8" style="21" customWidth="1"/>
    <col min="4866" max="4866" width="3.28515625" style="21" customWidth="1"/>
    <col min="4867" max="4867" width="25.28515625" style="21" customWidth="1"/>
    <col min="4868" max="4868" width="16.7109375" style="21" customWidth="1"/>
    <col min="4869" max="5120" width="9.140625" style="21"/>
    <col min="5121" max="5121" width="8" style="21" customWidth="1"/>
    <col min="5122" max="5122" width="3.28515625" style="21" customWidth="1"/>
    <col min="5123" max="5123" width="25.28515625" style="21" customWidth="1"/>
    <col min="5124" max="5124" width="16.7109375" style="21" customWidth="1"/>
    <col min="5125" max="5376" width="9.140625" style="21"/>
    <col min="5377" max="5377" width="8" style="21" customWidth="1"/>
    <col min="5378" max="5378" width="3.28515625" style="21" customWidth="1"/>
    <col min="5379" max="5379" width="25.28515625" style="21" customWidth="1"/>
    <col min="5380" max="5380" width="16.7109375" style="21" customWidth="1"/>
    <col min="5381" max="5632" width="9.140625" style="21"/>
    <col min="5633" max="5633" width="8" style="21" customWidth="1"/>
    <col min="5634" max="5634" width="3.28515625" style="21" customWidth="1"/>
    <col min="5635" max="5635" width="25.28515625" style="21" customWidth="1"/>
    <col min="5636" max="5636" width="16.7109375" style="21" customWidth="1"/>
    <col min="5637" max="5888" width="9.140625" style="21"/>
    <col min="5889" max="5889" width="8" style="21" customWidth="1"/>
    <col min="5890" max="5890" width="3.28515625" style="21" customWidth="1"/>
    <col min="5891" max="5891" width="25.28515625" style="21" customWidth="1"/>
    <col min="5892" max="5892" width="16.7109375" style="21" customWidth="1"/>
    <col min="5893" max="6144" width="9.140625" style="21"/>
    <col min="6145" max="6145" width="8" style="21" customWidth="1"/>
    <col min="6146" max="6146" width="3.28515625" style="21" customWidth="1"/>
    <col min="6147" max="6147" width="25.28515625" style="21" customWidth="1"/>
    <col min="6148" max="6148" width="16.7109375" style="21" customWidth="1"/>
    <col min="6149" max="6400" width="9.140625" style="21"/>
    <col min="6401" max="6401" width="8" style="21" customWidth="1"/>
    <col min="6402" max="6402" width="3.28515625" style="21" customWidth="1"/>
    <col min="6403" max="6403" width="25.28515625" style="21" customWidth="1"/>
    <col min="6404" max="6404" width="16.7109375" style="21" customWidth="1"/>
    <col min="6405" max="6656" width="9.140625" style="21"/>
    <col min="6657" max="6657" width="8" style="21" customWidth="1"/>
    <col min="6658" max="6658" width="3.28515625" style="21" customWidth="1"/>
    <col min="6659" max="6659" width="25.28515625" style="21" customWidth="1"/>
    <col min="6660" max="6660" width="16.7109375" style="21" customWidth="1"/>
    <col min="6661" max="6912" width="9.140625" style="21"/>
    <col min="6913" max="6913" width="8" style="21" customWidth="1"/>
    <col min="6914" max="6914" width="3.28515625" style="21" customWidth="1"/>
    <col min="6915" max="6915" width="25.28515625" style="21" customWidth="1"/>
    <col min="6916" max="6916" width="16.7109375" style="21" customWidth="1"/>
    <col min="6917" max="7168" width="9.140625" style="21"/>
    <col min="7169" max="7169" width="8" style="21" customWidth="1"/>
    <col min="7170" max="7170" width="3.28515625" style="21" customWidth="1"/>
    <col min="7171" max="7171" width="25.28515625" style="21" customWidth="1"/>
    <col min="7172" max="7172" width="16.7109375" style="21" customWidth="1"/>
    <col min="7173" max="7424" width="9.140625" style="21"/>
    <col min="7425" max="7425" width="8" style="21" customWidth="1"/>
    <col min="7426" max="7426" width="3.28515625" style="21" customWidth="1"/>
    <col min="7427" max="7427" width="25.28515625" style="21" customWidth="1"/>
    <col min="7428" max="7428" width="16.7109375" style="21" customWidth="1"/>
    <col min="7429" max="7680" width="9.140625" style="21"/>
    <col min="7681" max="7681" width="8" style="21" customWidth="1"/>
    <col min="7682" max="7682" width="3.28515625" style="21" customWidth="1"/>
    <col min="7683" max="7683" width="25.28515625" style="21" customWidth="1"/>
    <col min="7684" max="7684" width="16.7109375" style="21" customWidth="1"/>
    <col min="7685" max="7936" width="9.140625" style="21"/>
    <col min="7937" max="7937" width="8" style="21" customWidth="1"/>
    <col min="7938" max="7938" width="3.28515625" style="21" customWidth="1"/>
    <col min="7939" max="7939" width="25.28515625" style="21" customWidth="1"/>
    <col min="7940" max="7940" width="16.7109375" style="21" customWidth="1"/>
    <col min="7941" max="8192" width="9.140625" style="21"/>
    <col min="8193" max="8193" width="8" style="21" customWidth="1"/>
    <col min="8194" max="8194" width="3.28515625" style="21" customWidth="1"/>
    <col min="8195" max="8195" width="25.28515625" style="21" customWidth="1"/>
    <col min="8196" max="8196" width="16.7109375" style="21" customWidth="1"/>
    <col min="8197" max="8448" width="9.140625" style="21"/>
    <col min="8449" max="8449" width="8" style="21" customWidth="1"/>
    <col min="8450" max="8450" width="3.28515625" style="21" customWidth="1"/>
    <col min="8451" max="8451" width="25.28515625" style="21" customWidth="1"/>
    <col min="8452" max="8452" width="16.7109375" style="21" customWidth="1"/>
    <col min="8453" max="8704" width="9.140625" style="21"/>
    <col min="8705" max="8705" width="8" style="21" customWidth="1"/>
    <col min="8706" max="8706" width="3.28515625" style="21" customWidth="1"/>
    <col min="8707" max="8707" width="25.28515625" style="21" customWidth="1"/>
    <col min="8708" max="8708" width="16.7109375" style="21" customWidth="1"/>
    <col min="8709" max="8960" width="9.140625" style="21"/>
    <col min="8961" max="8961" width="8" style="21" customWidth="1"/>
    <col min="8962" max="8962" width="3.28515625" style="21" customWidth="1"/>
    <col min="8963" max="8963" width="25.28515625" style="21" customWidth="1"/>
    <col min="8964" max="8964" width="16.7109375" style="21" customWidth="1"/>
    <col min="8965" max="9216" width="9.140625" style="21"/>
    <col min="9217" max="9217" width="8" style="21" customWidth="1"/>
    <col min="9218" max="9218" width="3.28515625" style="21" customWidth="1"/>
    <col min="9219" max="9219" width="25.28515625" style="21" customWidth="1"/>
    <col min="9220" max="9220" width="16.7109375" style="21" customWidth="1"/>
    <col min="9221" max="9472" width="9.140625" style="21"/>
    <col min="9473" max="9473" width="8" style="21" customWidth="1"/>
    <col min="9474" max="9474" width="3.28515625" style="21" customWidth="1"/>
    <col min="9475" max="9475" width="25.28515625" style="21" customWidth="1"/>
    <col min="9476" max="9476" width="16.7109375" style="21" customWidth="1"/>
    <col min="9477" max="9728" width="9.140625" style="21"/>
    <col min="9729" max="9729" width="8" style="21" customWidth="1"/>
    <col min="9730" max="9730" width="3.28515625" style="21" customWidth="1"/>
    <col min="9731" max="9731" width="25.28515625" style="21" customWidth="1"/>
    <col min="9732" max="9732" width="16.7109375" style="21" customWidth="1"/>
    <col min="9733" max="9984" width="9.140625" style="21"/>
    <col min="9985" max="9985" width="8" style="21" customWidth="1"/>
    <col min="9986" max="9986" width="3.28515625" style="21" customWidth="1"/>
    <col min="9987" max="9987" width="25.28515625" style="21" customWidth="1"/>
    <col min="9988" max="9988" width="16.7109375" style="21" customWidth="1"/>
    <col min="9989" max="10240" width="9.140625" style="21"/>
    <col min="10241" max="10241" width="8" style="21" customWidth="1"/>
    <col min="10242" max="10242" width="3.28515625" style="21" customWidth="1"/>
    <col min="10243" max="10243" width="25.28515625" style="21" customWidth="1"/>
    <col min="10244" max="10244" width="16.7109375" style="21" customWidth="1"/>
    <col min="10245" max="10496" width="9.140625" style="21"/>
    <col min="10497" max="10497" width="8" style="21" customWidth="1"/>
    <col min="10498" max="10498" width="3.28515625" style="21" customWidth="1"/>
    <col min="10499" max="10499" width="25.28515625" style="21" customWidth="1"/>
    <col min="10500" max="10500" width="16.7109375" style="21" customWidth="1"/>
    <col min="10501" max="10752" width="9.140625" style="21"/>
    <col min="10753" max="10753" width="8" style="21" customWidth="1"/>
    <col min="10754" max="10754" width="3.28515625" style="21" customWidth="1"/>
    <col min="10755" max="10755" width="25.28515625" style="21" customWidth="1"/>
    <col min="10756" max="10756" width="16.7109375" style="21" customWidth="1"/>
    <col min="10757" max="11008" width="9.140625" style="21"/>
    <col min="11009" max="11009" width="8" style="21" customWidth="1"/>
    <col min="11010" max="11010" width="3.28515625" style="21" customWidth="1"/>
    <col min="11011" max="11011" width="25.28515625" style="21" customWidth="1"/>
    <col min="11012" max="11012" width="16.7109375" style="21" customWidth="1"/>
    <col min="11013" max="11264" width="9.140625" style="21"/>
    <col min="11265" max="11265" width="8" style="21" customWidth="1"/>
    <col min="11266" max="11266" width="3.28515625" style="21" customWidth="1"/>
    <col min="11267" max="11267" width="25.28515625" style="21" customWidth="1"/>
    <col min="11268" max="11268" width="16.7109375" style="21" customWidth="1"/>
    <col min="11269" max="11520" width="9.140625" style="21"/>
    <col min="11521" max="11521" width="8" style="21" customWidth="1"/>
    <col min="11522" max="11522" width="3.28515625" style="21" customWidth="1"/>
    <col min="11523" max="11523" width="25.28515625" style="21" customWidth="1"/>
    <col min="11524" max="11524" width="16.7109375" style="21" customWidth="1"/>
    <col min="11525" max="11776" width="9.140625" style="21"/>
    <col min="11777" max="11777" width="8" style="21" customWidth="1"/>
    <col min="11778" max="11778" width="3.28515625" style="21" customWidth="1"/>
    <col min="11779" max="11779" width="25.28515625" style="21" customWidth="1"/>
    <col min="11780" max="11780" width="16.7109375" style="21" customWidth="1"/>
    <col min="11781" max="12032" width="9.140625" style="21"/>
    <col min="12033" max="12033" width="8" style="21" customWidth="1"/>
    <col min="12034" max="12034" width="3.28515625" style="21" customWidth="1"/>
    <col min="12035" max="12035" width="25.28515625" style="21" customWidth="1"/>
    <col min="12036" max="12036" width="16.7109375" style="21" customWidth="1"/>
    <col min="12037" max="12288" width="9.140625" style="21"/>
    <col min="12289" max="12289" width="8" style="21" customWidth="1"/>
    <col min="12290" max="12290" width="3.28515625" style="21" customWidth="1"/>
    <col min="12291" max="12291" width="25.28515625" style="21" customWidth="1"/>
    <col min="12292" max="12292" width="16.7109375" style="21" customWidth="1"/>
    <col min="12293" max="12544" width="9.140625" style="21"/>
    <col min="12545" max="12545" width="8" style="21" customWidth="1"/>
    <col min="12546" max="12546" width="3.28515625" style="21" customWidth="1"/>
    <col min="12547" max="12547" width="25.28515625" style="21" customWidth="1"/>
    <col min="12548" max="12548" width="16.7109375" style="21" customWidth="1"/>
    <col min="12549" max="12800" width="9.140625" style="21"/>
    <col min="12801" max="12801" width="8" style="21" customWidth="1"/>
    <col min="12802" max="12802" width="3.28515625" style="21" customWidth="1"/>
    <col min="12803" max="12803" width="25.28515625" style="21" customWidth="1"/>
    <col min="12804" max="12804" width="16.7109375" style="21" customWidth="1"/>
    <col min="12805" max="13056" width="9.140625" style="21"/>
    <col min="13057" max="13057" width="8" style="21" customWidth="1"/>
    <col min="13058" max="13058" width="3.28515625" style="21" customWidth="1"/>
    <col min="13059" max="13059" width="25.28515625" style="21" customWidth="1"/>
    <col min="13060" max="13060" width="16.7109375" style="21" customWidth="1"/>
    <col min="13061" max="13312" width="9.140625" style="21"/>
    <col min="13313" max="13313" width="8" style="21" customWidth="1"/>
    <col min="13314" max="13314" width="3.28515625" style="21" customWidth="1"/>
    <col min="13315" max="13315" width="25.28515625" style="21" customWidth="1"/>
    <col min="13316" max="13316" width="16.7109375" style="21" customWidth="1"/>
    <col min="13317" max="13568" width="9.140625" style="21"/>
    <col min="13569" max="13569" width="8" style="21" customWidth="1"/>
    <col min="13570" max="13570" width="3.28515625" style="21" customWidth="1"/>
    <col min="13571" max="13571" width="25.28515625" style="21" customWidth="1"/>
    <col min="13572" max="13572" width="16.7109375" style="21" customWidth="1"/>
    <col min="13573" max="13824" width="9.140625" style="21"/>
    <col min="13825" max="13825" width="8" style="21" customWidth="1"/>
    <col min="13826" max="13826" width="3.28515625" style="21" customWidth="1"/>
    <col min="13827" max="13827" width="25.28515625" style="21" customWidth="1"/>
    <col min="13828" max="13828" width="16.7109375" style="21" customWidth="1"/>
    <col min="13829" max="14080" width="9.140625" style="21"/>
    <col min="14081" max="14081" width="8" style="21" customWidth="1"/>
    <col min="14082" max="14082" width="3.28515625" style="21" customWidth="1"/>
    <col min="14083" max="14083" width="25.28515625" style="21" customWidth="1"/>
    <col min="14084" max="14084" width="16.7109375" style="21" customWidth="1"/>
    <col min="14085" max="14336" width="9.140625" style="21"/>
    <col min="14337" max="14337" width="8" style="21" customWidth="1"/>
    <col min="14338" max="14338" width="3.28515625" style="21" customWidth="1"/>
    <col min="14339" max="14339" width="25.28515625" style="21" customWidth="1"/>
    <col min="14340" max="14340" width="16.7109375" style="21" customWidth="1"/>
    <col min="14341" max="14592" width="9.140625" style="21"/>
    <col min="14593" max="14593" width="8" style="21" customWidth="1"/>
    <col min="14594" max="14594" width="3.28515625" style="21" customWidth="1"/>
    <col min="14595" max="14595" width="25.28515625" style="21" customWidth="1"/>
    <col min="14596" max="14596" width="16.7109375" style="21" customWidth="1"/>
    <col min="14597" max="14848" width="9.140625" style="21"/>
    <col min="14849" max="14849" width="8" style="21" customWidth="1"/>
    <col min="14850" max="14850" width="3.28515625" style="21" customWidth="1"/>
    <col min="14851" max="14851" width="25.28515625" style="21" customWidth="1"/>
    <col min="14852" max="14852" width="16.7109375" style="21" customWidth="1"/>
    <col min="14853" max="15104" width="9.140625" style="21"/>
    <col min="15105" max="15105" width="8" style="21" customWidth="1"/>
    <col min="15106" max="15106" width="3.28515625" style="21" customWidth="1"/>
    <col min="15107" max="15107" width="25.28515625" style="21" customWidth="1"/>
    <col min="15108" max="15108" width="16.7109375" style="21" customWidth="1"/>
    <col min="15109" max="15360" width="9.140625" style="21"/>
    <col min="15361" max="15361" width="8" style="21" customWidth="1"/>
    <col min="15362" max="15362" width="3.28515625" style="21" customWidth="1"/>
    <col min="15363" max="15363" width="25.28515625" style="21" customWidth="1"/>
    <col min="15364" max="15364" width="16.7109375" style="21" customWidth="1"/>
    <col min="15365" max="15616" width="9.140625" style="21"/>
    <col min="15617" max="15617" width="8" style="21" customWidth="1"/>
    <col min="15618" max="15618" width="3.28515625" style="21" customWidth="1"/>
    <col min="15619" max="15619" width="25.28515625" style="21" customWidth="1"/>
    <col min="15620" max="15620" width="16.7109375" style="21" customWidth="1"/>
    <col min="15621" max="15872" width="9.140625" style="21"/>
    <col min="15873" max="15873" width="8" style="21" customWidth="1"/>
    <col min="15874" max="15874" width="3.28515625" style="21" customWidth="1"/>
    <col min="15875" max="15875" width="25.28515625" style="21" customWidth="1"/>
    <col min="15876" max="15876" width="16.7109375" style="21" customWidth="1"/>
    <col min="15877" max="16128" width="9.140625" style="21"/>
    <col min="16129" max="16129" width="8" style="21" customWidth="1"/>
    <col min="16130" max="16130" width="3.28515625" style="21" customWidth="1"/>
    <col min="16131" max="16131" width="25.28515625" style="21" customWidth="1"/>
    <col min="16132" max="16132" width="16.7109375" style="21" customWidth="1"/>
    <col min="16133" max="16384" width="9.140625" style="21"/>
  </cols>
  <sheetData>
    <row r="1" spans="1:2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157" t="s">
        <v>49</v>
      </c>
      <c r="U1" s="157"/>
    </row>
    <row r="2" spans="1:21" ht="26.25" customHeight="1" x14ac:dyDescent="0.2">
      <c r="A2" s="19"/>
      <c r="B2" s="158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60"/>
      <c r="T2" s="160"/>
      <c r="U2" s="161"/>
    </row>
    <row r="3" spans="1:21" x14ac:dyDescent="0.2">
      <c r="A3" s="19"/>
      <c r="B3" s="22"/>
      <c r="C3" s="22"/>
      <c r="D3" s="22"/>
      <c r="E3" s="22"/>
      <c r="F3" s="22"/>
      <c r="G3" s="22"/>
      <c r="H3" s="23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47.25" customHeight="1" x14ac:dyDescent="0.2">
      <c r="A4" s="19"/>
      <c r="B4" s="147" t="s">
        <v>2</v>
      </c>
      <c r="C4" s="147" t="s">
        <v>3</v>
      </c>
      <c r="D4" s="147"/>
      <c r="E4" s="147" t="s">
        <v>4</v>
      </c>
      <c r="F4" s="147"/>
      <c r="G4" s="147"/>
      <c r="H4" s="147" t="s">
        <v>5</v>
      </c>
      <c r="I4" s="147"/>
      <c r="J4" s="147"/>
      <c r="K4" s="147" t="s">
        <v>6</v>
      </c>
      <c r="L4" s="147"/>
      <c r="M4" s="147"/>
      <c r="N4" s="147" t="s">
        <v>7</v>
      </c>
      <c r="O4" s="148"/>
      <c r="P4" s="147" t="s">
        <v>8</v>
      </c>
      <c r="Q4" s="147"/>
      <c r="R4" s="147"/>
      <c r="S4" s="147" t="s">
        <v>9</v>
      </c>
      <c r="T4" s="147"/>
      <c r="U4" s="147"/>
    </row>
    <row r="5" spans="1:21" ht="69.75" customHeight="1" x14ac:dyDescent="0.2">
      <c r="A5" s="19"/>
      <c r="B5" s="147"/>
      <c r="C5" s="147"/>
      <c r="D5" s="147"/>
      <c r="E5" s="147" t="s">
        <v>10</v>
      </c>
      <c r="F5" s="147"/>
      <c r="G5" s="147" t="s">
        <v>11</v>
      </c>
      <c r="H5" s="147" t="s">
        <v>12</v>
      </c>
      <c r="I5" s="147" t="s">
        <v>13</v>
      </c>
      <c r="J5" s="147"/>
      <c r="K5" s="147" t="s">
        <v>14</v>
      </c>
      <c r="L5" s="147"/>
      <c r="M5" s="147" t="s">
        <v>15</v>
      </c>
      <c r="N5" s="147" t="s">
        <v>16</v>
      </c>
      <c r="O5" s="148"/>
      <c r="P5" s="147" t="s">
        <v>12</v>
      </c>
      <c r="Q5" s="147" t="s">
        <v>17</v>
      </c>
      <c r="R5" s="147"/>
      <c r="S5" s="147" t="s">
        <v>12</v>
      </c>
      <c r="T5" s="147" t="s">
        <v>18</v>
      </c>
      <c r="U5" s="147"/>
    </row>
    <row r="6" spans="1:21" ht="18" customHeight="1" x14ac:dyDescent="0.2">
      <c r="A6" s="19"/>
      <c r="B6" s="147"/>
      <c r="C6" s="147"/>
      <c r="D6" s="147"/>
      <c r="E6" s="7" t="s">
        <v>19</v>
      </c>
      <c r="F6" s="7" t="s">
        <v>20</v>
      </c>
      <c r="G6" s="147"/>
      <c r="H6" s="147"/>
      <c r="I6" s="7" t="s">
        <v>19</v>
      </c>
      <c r="J6" s="7" t="s">
        <v>20</v>
      </c>
      <c r="K6" s="7" t="s">
        <v>19</v>
      </c>
      <c r="L6" s="7" t="s">
        <v>20</v>
      </c>
      <c r="M6" s="147"/>
      <c r="N6" s="7" t="s">
        <v>19</v>
      </c>
      <c r="O6" s="7" t="s">
        <v>20</v>
      </c>
      <c r="P6" s="147"/>
      <c r="Q6" s="7" t="s">
        <v>19</v>
      </c>
      <c r="R6" s="7" t="s">
        <v>20</v>
      </c>
      <c r="S6" s="147"/>
      <c r="T6" s="7" t="s">
        <v>19</v>
      </c>
      <c r="U6" s="7" t="s">
        <v>20</v>
      </c>
    </row>
    <row r="7" spans="1:21" ht="18" customHeight="1" x14ac:dyDescent="0.2">
      <c r="A7" s="19"/>
      <c r="B7" s="147" t="s">
        <v>21</v>
      </c>
      <c r="C7" s="149"/>
      <c r="D7" s="28" t="s">
        <v>51</v>
      </c>
      <c r="E7" s="36">
        <f t="shared" ref="E7:U9" si="0">E10+E13+E16+E19+E22+E25+E28+E31+E34+E37+E40+E43+E46+E49+E52+E55</f>
        <v>1848</v>
      </c>
      <c r="F7" s="36">
        <f>F10+F13+F16+F19+F22+F25+F28+F31+F34+F37+F40+F43+F46+F49+F52+F55</f>
        <v>1218</v>
      </c>
      <c r="G7" s="36">
        <f t="shared" si="0"/>
        <v>2820</v>
      </c>
      <c r="H7" s="36">
        <f t="shared" si="0"/>
        <v>0</v>
      </c>
      <c r="I7" s="36">
        <f t="shared" si="0"/>
        <v>709</v>
      </c>
      <c r="J7" s="36">
        <f t="shared" si="0"/>
        <v>540</v>
      </c>
      <c r="K7" s="36">
        <f t="shared" si="0"/>
        <v>181</v>
      </c>
      <c r="L7" s="36">
        <f t="shared" si="0"/>
        <v>153</v>
      </c>
      <c r="M7" s="36">
        <f t="shared" si="0"/>
        <v>239</v>
      </c>
      <c r="N7" s="36">
        <f t="shared" si="0"/>
        <v>0</v>
      </c>
      <c r="O7" s="36">
        <f t="shared" si="0"/>
        <v>0</v>
      </c>
      <c r="P7" s="36">
        <f t="shared" si="0"/>
        <v>0</v>
      </c>
      <c r="Q7" s="36">
        <f t="shared" si="0"/>
        <v>523</v>
      </c>
      <c r="R7" s="36">
        <f t="shared" si="0"/>
        <v>350</v>
      </c>
      <c r="S7" s="36">
        <f t="shared" si="0"/>
        <v>0</v>
      </c>
      <c r="T7" s="36">
        <f t="shared" si="0"/>
        <v>0</v>
      </c>
      <c r="U7" s="36">
        <f t="shared" si="0"/>
        <v>0</v>
      </c>
    </row>
    <row r="8" spans="1:21" ht="18" customHeight="1" x14ac:dyDescent="0.2">
      <c r="A8" s="19"/>
      <c r="B8" s="147"/>
      <c r="C8" s="149"/>
      <c r="D8" s="28" t="s">
        <v>52</v>
      </c>
      <c r="E8" s="36">
        <f>E11+E14+E17+E20+E23+E26+E29+E32+E35+E38+E41+E44+E47+E50+E53+E56</f>
        <v>3127</v>
      </c>
      <c r="F8" s="36">
        <f>F11+F14+F17+F20+F23+F26+F29+F32+F35+F38+F41+F44+F47+F50+F53+F56</f>
        <v>1833</v>
      </c>
      <c r="G8" s="36">
        <f t="shared" si="0"/>
        <v>4340</v>
      </c>
      <c r="H8" s="36">
        <f t="shared" si="0"/>
        <v>0</v>
      </c>
      <c r="I8" s="36">
        <f t="shared" si="0"/>
        <v>829</v>
      </c>
      <c r="J8" s="36">
        <f>J11+J14+J17+J20+J23+J26+J29+J32+J35+J38+J41+J44+J47+J50+J53+J56</f>
        <v>588</v>
      </c>
      <c r="K8" s="36">
        <f t="shared" si="0"/>
        <v>470</v>
      </c>
      <c r="L8" s="36">
        <f>L11+L14+L17+L20+L23+L26+L29+L32+L35+L38+L41+L44+L47+L50+L53+L56</f>
        <v>306</v>
      </c>
      <c r="M8" s="36">
        <f t="shared" si="0"/>
        <v>598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784</v>
      </c>
      <c r="R8" s="36">
        <f t="shared" si="0"/>
        <v>478</v>
      </c>
      <c r="S8" s="36">
        <f t="shared" si="0"/>
        <v>0</v>
      </c>
      <c r="T8" s="36">
        <f t="shared" si="0"/>
        <v>0</v>
      </c>
      <c r="U8" s="36">
        <f t="shared" si="0"/>
        <v>0</v>
      </c>
    </row>
    <row r="9" spans="1:21" ht="18" customHeight="1" x14ac:dyDescent="0.2">
      <c r="A9" s="26"/>
      <c r="B9" s="149"/>
      <c r="C9" s="149"/>
      <c r="D9" s="31" t="s">
        <v>53</v>
      </c>
      <c r="E9" s="36">
        <f>E12+E15+E18+E21+E24+E27+E30+E33+E36+E39+E42+E45+E48+E51+E54+E57</f>
        <v>568</v>
      </c>
      <c r="F9" s="36">
        <f>F12+F15+F18+F21+F24+F27+F30+F33+F36+F39+F42+F45+F48+F51+F54+F57</f>
        <v>298</v>
      </c>
      <c r="G9" s="36">
        <f t="shared" si="0"/>
        <v>807</v>
      </c>
      <c r="H9" s="36">
        <f t="shared" si="0"/>
        <v>0</v>
      </c>
      <c r="I9" s="36">
        <f t="shared" si="0"/>
        <v>161</v>
      </c>
      <c r="J9" s="36">
        <f>J12+J15+J18+J21+J24+J27+J30+J33+J36+J39+J42+J45+J48+J51+J54+J57</f>
        <v>99</v>
      </c>
      <c r="K9" s="36">
        <f t="shared" si="0"/>
        <v>58</v>
      </c>
      <c r="L9" s="36">
        <f>L12+L15+L18+L21+L24+L27+L30+L33+L36+L39+L42+L45+L48+L51+L54+L57</f>
        <v>30</v>
      </c>
      <c r="M9" s="36">
        <f t="shared" si="0"/>
        <v>65</v>
      </c>
      <c r="N9" s="36">
        <f t="shared" si="0"/>
        <v>0</v>
      </c>
      <c r="O9" s="36">
        <f t="shared" si="0"/>
        <v>0</v>
      </c>
      <c r="P9" s="36">
        <f t="shared" si="0"/>
        <v>0</v>
      </c>
      <c r="Q9" s="36">
        <f t="shared" si="0"/>
        <v>139</v>
      </c>
      <c r="R9" s="36">
        <f t="shared" si="0"/>
        <v>75</v>
      </c>
      <c r="S9" s="36">
        <f t="shared" si="0"/>
        <v>0</v>
      </c>
      <c r="T9" s="36">
        <f t="shared" si="0"/>
        <v>0</v>
      </c>
      <c r="U9" s="36">
        <f t="shared" si="0"/>
        <v>0</v>
      </c>
    </row>
    <row r="10" spans="1:21" ht="18" customHeight="1" x14ac:dyDescent="0.2">
      <c r="A10" s="26"/>
      <c r="B10" s="144">
        <v>1</v>
      </c>
      <c r="C10" s="146" t="s">
        <v>24</v>
      </c>
      <c r="D10" s="28" t="s">
        <v>51</v>
      </c>
      <c r="E10" s="29">
        <f>[4]CIZgw!I25</f>
        <v>2</v>
      </c>
      <c r="F10" s="29">
        <f>[4]CIZgw!L25</f>
        <v>1</v>
      </c>
      <c r="G10" s="29">
        <f>[4]CIZgw!N25</f>
        <v>6</v>
      </c>
      <c r="H10" s="29" t="str">
        <f>[4]CIZgw!P25</f>
        <v>0</v>
      </c>
      <c r="I10" s="29">
        <f>[4]CIZgw!S25</f>
        <v>94</v>
      </c>
      <c r="J10" s="29">
        <f>[4]CIZgw!U25</f>
        <v>67</v>
      </c>
      <c r="K10" s="29">
        <f>[4]CIZgw!W25</f>
        <v>2</v>
      </c>
      <c r="L10" s="29">
        <f>[4]CIZgw!Y25</f>
        <v>1</v>
      </c>
      <c r="M10" s="29">
        <f>[4]CIZgw!AA25</f>
        <v>2</v>
      </c>
      <c r="N10" s="29" t="str">
        <f>[4]CIZgw!AC25</f>
        <v>0</v>
      </c>
      <c r="O10" s="29" t="str">
        <f>[4]CIZgw!AD25</f>
        <v>0</v>
      </c>
      <c r="P10" s="29" t="str">
        <f>[4]CIZgw!AF25</f>
        <v>0</v>
      </c>
      <c r="Q10" s="29">
        <f>[4]CIZgw!AG25</f>
        <v>0</v>
      </c>
      <c r="R10" s="29">
        <f>[4]CIZgw!AI25</f>
        <v>0</v>
      </c>
      <c r="S10" s="29" t="str">
        <f>[4]CIZgw!AK25</f>
        <v>0</v>
      </c>
      <c r="T10" s="29">
        <f>[4]CIZgw!AL25</f>
        <v>0</v>
      </c>
      <c r="U10" s="29">
        <f>[4]CIZgw!AM25</f>
        <v>0</v>
      </c>
    </row>
    <row r="11" spans="1:21" ht="18" customHeight="1" x14ac:dyDescent="0.2">
      <c r="A11" s="26"/>
      <c r="B11" s="144"/>
      <c r="C11" s="146"/>
      <c r="D11" s="28" t="s">
        <v>52</v>
      </c>
      <c r="E11" s="29">
        <f>[4]CIZgw!I26</f>
        <v>1</v>
      </c>
      <c r="F11" s="29">
        <f>[4]CIZgw!L26</f>
        <v>0</v>
      </c>
      <c r="G11" s="29">
        <f>[4]CIZgw!N26</f>
        <v>2</v>
      </c>
      <c r="H11" s="29" t="str">
        <f>[4]CIZgw!P26</f>
        <v>0</v>
      </c>
      <c r="I11" s="29">
        <f>[4]CIZgw!S26</f>
        <v>66</v>
      </c>
      <c r="J11" s="29">
        <f>[4]CIZgw!U26</f>
        <v>42</v>
      </c>
      <c r="K11" s="29">
        <f>[4]CIZgw!W26</f>
        <v>1</v>
      </c>
      <c r="L11" s="29">
        <f>[4]CIZgw!Y26</f>
        <v>0</v>
      </c>
      <c r="M11" s="29">
        <f>[4]CIZgw!AA26</f>
        <v>1</v>
      </c>
      <c r="N11" s="29" t="str">
        <f>[4]CIZgw!AC26</f>
        <v>0</v>
      </c>
      <c r="O11" s="29" t="str">
        <f>[4]CIZgw!AD26</f>
        <v>0</v>
      </c>
      <c r="P11" s="29" t="str">
        <f>[4]CIZgw!AF26</f>
        <v>0</v>
      </c>
      <c r="Q11" s="29">
        <f>[4]CIZgw!AG26</f>
        <v>0</v>
      </c>
      <c r="R11" s="29">
        <f>[4]CIZgw!AI26</f>
        <v>0</v>
      </c>
      <c r="S11" s="29" t="str">
        <f>[4]CIZgw!AK26</f>
        <v>0</v>
      </c>
      <c r="T11" s="29">
        <f>[4]CIZgw!AL26</f>
        <v>0</v>
      </c>
      <c r="U11" s="29">
        <f>[4]CIZgw!AM26</f>
        <v>0</v>
      </c>
    </row>
    <row r="12" spans="1:21" ht="18" customHeight="1" x14ac:dyDescent="0.2">
      <c r="A12" s="26"/>
      <c r="B12" s="144"/>
      <c r="C12" s="146"/>
      <c r="D12" s="31" t="s">
        <v>53</v>
      </c>
      <c r="E12" s="29">
        <f>[4]CIZgw!I27</f>
        <v>1</v>
      </c>
      <c r="F12" s="29">
        <f>[4]CIZgw!L27</f>
        <v>0</v>
      </c>
      <c r="G12" s="29">
        <f>[4]CIZgw!N27</f>
        <v>2</v>
      </c>
      <c r="H12" s="29" t="str">
        <f>[4]CIZgw!P27</f>
        <v>0</v>
      </c>
      <c r="I12" s="29">
        <f>[4]CIZgw!S27</f>
        <v>18</v>
      </c>
      <c r="J12" s="29">
        <f>[4]CIZgw!U27</f>
        <v>15</v>
      </c>
      <c r="K12" s="29">
        <f>[4]CIZgw!W27</f>
        <v>0</v>
      </c>
      <c r="L12" s="29">
        <f>[4]CIZgw!Y27</f>
        <v>0</v>
      </c>
      <c r="M12" s="29">
        <f>[4]CIZgw!AA27</f>
        <v>0</v>
      </c>
      <c r="N12" s="29" t="str">
        <f>[4]CIZgw!AC27</f>
        <v>0</v>
      </c>
      <c r="O12" s="29" t="str">
        <f>[4]CIZgw!AD27</f>
        <v>0</v>
      </c>
      <c r="P12" s="29" t="str">
        <f>[4]CIZgw!AF27</f>
        <v>0</v>
      </c>
      <c r="Q12" s="29">
        <f>[4]CIZgw!AG27</f>
        <v>0</v>
      </c>
      <c r="R12" s="29">
        <f>[4]CIZgw!AI27</f>
        <v>0</v>
      </c>
      <c r="S12" s="29" t="str">
        <f>[4]CIZgw!AK27</f>
        <v>0</v>
      </c>
      <c r="T12" s="29">
        <f>[4]CIZgw!AL27</f>
        <v>0</v>
      </c>
      <c r="U12" s="29">
        <f>[4]CIZgw!AM27</f>
        <v>0</v>
      </c>
    </row>
    <row r="13" spans="1:21" ht="18" customHeight="1" x14ac:dyDescent="0.2">
      <c r="A13" s="26"/>
      <c r="B13" s="144">
        <v>2</v>
      </c>
      <c r="C13" s="146" t="s">
        <v>25</v>
      </c>
      <c r="D13" s="28" t="s">
        <v>51</v>
      </c>
      <c r="E13" s="29">
        <f>[4]CIZzg!I25</f>
        <v>3</v>
      </c>
      <c r="F13" s="29">
        <f>[4]CIZgw!L25</f>
        <v>1</v>
      </c>
      <c r="G13" s="29">
        <f>[4]CIZzg!N25</f>
        <v>4</v>
      </c>
      <c r="H13" s="29" t="str">
        <f>[4]CIZzg!P25</f>
        <v>0</v>
      </c>
      <c r="I13" s="29">
        <f>[4]CIZzg!S25</f>
        <v>25</v>
      </c>
      <c r="J13" s="29">
        <f>[4]CIZzg!U25</f>
        <v>18</v>
      </c>
      <c r="K13" s="29">
        <f>[4]CIZzg!W25</f>
        <v>0</v>
      </c>
      <c r="L13" s="29">
        <f>[4]CIZzg!Y25</f>
        <v>0</v>
      </c>
      <c r="M13" s="29">
        <f>[4]CIZzg!AA25</f>
        <v>0</v>
      </c>
      <c r="N13" s="29" t="str">
        <f>[4]CIZzg!AC25</f>
        <v>0</v>
      </c>
      <c r="O13" s="29" t="str">
        <f>[4]CIZzg!AD25</f>
        <v>0</v>
      </c>
      <c r="P13" s="29" t="str">
        <f>[4]CIZzg!AF25</f>
        <v>0</v>
      </c>
      <c r="Q13" s="29" t="str">
        <f>[4]CIZzg!AF25</f>
        <v>0</v>
      </c>
      <c r="R13" s="29">
        <f>[4]CIZzg!AG25</f>
        <v>0</v>
      </c>
      <c r="S13" s="29" t="str">
        <f>[4]CIZzg!AF25</f>
        <v>0</v>
      </c>
      <c r="T13" s="29">
        <f>[4]CIZzg!AL26</f>
        <v>0</v>
      </c>
      <c r="U13" s="29">
        <f>[4]CIZzg!AM25</f>
        <v>0</v>
      </c>
    </row>
    <row r="14" spans="1:21" ht="18" customHeight="1" x14ac:dyDescent="0.2">
      <c r="A14" s="26"/>
      <c r="B14" s="144"/>
      <c r="C14" s="146"/>
      <c r="D14" s="28" t="s">
        <v>52</v>
      </c>
      <c r="E14" s="29">
        <f>[4]CIZzg!I26</f>
        <v>1</v>
      </c>
      <c r="F14" s="29">
        <f>[4]CIZzg!L26</f>
        <v>0</v>
      </c>
      <c r="G14" s="29">
        <f>[4]CIZzg!N26</f>
        <v>1</v>
      </c>
      <c r="H14" s="29" t="str">
        <f>[4]CIZzg!P26</f>
        <v>0</v>
      </c>
      <c r="I14" s="29">
        <f>[4]CIZzg!S26</f>
        <v>19</v>
      </c>
      <c r="J14" s="29">
        <f>[4]CIZzg!U26</f>
        <v>15</v>
      </c>
      <c r="K14" s="29">
        <f>[4]CIZzg!W26</f>
        <v>0</v>
      </c>
      <c r="L14" s="29">
        <f>[4]CIZzg!Y26</f>
        <v>0</v>
      </c>
      <c r="M14" s="29">
        <f>[4]CIZzg!AA26</f>
        <v>0</v>
      </c>
      <c r="N14" s="29" t="str">
        <f>[4]CIZzg!AC26</f>
        <v>0</v>
      </c>
      <c r="O14" s="29" t="str">
        <f>[4]CIZzg!AD26</f>
        <v>0</v>
      </c>
      <c r="P14" s="29" t="str">
        <f>[4]CIZzg!AF26</f>
        <v>0</v>
      </c>
      <c r="Q14" s="29" t="str">
        <f>[4]CIZzg!AF26</f>
        <v>0</v>
      </c>
      <c r="R14" s="29">
        <f>[4]CIZzg!AG26</f>
        <v>0</v>
      </c>
      <c r="S14" s="29" t="str">
        <f>[4]CIZzg!AF26</f>
        <v>0</v>
      </c>
      <c r="T14" s="29">
        <f>[4]CIZzg!AL27</f>
        <v>0</v>
      </c>
      <c r="U14" s="29">
        <f>[4]CIZzg!AM26</f>
        <v>0</v>
      </c>
    </row>
    <row r="15" spans="1:21" ht="18" customHeight="1" x14ac:dyDescent="0.2">
      <c r="A15" s="26"/>
      <c r="B15" s="144"/>
      <c r="C15" s="146"/>
      <c r="D15" s="31" t="s">
        <v>53</v>
      </c>
      <c r="E15" s="29">
        <f>[4]CIZzg!I27</f>
        <v>1</v>
      </c>
      <c r="F15" s="29">
        <f>[4]CIZzg!L27</f>
        <v>1</v>
      </c>
      <c r="G15" s="29">
        <f>[4]CIZzg!N27</f>
        <v>1</v>
      </c>
      <c r="H15" s="29" t="str">
        <f>[4]CIZzg!P27</f>
        <v>0</v>
      </c>
      <c r="I15" s="29">
        <f>[4]CIZzg!S27</f>
        <v>3</v>
      </c>
      <c r="J15" s="29">
        <f>[4]CIZzg!U27</f>
        <v>1</v>
      </c>
      <c r="K15" s="29">
        <f>[4]CIZzg!W27</f>
        <v>0</v>
      </c>
      <c r="L15" s="29">
        <f>[4]CIZzg!Y27</f>
        <v>0</v>
      </c>
      <c r="M15" s="29">
        <f>[4]CIZzg!AA27</f>
        <v>0</v>
      </c>
      <c r="N15" s="29" t="str">
        <f>[4]CIZzg!AC27</f>
        <v>0</v>
      </c>
      <c r="O15" s="29" t="str">
        <f>[4]CIZzg!AD27</f>
        <v>0</v>
      </c>
      <c r="P15" s="29" t="str">
        <f>[4]CIZzg!AF27</f>
        <v>0</v>
      </c>
      <c r="Q15" s="29" t="str">
        <f>[4]CIZzg!AF27</f>
        <v>0</v>
      </c>
      <c r="R15" s="29">
        <f>[4]CIZzg!AG27</f>
        <v>0</v>
      </c>
      <c r="S15" s="29" t="str">
        <f>[4]CIZzg!AF27</f>
        <v>0</v>
      </c>
      <c r="T15" s="29">
        <f>[4]CIZzg!AL28</f>
        <v>0</v>
      </c>
      <c r="U15" s="29">
        <f>[4]CIZzg!AM27</f>
        <v>0</v>
      </c>
    </row>
    <row r="16" spans="1:21" ht="18" customHeight="1" x14ac:dyDescent="0.2">
      <c r="A16" s="26"/>
      <c r="B16" s="145">
        <v>3</v>
      </c>
      <c r="C16" s="143" t="s">
        <v>26</v>
      </c>
      <c r="D16" s="28" t="s">
        <v>51</v>
      </c>
      <c r="E16" s="29">
        <f>[4]GWg!I25</f>
        <v>123</v>
      </c>
      <c r="F16" s="29">
        <f>[4]GWg!L25</f>
        <v>79</v>
      </c>
      <c r="G16" s="29">
        <f>[4]GWg!N25</f>
        <v>152</v>
      </c>
      <c r="H16" s="29" t="str">
        <f>[4]GWz!P25</f>
        <v>0</v>
      </c>
      <c r="I16" s="29">
        <f>[4]GWg!S25</f>
        <v>35</v>
      </c>
      <c r="J16" s="29">
        <f>[4]GWg!U25</f>
        <v>31</v>
      </c>
      <c r="K16" s="29">
        <f>[4]GWg!W25</f>
        <v>8</v>
      </c>
      <c r="L16" s="29">
        <f>[4]GWg!Y25</f>
        <v>4</v>
      </c>
      <c r="M16" s="29">
        <f>[4]GWg!AA25</f>
        <v>8</v>
      </c>
      <c r="N16" s="29" t="str">
        <f>[4]GWg!AC25</f>
        <v>0</v>
      </c>
      <c r="O16" s="29" t="str">
        <f>[4]GWg!AC25</f>
        <v>0</v>
      </c>
      <c r="P16" s="29" t="str">
        <f>[4]GWg!AD25</f>
        <v>0</v>
      </c>
      <c r="Q16" s="29" t="str">
        <f>[4]GWg!AF25</f>
        <v>0</v>
      </c>
      <c r="R16" s="29">
        <f>[4]GWg!AI25</f>
        <v>0</v>
      </c>
      <c r="S16" s="29" t="str">
        <f>[4]GWg!AK25</f>
        <v>0</v>
      </c>
      <c r="T16" s="29">
        <f>[4]GWg!AL25</f>
        <v>0</v>
      </c>
      <c r="U16" s="29">
        <f>[4]GWg!AM25</f>
        <v>0</v>
      </c>
    </row>
    <row r="17" spans="1:21" ht="18" customHeight="1" x14ac:dyDescent="0.2">
      <c r="A17" s="26"/>
      <c r="B17" s="145"/>
      <c r="C17" s="143"/>
      <c r="D17" s="28" t="s">
        <v>52</v>
      </c>
      <c r="E17" s="29">
        <f>[4]GWg!I26</f>
        <v>0</v>
      </c>
      <c r="F17" s="29">
        <f>[4]GWg!L26</f>
        <v>0</v>
      </c>
      <c r="G17" s="29">
        <f>[4]GWg!N26</f>
        <v>0</v>
      </c>
      <c r="H17" s="29" t="str">
        <f>[4]GWz!P26</f>
        <v>0</v>
      </c>
      <c r="I17" s="29">
        <f>[4]GWg!S26</f>
        <v>0</v>
      </c>
      <c r="J17" s="29">
        <f>[4]GWg!U26</f>
        <v>0</v>
      </c>
      <c r="K17" s="29">
        <f>[4]GWg!W26</f>
        <v>0</v>
      </c>
      <c r="L17" s="29">
        <f>[4]GWg!Y26</f>
        <v>0</v>
      </c>
      <c r="M17" s="29">
        <f>[4]GWg!AA26</f>
        <v>0</v>
      </c>
      <c r="N17" s="29">
        <f>[4]GWg!AA26</f>
        <v>0</v>
      </c>
      <c r="O17" s="29" t="str">
        <f>[4]GWg!AC26</f>
        <v>0</v>
      </c>
      <c r="P17" s="29" t="str">
        <f>[4]GWg!AD26</f>
        <v>0</v>
      </c>
      <c r="Q17" s="29" t="str">
        <f>[4]GWg!AF26</f>
        <v>0</v>
      </c>
      <c r="R17" s="29">
        <f>[4]GWg!AI26</f>
        <v>0</v>
      </c>
      <c r="S17" s="29" t="str">
        <f>[4]GWg!AK26</f>
        <v>0</v>
      </c>
      <c r="T17" s="29">
        <f>[4]GWg!AL26</f>
        <v>0</v>
      </c>
      <c r="U17" s="29">
        <f>[4]GWg!AM26</f>
        <v>0</v>
      </c>
    </row>
    <row r="18" spans="1:21" ht="18" customHeight="1" x14ac:dyDescent="0.2">
      <c r="A18" s="26"/>
      <c r="B18" s="144"/>
      <c r="C18" s="143"/>
      <c r="D18" s="31" t="s">
        <v>53</v>
      </c>
      <c r="E18" s="29">
        <f>[4]GWg!I27</f>
        <v>101</v>
      </c>
      <c r="F18" s="29">
        <f>[4]GWg!L27</f>
        <v>49</v>
      </c>
      <c r="G18" s="29">
        <f>[4]GWg!N27</f>
        <v>125</v>
      </c>
      <c r="H18" s="29" t="str">
        <f>[4]GWz!P27</f>
        <v>0</v>
      </c>
      <c r="I18" s="29">
        <f>[4]GWg!S27</f>
        <v>18</v>
      </c>
      <c r="J18" s="29">
        <f>[4]GWg!U27</f>
        <v>12</v>
      </c>
      <c r="K18" s="29">
        <f>[4]GWg!W27</f>
        <v>5</v>
      </c>
      <c r="L18" s="29">
        <f>[4]GWg!Y27</f>
        <v>1</v>
      </c>
      <c r="M18" s="29">
        <f>[4]GWg!AA27</f>
        <v>5</v>
      </c>
      <c r="N18" s="29" t="str">
        <f>[4]GWg!AC27</f>
        <v>0</v>
      </c>
      <c r="O18" s="29" t="str">
        <f>[4]GWg!AC27</f>
        <v>0</v>
      </c>
      <c r="P18" s="29" t="str">
        <f>[4]GWg!AD27</f>
        <v>0</v>
      </c>
      <c r="Q18" s="29" t="str">
        <f>[4]GWg!AF27</f>
        <v>0</v>
      </c>
      <c r="R18" s="29">
        <f>[4]GWg!AI27</f>
        <v>0</v>
      </c>
      <c r="S18" s="29" t="str">
        <f>[4]GWg!AK27</f>
        <v>0</v>
      </c>
      <c r="T18" s="29">
        <f>[4]GWg!AL27</f>
        <v>0</v>
      </c>
      <c r="U18" s="29">
        <f>[4]GWg!AM27</f>
        <v>0</v>
      </c>
    </row>
    <row r="19" spans="1:21" ht="18" customHeight="1" x14ac:dyDescent="0.2">
      <c r="A19" s="32"/>
      <c r="B19" s="142">
        <v>4</v>
      </c>
      <c r="C19" s="143" t="s">
        <v>27</v>
      </c>
      <c r="D19" s="28" t="s">
        <v>51</v>
      </c>
      <c r="E19" s="29">
        <f>[4]GWz!I25</f>
        <v>41</v>
      </c>
      <c r="F19" s="29">
        <f>[4]GWz!L25</f>
        <v>26</v>
      </c>
      <c r="G19" s="29">
        <f>[4]GWz!N25</f>
        <v>43</v>
      </c>
      <c r="H19" s="29" t="str">
        <f>[4]GWz!P25</f>
        <v>0</v>
      </c>
      <c r="I19" s="29">
        <f>[4]GWz!S25</f>
        <v>18</v>
      </c>
      <c r="J19" s="29">
        <f>[4]GWz!U25</f>
        <v>15</v>
      </c>
      <c r="K19" s="29">
        <f>[4]GWz!W25</f>
        <v>3</v>
      </c>
      <c r="L19" s="29">
        <f>[4]GWz!Y25</f>
        <v>0</v>
      </c>
      <c r="M19" s="29">
        <f>[4]GWz!AA25</f>
        <v>3</v>
      </c>
      <c r="N19" s="29" t="str">
        <f>[4]GWz!AC25</f>
        <v>0</v>
      </c>
      <c r="O19" s="29" t="str">
        <f>[4]GWz!AD25</f>
        <v>0</v>
      </c>
      <c r="P19" s="29" t="str">
        <f>[4]GWz!AF25</f>
        <v>0</v>
      </c>
      <c r="Q19" s="29">
        <f>[4]GWz!AG25</f>
        <v>0</v>
      </c>
      <c r="R19" s="29">
        <f>[4]GWz!AI25</f>
        <v>0</v>
      </c>
      <c r="S19" s="29" t="str">
        <f>[4]GWz!AK25</f>
        <v>0</v>
      </c>
      <c r="T19" s="29">
        <f>[4]GWz!AL25</f>
        <v>0</v>
      </c>
      <c r="U19" s="29">
        <f>[4]GWz!AM25</f>
        <v>0</v>
      </c>
    </row>
    <row r="20" spans="1:21" ht="18" customHeight="1" x14ac:dyDescent="0.2">
      <c r="A20" s="32"/>
      <c r="B20" s="142"/>
      <c r="C20" s="143"/>
      <c r="D20" s="28" t="s">
        <v>52</v>
      </c>
      <c r="E20" s="29">
        <f>[4]GWz!I26</f>
        <v>111</v>
      </c>
      <c r="F20" s="29">
        <f>[4]GWz!L26</f>
        <v>46</v>
      </c>
      <c r="G20" s="29">
        <f>[4]GWz!N26</f>
        <v>141</v>
      </c>
      <c r="H20" s="29" t="str">
        <f>[4]GWz!P26</f>
        <v>0</v>
      </c>
      <c r="I20" s="29">
        <f>[4]GWz!S26</f>
        <v>34</v>
      </c>
      <c r="J20" s="29">
        <f>[4]GWz!U26</f>
        <v>28</v>
      </c>
      <c r="K20" s="29">
        <f>[4]GWz!W26</f>
        <v>38</v>
      </c>
      <c r="L20" s="29">
        <f>[4]GWz!Y26</f>
        <v>10</v>
      </c>
      <c r="M20" s="29">
        <f>[4]GWz!AA26</f>
        <v>49</v>
      </c>
      <c r="N20" s="29" t="str">
        <f>[4]GWz!AC26</f>
        <v>0</v>
      </c>
      <c r="O20" s="29" t="str">
        <f>[4]GWz!AD26</f>
        <v>0</v>
      </c>
      <c r="P20" s="29" t="str">
        <f>[4]GWz!AF26</f>
        <v>0</v>
      </c>
      <c r="Q20" s="29">
        <f>[4]GWz!AG26</f>
        <v>0</v>
      </c>
      <c r="R20" s="29">
        <f>[4]GWz!AI26</f>
        <v>0</v>
      </c>
      <c r="S20" s="29" t="str">
        <f>[4]GWz!AK26</f>
        <v>0</v>
      </c>
      <c r="T20" s="29">
        <f>[4]GWz!AL26</f>
        <v>0</v>
      </c>
      <c r="U20" s="29">
        <f>[4]GWz!AM26</f>
        <v>0</v>
      </c>
    </row>
    <row r="21" spans="1:21" ht="18" customHeight="1" x14ac:dyDescent="0.2">
      <c r="A21" s="32"/>
      <c r="B21" s="142"/>
      <c r="C21" s="143"/>
      <c r="D21" s="31" t="s">
        <v>53</v>
      </c>
      <c r="E21" s="29">
        <f>[4]GWz!I27</f>
        <v>14</v>
      </c>
      <c r="F21" s="29">
        <f>[4]GWz!L27</f>
        <v>7</v>
      </c>
      <c r="G21" s="29">
        <f>[4]GWz!N27</f>
        <v>17</v>
      </c>
      <c r="H21" s="29" t="str">
        <f>[4]GWz!P27</f>
        <v>0</v>
      </c>
      <c r="I21" s="29">
        <f>[4]GWz!S27</f>
        <v>5</v>
      </c>
      <c r="J21" s="29">
        <f>[4]GWz!U27</f>
        <v>4</v>
      </c>
      <c r="K21" s="29">
        <f>[4]GWz!W27</f>
        <v>3</v>
      </c>
      <c r="L21" s="29">
        <f>[4]GWz!Y27</f>
        <v>1</v>
      </c>
      <c r="M21" s="29">
        <f>[4]GWz!AA27</f>
        <v>3</v>
      </c>
      <c r="N21" s="29" t="str">
        <f>[4]GWz!AC27</f>
        <v>0</v>
      </c>
      <c r="O21" s="29" t="str">
        <f>[4]GWz!AD27</f>
        <v>0</v>
      </c>
      <c r="P21" s="29" t="str">
        <f>[4]GWz!AF27</f>
        <v>0</v>
      </c>
      <c r="Q21" s="29">
        <f>[4]GWz!AG27</f>
        <v>0</v>
      </c>
      <c r="R21" s="29">
        <f>[4]GWz!AI27</f>
        <v>0</v>
      </c>
      <c r="S21" s="29" t="str">
        <f>[4]GWz!AK27</f>
        <v>0</v>
      </c>
      <c r="T21" s="29">
        <f>[4]GWz!AL27</f>
        <v>0</v>
      </c>
      <c r="U21" s="29">
        <f>[4]GWz!AM27</f>
        <v>0</v>
      </c>
    </row>
    <row r="22" spans="1:21" ht="18" customHeight="1" x14ac:dyDescent="0.2">
      <c r="A22" s="32"/>
      <c r="B22" s="144">
        <v>5</v>
      </c>
      <c r="C22" s="143" t="s">
        <v>28</v>
      </c>
      <c r="D22" s="28" t="s">
        <v>51</v>
      </c>
      <c r="E22" s="29">
        <f>[4]KO!I25</f>
        <v>229</v>
      </c>
      <c r="F22" s="29">
        <f>[4]KO!L25</f>
        <v>153</v>
      </c>
      <c r="G22" s="29">
        <f>[4]KO!N25</f>
        <v>315</v>
      </c>
      <c r="H22" s="29" t="str">
        <f>[4]KO!P25</f>
        <v>0</v>
      </c>
      <c r="I22" s="29">
        <f>[4]KO!S25</f>
        <v>90</v>
      </c>
      <c r="J22" s="29">
        <f>[4]KO!U25</f>
        <v>69</v>
      </c>
      <c r="K22" s="29">
        <f>[4]KO!W25</f>
        <v>46</v>
      </c>
      <c r="L22" s="29">
        <f>[4]KO!Y25</f>
        <v>44</v>
      </c>
      <c r="M22" s="29">
        <f>[4]KO!AA25</f>
        <v>72</v>
      </c>
      <c r="N22" s="29" t="str">
        <f>[4]KO!AC25</f>
        <v>0</v>
      </c>
      <c r="O22" s="29" t="str">
        <f>[4]KO!AD25</f>
        <v>0</v>
      </c>
      <c r="P22" s="29" t="str">
        <f>[4]KO!AF25</f>
        <v>0</v>
      </c>
      <c r="Q22" s="29">
        <f>[4]KO!AG25</f>
        <v>46</v>
      </c>
      <c r="R22" s="29">
        <f>[4]KO!AI25</f>
        <v>29</v>
      </c>
      <c r="S22" s="29" t="str">
        <f>[4]KO!AK25</f>
        <v>0</v>
      </c>
      <c r="T22" s="29">
        <f>[4]KO!AL25</f>
        <v>0</v>
      </c>
      <c r="U22" s="29">
        <f>[4]KO!AM25</f>
        <v>0</v>
      </c>
    </row>
    <row r="23" spans="1:21" ht="18" customHeight="1" x14ac:dyDescent="0.2">
      <c r="A23" s="32"/>
      <c r="B23" s="144"/>
      <c r="C23" s="143"/>
      <c r="D23" s="28" t="s">
        <v>52</v>
      </c>
      <c r="E23" s="29">
        <f>[4]KO!I26</f>
        <v>456</v>
      </c>
      <c r="F23" s="29">
        <f>[4]KO!L26</f>
        <v>268</v>
      </c>
      <c r="G23" s="29">
        <f>[4]KO!N26</f>
        <v>607</v>
      </c>
      <c r="H23" s="29" t="str">
        <f>[4]KO!P26</f>
        <v>0</v>
      </c>
      <c r="I23" s="29">
        <f>[4]KO!S26</f>
        <v>154</v>
      </c>
      <c r="J23" s="29">
        <f>[4]KO!U26</f>
        <v>101</v>
      </c>
      <c r="K23" s="29">
        <f>[4]KO!W26</f>
        <v>60</v>
      </c>
      <c r="L23" s="29">
        <f>[4]KO!Y26</f>
        <v>40</v>
      </c>
      <c r="M23" s="29">
        <f>[4]KO!AA26</f>
        <v>85</v>
      </c>
      <c r="N23" s="29" t="str">
        <f>[4]KO!AC26</f>
        <v>0</v>
      </c>
      <c r="O23" s="29" t="str">
        <f>[4]KO!AD26</f>
        <v>0</v>
      </c>
      <c r="P23" s="29" t="str">
        <f>[4]KO!AF26</f>
        <v>0</v>
      </c>
      <c r="Q23" s="29">
        <f>[4]KO!AG26</f>
        <v>179</v>
      </c>
      <c r="R23" s="29">
        <f>[4]KO!AI26</f>
        <v>95</v>
      </c>
      <c r="S23" s="29" t="str">
        <f>[4]KO!AK26</f>
        <v>0</v>
      </c>
      <c r="T23" s="29">
        <f>[4]KO!AL26</f>
        <v>0</v>
      </c>
      <c r="U23" s="29">
        <f>[4]KO!AM26</f>
        <v>0</v>
      </c>
    </row>
    <row r="24" spans="1:21" ht="18" customHeight="1" x14ac:dyDescent="0.2">
      <c r="A24" s="32"/>
      <c r="B24" s="144"/>
      <c r="C24" s="143"/>
      <c r="D24" s="31" t="s">
        <v>53</v>
      </c>
      <c r="E24" s="29">
        <f>[4]KO!I27</f>
        <v>66</v>
      </c>
      <c r="F24" s="29">
        <f>[4]KO!L27</f>
        <v>31</v>
      </c>
      <c r="G24" s="29">
        <f>[4]KO!N27</f>
        <v>80</v>
      </c>
      <c r="H24" s="29" t="str">
        <f>[4]KO!P27</f>
        <v>0</v>
      </c>
      <c r="I24" s="29">
        <f>[4]KO!S27</f>
        <v>22</v>
      </c>
      <c r="J24" s="29">
        <f>[4]KO!U27</f>
        <v>11</v>
      </c>
      <c r="K24" s="29">
        <f>[4]KO!W27</f>
        <v>1</v>
      </c>
      <c r="L24" s="29">
        <f>[4]KO!Y27</f>
        <v>0</v>
      </c>
      <c r="M24" s="29">
        <f>[4]KO!AA27</f>
        <v>2</v>
      </c>
      <c r="N24" s="29" t="str">
        <f>[4]KO!AC27</f>
        <v>0</v>
      </c>
      <c r="O24" s="29" t="str">
        <f>[4]KO!AD27</f>
        <v>0</v>
      </c>
      <c r="P24" s="29" t="str">
        <f>[4]KO!AF27</f>
        <v>0</v>
      </c>
      <c r="Q24" s="29">
        <f>[4]KO!AG27</f>
        <v>34</v>
      </c>
      <c r="R24" s="29">
        <f>[4]KO!AI27</f>
        <v>20</v>
      </c>
      <c r="S24" s="29" t="str">
        <f>[4]KO!AK27</f>
        <v>0</v>
      </c>
      <c r="T24" s="29">
        <f>[4]KO!AL27</f>
        <v>0</v>
      </c>
      <c r="U24" s="29">
        <f>[4]KO!AM27</f>
        <v>0</v>
      </c>
    </row>
    <row r="25" spans="1:21" ht="18" customHeight="1" x14ac:dyDescent="0.2">
      <c r="A25" s="32"/>
      <c r="B25" s="144">
        <v>6</v>
      </c>
      <c r="C25" s="143" t="s">
        <v>29</v>
      </c>
      <c r="D25" s="28" t="s">
        <v>51</v>
      </c>
      <c r="E25" s="29">
        <f>[4]MI!I25</f>
        <v>242</v>
      </c>
      <c r="F25" s="29">
        <f>[4]MI!L25</f>
        <v>155</v>
      </c>
      <c r="G25" s="29">
        <f>[4]MI!N25</f>
        <v>372</v>
      </c>
      <c r="H25" s="29" t="str">
        <f>[4]MI!P25</f>
        <v>0</v>
      </c>
      <c r="I25" s="29">
        <f>[4]MI!S25</f>
        <v>60</v>
      </c>
      <c r="J25" s="29">
        <f>[4]MI!U25</f>
        <v>49</v>
      </c>
      <c r="K25" s="29">
        <f>[4]MI!W25</f>
        <v>38</v>
      </c>
      <c r="L25" s="29">
        <f>[4]MI!Y25</f>
        <v>32</v>
      </c>
      <c r="M25" s="29">
        <f>[4]MI!AA25</f>
        <v>70</v>
      </c>
      <c r="N25" s="29" t="str">
        <f>[4]MI!AC25</f>
        <v>0</v>
      </c>
      <c r="O25" s="29" t="str">
        <f>[4]MI!AD25</f>
        <v>0</v>
      </c>
      <c r="P25" s="29" t="str">
        <f>[4]MI!AF25</f>
        <v>0</v>
      </c>
      <c r="Q25" s="29">
        <f>[4]MI!AG25</f>
        <v>161</v>
      </c>
      <c r="R25" s="29">
        <f>[4]MI!AI25</f>
        <v>105</v>
      </c>
      <c r="S25" s="29" t="str">
        <f>[4]MI!AK25</f>
        <v>0</v>
      </c>
      <c r="T25" s="29">
        <f>[4]MI!AL25</f>
        <v>0</v>
      </c>
      <c r="U25" s="29">
        <f>[4]MI!AM25</f>
        <v>0</v>
      </c>
    </row>
    <row r="26" spans="1:21" ht="18" customHeight="1" x14ac:dyDescent="0.2">
      <c r="A26" s="32"/>
      <c r="B26" s="144"/>
      <c r="C26" s="143"/>
      <c r="D26" s="28" t="s">
        <v>52</v>
      </c>
      <c r="E26" s="29">
        <f>[4]MI!I26</f>
        <v>646</v>
      </c>
      <c r="F26" s="29">
        <f>[4]MI!L26</f>
        <v>367</v>
      </c>
      <c r="G26" s="29">
        <f>[4]MI!N26</f>
        <v>951</v>
      </c>
      <c r="H26" s="29" t="str">
        <f>[4]MI!P26</f>
        <v>0</v>
      </c>
      <c r="I26" s="29">
        <f>[4]MI!S26</f>
        <v>79</v>
      </c>
      <c r="J26" s="29">
        <f>[4]MI!U26</f>
        <v>57</v>
      </c>
      <c r="K26" s="29">
        <f>[4]MI!W26</f>
        <v>77</v>
      </c>
      <c r="L26" s="29">
        <f>[4]MI!Y26</f>
        <v>57</v>
      </c>
      <c r="M26" s="29">
        <f>[4]MI!AA26</f>
        <v>167</v>
      </c>
      <c r="N26" s="29" t="str">
        <f>[4]MI!AC26</f>
        <v>0</v>
      </c>
      <c r="O26" s="29" t="str">
        <f>[4]MI!AD26</f>
        <v>0</v>
      </c>
      <c r="P26" s="29" t="str">
        <f>[4]MI!AF26</f>
        <v>0</v>
      </c>
      <c r="Q26" s="29">
        <f>[4]MI!AG26</f>
        <v>179</v>
      </c>
      <c r="R26" s="29">
        <f>[4]MI!AI26</f>
        <v>109</v>
      </c>
      <c r="S26" s="29" t="str">
        <f>[4]MI!AK26</f>
        <v>0</v>
      </c>
      <c r="T26" s="29">
        <f>[4]MI!AL26</f>
        <v>0</v>
      </c>
      <c r="U26" s="29">
        <f>[4]MI!AM26</f>
        <v>0</v>
      </c>
    </row>
    <row r="27" spans="1:21" ht="18" customHeight="1" x14ac:dyDescent="0.2">
      <c r="A27" s="32"/>
      <c r="B27" s="144"/>
      <c r="C27" s="143"/>
      <c r="D27" s="31" t="s">
        <v>53</v>
      </c>
      <c r="E27" s="29">
        <f>[4]MI!I27</f>
        <v>49</v>
      </c>
      <c r="F27" s="29">
        <f>[4]MI!L27</f>
        <v>25</v>
      </c>
      <c r="G27" s="29">
        <f>[4]MI!N27</f>
        <v>69</v>
      </c>
      <c r="H27" s="29" t="str">
        <f>[4]MI!P27</f>
        <v>0</v>
      </c>
      <c r="I27" s="29">
        <f>[4]MI!S27</f>
        <v>8</v>
      </c>
      <c r="J27" s="29">
        <f>[4]MI!U27</f>
        <v>7</v>
      </c>
      <c r="K27" s="29">
        <f>[4]MI!W27</f>
        <v>6</v>
      </c>
      <c r="L27" s="29">
        <f>[4]MI!Y27</f>
        <v>3</v>
      </c>
      <c r="M27" s="29">
        <f>[4]MI!AA27</f>
        <v>11</v>
      </c>
      <c r="N27" s="29" t="str">
        <f>[4]MI!AC27</f>
        <v>0</v>
      </c>
      <c r="O27" s="29" t="str">
        <f>[4]MI!AD27</f>
        <v>0</v>
      </c>
      <c r="P27" s="29" t="str">
        <f>[4]MI!AF27</f>
        <v>0</v>
      </c>
      <c r="Q27" s="29">
        <f>[4]MI!AG27</f>
        <v>24</v>
      </c>
      <c r="R27" s="29">
        <f>[4]MI!AI27</f>
        <v>12</v>
      </c>
      <c r="S27" s="29" t="str">
        <f>[4]MI!AK27</f>
        <v>0</v>
      </c>
      <c r="T27" s="29">
        <f>[4]MI!AL27</f>
        <v>0</v>
      </c>
      <c r="U27" s="29">
        <f>[4]MI!AM27</f>
        <v>0</v>
      </c>
    </row>
    <row r="28" spans="1:21" ht="18" customHeight="1" x14ac:dyDescent="0.2">
      <c r="A28" s="32"/>
      <c r="B28" s="145">
        <v>7</v>
      </c>
      <c r="C28" s="143" t="s">
        <v>30</v>
      </c>
      <c r="D28" s="28" t="s">
        <v>51</v>
      </c>
      <c r="E28" s="29">
        <f>[4]NS!I25</f>
        <v>284</v>
      </c>
      <c r="F28" s="29">
        <f>[4]NS!L25</f>
        <v>180</v>
      </c>
      <c r="G28" s="29">
        <f>[4]NS!N25</f>
        <v>427</v>
      </c>
      <c r="H28" s="29" t="str">
        <f>[4]NS!P25</f>
        <v>0</v>
      </c>
      <c r="I28" s="29">
        <f>[4]NS!S25</f>
        <v>66</v>
      </c>
      <c r="J28" s="29">
        <f>[4]NS!U25</f>
        <v>49</v>
      </c>
      <c r="K28" s="29">
        <f>[4]NS!W25</f>
        <v>65</v>
      </c>
      <c r="L28" s="29">
        <f>[4]NS!Y25</f>
        <v>57</v>
      </c>
      <c r="M28" s="29">
        <f>[4]NS!AA25</f>
        <v>65</v>
      </c>
      <c r="N28" s="29" t="str">
        <f>[4]NS!AC25</f>
        <v>0</v>
      </c>
      <c r="O28" s="29" t="str">
        <f>[4]NS!AD25</f>
        <v>0</v>
      </c>
      <c r="P28" s="29" t="str">
        <f>[4]NS!AF25</f>
        <v>0</v>
      </c>
      <c r="Q28" s="29">
        <f>[4]NS!AG25</f>
        <v>40</v>
      </c>
      <c r="R28" s="29">
        <f>[4]NS!AI25</f>
        <v>22</v>
      </c>
      <c r="S28" s="29" t="str">
        <f>[4]NS!AK25</f>
        <v>0</v>
      </c>
      <c r="T28" s="29">
        <f>[4]NS!AL25</f>
        <v>0</v>
      </c>
      <c r="U28" s="29">
        <f>[4]NS!AM25</f>
        <v>0</v>
      </c>
    </row>
    <row r="29" spans="1:21" ht="18" customHeight="1" x14ac:dyDescent="0.2">
      <c r="A29" s="32"/>
      <c r="B29" s="145"/>
      <c r="C29" s="143"/>
      <c r="D29" s="28" t="s">
        <v>52</v>
      </c>
      <c r="E29" s="29">
        <f>[4]NS!I26</f>
        <v>511</v>
      </c>
      <c r="F29" s="29">
        <f>[4]NS!L26</f>
        <v>298</v>
      </c>
      <c r="G29" s="29">
        <f>[4]NS!N26</f>
        <v>726</v>
      </c>
      <c r="H29" s="29" t="str">
        <f>[4]NS!P26</f>
        <v>0</v>
      </c>
      <c r="I29" s="29">
        <f>[4]NS!S26</f>
        <v>69</v>
      </c>
      <c r="J29" s="29">
        <f>[4]NS!U26</f>
        <v>52</v>
      </c>
      <c r="K29" s="29">
        <f>[4]NS!W26</f>
        <v>238</v>
      </c>
      <c r="L29" s="29">
        <f>[4]NS!Y26</f>
        <v>157</v>
      </c>
      <c r="M29" s="29">
        <f>[4]NS!AA26</f>
        <v>238</v>
      </c>
      <c r="N29" s="29" t="str">
        <f>[4]NS!AC26</f>
        <v>0</v>
      </c>
      <c r="O29" s="29" t="str">
        <f>[4]NS!AD26</f>
        <v>0</v>
      </c>
      <c r="P29" s="29" t="str">
        <f>[4]NS!AF26</f>
        <v>0</v>
      </c>
      <c r="Q29" s="29">
        <f>[4]NS!AG26</f>
        <v>46</v>
      </c>
      <c r="R29" s="29">
        <f>[4]NS!AI26</f>
        <v>25</v>
      </c>
      <c r="S29" s="29" t="str">
        <f>[4]NS!AK26</f>
        <v>0</v>
      </c>
      <c r="T29" s="29">
        <f>[4]NS!AL26</f>
        <v>0</v>
      </c>
      <c r="U29" s="29">
        <f>[4]NS!AM26</f>
        <v>0</v>
      </c>
    </row>
    <row r="30" spans="1:21" ht="18" customHeight="1" x14ac:dyDescent="0.2">
      <c r="A30" s="32"/>
      <c r="B30" s="144"/>
      <c r="C30" s="143"/>
      <c r="D30" s="31" t="s">
        <v>53</v>
      </c>
      <c r="E30" s="29">
        <f>[4]NS!I27</f>
        <v>104</v>
      </c>
      <c r="F30" s="29">
        <f>[4]NS!L27</f>
        <v>59</v>
      </c>
      <c r="G30" s="29">
        <f>[4]NS!N27</f>
        <v>156</v>
      </c>
      <c r="H30" s="29" t="str">
        <f>[4]NS!P27</f>
        <v>0</v>
      </c>
      <c r="I30" s="29">
        <f>[4]NS!S27</f>
        <v>16</v>
      </c>
      <c r="J30" s="29">
        <f>[4]NS!U27</f>
        <v>10</v>
      </c>
      <c r="K30" s="29">
        <f>[4]NS!W27</f>
        <v>34</v>
      </c>
      <c r="L30" s="29">
        <f>[4]NS!Y27</f>
        <v>18</v>
      </c>
      <c r="M30" s="29">
        <f>[4]NS!AA27</f>
        <v>34</v>
      </c>
      <c r="N30" s="29" t="str">
        <f>[4]NS!AC27</f>
        <v>0</v>
      </c>
      <c r="O30" s="29" t="str">
        <f>[4]NS!AD27</f>
        <v>0</v>
      </c>
      <c r="P30" s="29" t="str">
        <f>[4]NS!AF27</f>
        <v>0</v>
      </c>
      <c r="Q30" s="29">
        <f>[4]NS!AG27</f>
        <v>12</v>
      </c>
      <c r="R30" s="29">
        <f>[4]NS!AI27</f>
        <v>6</v>
      </c>
      <c r="S30" s="29" t="str">
        <f>[4]NS!AK27</f>
        <v>0</v>
      </c>
      <c r="T30" s="29">
        <f>[4]NS!AL27</f>
        <v>0</v>
      </c>
      <c r="U30" s="29">
        <f>[4]NS!AM27</f>
        <v>0</v>
      </c>
    </row>
    <row r="31" spans="1:21" ht="18" customHeight="1" x14ac:dyDescent="0.2">
      <c r="A31" s="32"/>
      <c r="B31" s="142">
        <v>8</v>
      </c>
      <c r="C31" s="143" t="s">
        <v>31</v>
      </c>
      <c r="D31" s="28" t="s">
        <v>51</v>
      </c>
      <c r="E31" s="29">
        <f>[4]Sł!I25</f>
        <v>74</v>
      </c>
      <c r="F31" s="29">
        <f>[4]Sł!L25</f>
        <v>41</v>
      </c>
      <c r="G31" s="29">
        <f>[4]Sł!N25</f>
        <v>75</v>
      </c>
      <c r="H31" s="29" t="str">
        <f>[4]Sł!P25</f>
        <v>0</v>
      </c>
      <c r="I31" s="29">
        <f>[4]Sł!S25</f>
        <v>56</v>
      </c>
      <c r="J31" s="29">
        <f>[4]Sł!U25</f>
        <v>30</v>
      </c>
      <c r="K31" s="29">
        <f>[4]Sł!W25</f>
        <v>0</v>
      </c>
      <c r="L31" s="29">
        <f>[4]Sł!Y25</f>
        <v>0</v>
      </c>
      <c r="M31" s="29">
        <f>[4]Sł!AA25</f>
        <v>0</v>
      </c>
      <c r="N31" s="29" t="str">
        <f>[4]Sł!AC25</f>
        <v>0</v>
      </c>
      <c r="O31" s="29" t="str">
        <f>[4]Sł!AD25</f>
        <v>0</v>
      </c>
      <c r="P31" s="29" t="str">
        <f>[4]Sł!AF25</f>
        <v>0</v>
      </c>
      <c r="Q31" s="29">
        <f>[4]Sł!AG25</f>
        <v>31</v>
      </c>
      <c r="R31" s="29">
        <f>[4]Sł!AI25</f>
        <v>17</v>
      </c>
      <c r="S31" s="29" t="str">
        <f>[4]Sł!AK25</f>
        <v>0</v>
      </c>
      <c r="T31" s="29">
        <f>[4]Sł!AL25</f>
        <v>0</v>
      </c>
      <c r="U31" s="29">
        <f>[4]Sł!AM25</f>
        <v>0</v>
      </c>
    </row>
    <row r="32" spans="1:21" ht="18" customHeight="1" x14ac:dyDescent="0.2">
      <c r="A32" s="32"/>
      <c r="B32" s="142"/>
      <c r="C32" s="143"/>
      <c r="D32" s="28" t="s">
        <v>52</v>
      </c>
      <c r="E32" s="29">
        <f>[4]Sł!I26</f>
        <v>96</v>
      </c>
      <c r="F32" s="29">
        <f>[4]Sł!L26</f>
        <v>57</v>
      </c>
      <c r="G32" s="29">
        <f>[4]Sł!N26</f>
        <v>98</v>
      </c>
      <c r="H32" s="29" t="str">
        <f>[4]Sł!P26</f>
        <v>0</v>
      </c>
      <c r="I32" s="29">
        <f>[4]Sł!S26</f>
        <v>54</v>
      </c>
      <c r="J32" s="29">
        <f>[4]Sł!U26</f>
        <v>30</v>
      </c>
      <c r="K32" s="29">
        <f>[4]Sł!W26</f>
        <v>4</v>
      </c>
      <c r="L32" s="29">
        <f>[4]Sł!Y26</f>
        <v>3</v>
      </c>
      <c r="M32" s="29">
        <f>[4]Sł!AA26</f>
        <v>4</v>
      </c>
      <c r="N32" s="29" t="str">
        <f>[4]Sł!AC26</f>
        <v>0</v>
      </c>
      <c r="O32" s="29" t="str">
        <f>[4]Sł!AD26</f>
        <v>0</v>
      </c>
      <c r="P32" s="29" t="str">
        <f>[4]Sł!AF26</f>
        <v>0</v>
      </c>
      <c r="Q32" s="29">
        <f>[4]Sł!AG26</f>
        <v>64</v>
      </c>
      <c r="R32" s="29">
        <f>[4]Sł!AI26</f>
        <v>38</v>
      </c>
      <c r="S32" s="29" t="str">
        <f>[4]Sł!AK26</f>
        <v>0</v>
      </c>
      <c r="T32" s="29">
        <f>[4]Sł!AL26</f>
        <v>0</v>
      </c>
      <c r="U32" s="29">
        <f>[4]Sł!AM26</f>
        <v>0</v>
      </c>
    </row>
    <row r="33" spans="1:21" ht="18" customHeight="1" x14ac:dyDescent="0.2">
      <c r="A33" s="32"/>
      <c r="B33" s="142"/>
      <c r="C33" s="143"/>
      <c r="D33" s="31" t="s">
        <v>53</v>
      </c>
      <c r="E33" s="29">
        <f>[4]Sł!I27</f>
        <v>23</v>
      </c>
      <c r="F33" s="29">
        <f>[4]Sł!L27</f>
        <v>11</v>
      </c>
      <c r="G33" s="29">
        <f>[4]Sł!N27</f>
        <v>24</v>
      </c>
      <c r="H33" s="29" t="str">
        <f>[4]Sł!P27</f>
        <v>0</v>
      </c>
      <c r="I33" s="29">
        <f>[4]Sł!S27</f>
        <v>16</v>
      </c>
      <c r="J33" s="29">
        <f>[4]Sł!U27</f>
        <v>8</v>
      </c>
      <c r="K33" s="29">
        <f>[4]Sł!W27</f>
        <v>0</v>
      </c>
      <c r="L33" s="29">
        <f>[4]Sł!Y27</f>
        <v>0</v>
      </c>
      <c r="M33" s="29">
        <f>[4]Sł!AA27</f>
        <v>0</v>
      </c>
      <c r="N33" s="29" t="str">
        <f>[4]Sł!AC27</f>
        <v>0</v>
      </c>
      <c r="O33" s="29" t="str">
        <f>[4]Sł!AD27</f>
        <v>0</v>
      </c>
      <c r="P33" s="29" t="str">
        <f>[4]Sł!AF27</f>
        <v>0</v>
      </c>
      <c r="Q33" s="29">
        <f>[4]Sł!AG27</f>
        <v>19</v>
      </c>
      <c r="R33" s="29">
        <f>[4]Sł!AI27</f>
        <v>11</v>
      </c>
      <c r="S33" s="29" t="str">
        <f>[4]Sł!AK27</f>
        <v>0</v>
      </c>
      <c r="T33" s="29">
        <f>[4]Sł!AL27</f>
        <v>0</v>
      </c>
      <c r="U33" s="29">
        <f>[4]Sł!AM27</f>
        <v>0</v>
      </c>
    </row>
    <row r="34" spans="1:21" ht="18" customHeight="1" x14ac:dyDescent="0.2">
      <c r="A34" s="32"/>
      <c r="B34" s="144">
        <v>9</v>
      </c>
      <c r="C34" s="143" t="s">
        <v>32</v>
      </c>
      <c r="D34" s="28" t="s">
        <v>51</v>
      </c>
      <c r="E34" s="29">
        <f>[4]St!I25</f>
        <v>321</v>
      </c>
      <c r="F34" s="29">
        <f>[4]St!L25</f>
        <v>219</v>
      </c>
      <c r="G34" s="29">
        <f>[4]St!N25</f>
        <v>451</v>
      </c>
      <c r="H34" s="29" t="str">
        <f>[4]St!P25</f>
        <v>0</v>
      </c>
      <c r="I34" s="29">
        <f>[4]St!S25</f>
        <v>114</v>
      </c>
      <c r="J34" s="29">
        <f>[4]St!U25</f>
        <v>97</v>
      </c>
      <c r="K34" s="29">
        <f>[4]St!W25</f>
        <v>16</v>
      </c>
      <c r="L34" s="29">
        <f>[4]St!Y25</f>
        <v>12</v>
      </c>
      <c r="M34" s="29">
        <f>[4]St!AA25</f>
        <v>16</v>
      </c>
      <c r="N34" s="29" t="str">
        <f>[4]St!AC25</f>
        <v>0</v>
      </c>
      <c r="O34" s="29" t="str">
        <f>[4]St!AD25</f>
        <v>0</v>
      </c>
      <c r="P34" s="29" t="str">
        <f>[4]St!AF25</f>
        <v>0</v>
      </c>
      <c r="Q34" s="29">
        <f>[4]St!AG25</f>
        <v>157</v>
      </c>
      <c r="R34" s="29">
        <f>[4]St!AI25</f>
        <v>113</v>
      </c>
      <c r="S34" s="29" t="str">
        <f>[4]St!AK25</f>
        <v>0</v>
      </c>
      <c r="T34" s="29">
        <f>[4]St!AL25</f>
        <v>0</v>
      </c>
      <c r="U34" s="29">
        <f>[4]St!AM25</f>
        <v>0</v>
      </c>
    </row>
    <row r="35" spans="1:21" ht="18" customHeight="1" x14ac:dyDescent="0.2">
      <c r="A35" s="32"/>
      <c r="B35" s="144"/>
      <c r="C35" s="143"/>
      <c r="D35" s="28" t="s">
        <v>52</v>
      </c>
      <c r="E35" s="29">
        <f>[4]St!I26</f>
        <v>619</v>
      </c>
      <c r="F35" s="29">
        <f>[4]St!L26</f>
        <v>378</v>
      </c>
      <c r="G35" s="29">
        <f>[4]St!N26</f>
        <v>835</v>
      </c>
      <c r="H35" s="29" t="str">
        <f>[4]St!P26</f>
        <v>0</v>
      </c>
      <c r="I35" s="29">
        <f>[4]St!S26</f>
        <v>174</v>
      </c>
      <c r="J35" s="29">
        <f>[4]St!U26</f>
        <v>140</v>
      </c>
      <c r="K35" s="29">
        <f>[4]St!W26</f>
        <v>41</v>
      </c>
      <c r="L35" s="29">
        <f>[4]St!Y26</f>
        <v>29</v>
      </c>
      <c r="M35" s="29">
        <f>[4]St!AA26</f>
        <v>41</v>
      </c>
      <c r="N35" s="29" t="str">
        <f>[4]St!AC26</f>
        <v>0</v>
      </c>
      <c r="O35" s="29" t="str">
        <f>[4]St!AD26</f>
        <v>0</v>
      </c>
      <c r="P35" s="29" t="str">
        <f>[4]St!AF26</f>
        <v>0</v>
      </c>
      <c r="Q35" s="29">
        <f>[4]St!AG26</f>
        <v>229</v>
      </c>
      <c r="R35" s="29">
        <f>[4]St!AI26</f>
        <v>154</v>
      </c>
      <c r="S35" s="29" t="str">
        <f>[4]St!AK26</f>
        <v>0</v>
      </c>
      <c r="T35" s="29">
        <f>[4]St!AL26</f>
        <v>0</v>
      </c>
      <c r="U35" s="29">
        <f>[4]St!AM26</f>
        <v>0</v>
      </c>
    </row>
    <row r="36" spans="1:21" ht="18" customHeight="1" x14ac:dyDescent="0.2">
      <c r="A36" s="32"/>
      <c r="B36" s="144"/>
      <c r="C36" s="143"/>
      <c r="D36" s="31" t="s">
        <v>53</v>
      </c>
      <c r="E36" s="29">
        <f>[4]St!I27</f>
        <v>81</v>
      </c>
      <c r="F36" s="29">
        <f>[4]St!L27</f>
        <v>50</v>
      </c>
      <c r="G36" s="29">
        <f>[4]St!N27</f>
        <v>113</v>
      </c>
      <c r="H36" s="29" t="str">
        <f>[4]St!P27</f>
        <v>0</v>
      </c>
      <c r="I36" s="29">
        <f>[4]St!S27</f>
        <v>24</v>
      </c>
      <c r="J36" s="29">
        <f>[4]St!U27</f>
        <v>19</v>
      </c>
      <c r="K36" s="29">
        <f>[4]St!W27</f>
        <v>6</v>
      </c>
      <c r="L36" s="29">
        <f>[4]St!Y27</f>
        <v>5</v>
      </c>
      <c r="M36" s="29">
        <f>[4]St!AA27</f>
        <v>6</v>
      </c>
      <c r="N36" s="29" t="str">
        <f>[4]St!AC27</f>
        <v>0</v>
      </c>
      <c r="O36" s="29" t="str">
        <f>[4]St!AD27</f>
        <v>0</v>
      </c>
      <c r="P36" s="29" t="str">
        <f>[4]St!AF27</f>
        <v>0</v>
      </c>
      <c r="Q36" s="29">
        <f>[4]St!AG27</f>
        <v>31</v>
      </c>
      <c r="R36" s="29">
        <f>[4]St!AI27</f>
        <v>19</v>
      </c>
      <c r="S36" s="29" t="str">
        <f>[4]St!AK27</f>
        <v>0</v>
      </c>
      <c r="T36" s="29">
        <f>[4]St!AL27</f>
        <v>0</v>
      </c>
      <c r="U36" s="29">
        <f>[4]St!AM27</f>
        <v>0</v>
      </c>
    </row>
    <row r="37" spans="1:21" ht="18" customHeight="1" x14ac:dyDescent="0.2">
      <c r="A37" s="32"/>
      <c r="B37" s="144">
        <v>10</v>
      </c>
      <c r="C37" s="143" t="s">
        <v>33</v>
      </c>
      <c r="D37" s="28" t="s">
        <v>51</v>
      </c>
      <c r="E37" s="29">
        <f>[4]Su!I25</f>
        <v>5</v>
      </c>
      <c r="F37" s="29">
        <f>[4]Su!L25</f>
        <v>3</v>
      </c>
      <c r="G37" s="29">
        <f>[4]Su!N25</f>
        <v>5</v>
      </c>
      <c r="H37" s="29" t="str">
        <f>[4]Su!P25</f>
        <v>0</v>
      </c>
      <c r="I37" s="29">
        <f>[4]Su!S25</f>
        <v>25</v>
      </c>
      <c r="J37" s="29">
        <f>[4]Su!U25</f>
        <v>16</v>
      </c>
      <c r="K37" s="29">
        <f>[4]Su!W25</f>
        <v>0</v>
      </c>
      <c r="L37" s="29">
        <f>[4]Su!Y25</f>
        <v>0</v>
      </c>
      <c r="M37" s="29">
        <f>[4]Su!AA25</f>
        <v>0</v>
      </c>
      <c r="N37" s="29" t="str">
        <f>[4]Su!AC25</f>
        <v>0</v>
      </c>
      <c r="O37" s="29" t="str">
        <f>[4]Su!AD25</f>
        <v>0</v>
      </c>
      <c r="P37" s="29" t="str">
        <f>[4]Su!AF25</f>
        <v>0</v>
      </c>
      <c r="Q37" s="29">
        <f>[4]Su!AG25</f>
        <v>0</v>
      </c>
      <c r="R37" s="29">
        <f>[4]Su!AI25</f>
        <v>0</v>
      </c>
      <c r="S37" s="29" t="str">
        <f>[4]Su!AK25</f>
        <v>0</v>
      </c>
      <c r="T37" s="29">
        <f>[4]Su!AL25</f>
        <v>0</v>
      </c>
      <c r="U37" s="29">
        <f>[4]Su!AM25</f>
        <v>0</v>
      </c>
    </row>
    <row r="38" spans="1:21" ht="18" customHeight="1" x14ac:dyDescent="0.2">
      <c r="A38" s="32"/>
      <c r="B38" s="144"/>
      <c r="C38" s="143"/>
      <c r="D38" s="28" t="s">
        <v>52</v>
      </c>
      <c r="E38" s="29">
        <f>[4]Su!I26</f>
        <v>43</v>
      </c>
      <c r="F38" s="29">
        <f>[4]Su!L26</f>
        <v>21</v>
      </c>
      <c r="G38" s="29">
        <f>[4]Su!N26</f>
        <v>45</v>
      </c>
      <c r="H38" s="29" t="str">
        <f>[4]Su!P26</f>
        <v>0</v>
      </c>
      <c r="I38" s="29">
        <f>[4]Su!S26</f>
        <v>48</v>
      </c>
      <c r="J38" s="29">
        <f>[4]Su!U26</f>
        <v>25</v>
      </c>
      <c r="K38" s="29">
        <f>[4]Su!W26</f>
        <v>0</v>
      </c>
      <c r="L38" s="29">
        <f>[4]Su!Y26</f>
        <v>0</v>
      </c>
      <c r="M38" s="29">
        <f>[4]Su!AA26</f>
        <v>0</v>
      </c>
      <c r="N38" s="29" t="str">
        <f>[4]Su!AC26</f>
        <v>0</v>
      </c>
      <c r="O38" s="29" t="str">
        <f>[4]Su!AD26</f>
        <v>0</v>
      </c>
      <c r="P38" s="29" t="str">
        <f>[4]Su!AF26</f>
        <v>0</v>
      </c>
      <c r="Q38" s="29">
        <f>[4]Su!AG26</f>
        <v>0</v>
      </c>
      <c r="R38" s="29">
        <f>[4]Su!AI26</f>
        <v>0</v>
      </c>
      <c r="S38" s="29" t="str">
        <f>[4]Su!AK26</f>
        <v>0</v>
      </c>
      <c r="T38" s="29">
        <f>[4]Su!AL26</f>
        <v>0</v>
      </c>
      <c r="U38" s="29">
        <f>[4]Su!AM26</f>
        <v>0</v>
      </c>
    </row>
    <row r="39" spans="1:21" ht="18" customHeight="1" x14ac:dyDescent="0.2">
      <c r="A39" s="32"/>
      <c r="B39" s="144"/>
      <c r="C39" s="143"/>
      <c r="D39" s="31" t="s">
        <v>53</v>
      </c>
      <c r="E39" s="29">
        <f>[4]Su!I27</f>
        <v>3</v>
      </c>
      <c r="F39" s="29">
        <f>[4]Su!L27</f>
        <v>2</v>
      </c>
      <c r="G39" s="29">
        <f>[4]Su!N27</f>
        <v>3</v>
      </c>
      <c r="H39" s="29" t="str">
        <f>[4]Su!P27</f>
        <v>0</v>
      </c>
      <c r="I39" s="29">
        <f>[4]Su!S27</f>
        <v>4</v>
      </c>
      <c r="J39" s="29">
        <f>[4]Su!U27</f>
        <v>2</v>
      </c>
      <c r="K39" s="29">
        <f>[4]Su!W27</f>
        <v>0</v>
      </c>
      <c r="L39" s="29">
        <f>[4]Su!Y27</f>
        <v>0</v>
      </c>
      <c r="M39" s="29">
        <f>[4]Su!AA27</f>
        <v>0</v>
      </c>
      <c r="N39" s="29" t="str">
        <f>[4]Su!AC27</f>
        <v>0</v>
      </c>
      <c r="O39" s="29" t="str">
        <f>[4]Su!AD27</f>
        <v>0</v>
      </c>
      <c r="P39" s="29" t="str">
        <f>[4]Su!AF27</f>
        <v>0</v>
      </c>
      <c r="Q39" s="29">
        <f>[4]Su!AG27</f>
        <v>0</v>
      </c>
      <c r="R39" s="29">
        <f>[4]Su!AI27</f>
        <v>0</v>
      </c>
      <c r="S39" s="29" t="str">
        <f>[4]Su!AK27</f>
        <v>0</v>
      </c>
      <c r="T39" s="29">
        <f>[4]Su!AL27</f>
        <v>0</v>
      </c>
      <c r="U39" s="29">
        <f>[4]Su!AM27</f>
        <v>0</v>
      </c>
    </row>
    <row r="40" spans="1:21" ht="18" customHeight="1" x14ac:dyDescent="0.2">
      <c r="A40" s="32"/>
      <c r="B40" s="145">
        <v>11</v>
      </c>
      <c r="C40" s="143" t="s">
        <v>34</v>
      </c>
      <c r="D40" s="28" t="s">
        <v>51</v>
      </c>
      <c r="E40" s="29">
        <f>[4]Św!I25</f>
        <v>73</v>
      </c>
      <c r="F40" s="29">
        <f>[4]Św!L25</f>
        <v>53</v>
      </c>
      <c r="G40" s="29">
        <f>[4]Św!N25</f>
        <v>95</v>
      </c>
      <c r="H40" s="29" t="str">
        <f>[4]Św!P25</f>
        <v>0</v>
      </c>
      <c r="I40" s="29">
        <f>[4]Św!S25</f>
        <v>41</v>
      </c>
      <c r="J40" s="29">
        <f>[4]Św!U25</f>
        <v>31</v>
      </c>
      <c r="K40" s="29">
        <f>[4]Św!W25</f>
        <v>0</v>
      </c>
      <c r="L40" s="29">
        <f>[4]Św!Y25</f>
        <v>0</v>
      </c>
      <c r="M40" s="29">
        <f>[4]Św!AA25</f>
        <v>0</v>
      </c>
      <c r="N40" s="29" t="str">
        <f>[4]Św!AC25</f>
        <v>0</v>
      </c>
      <c r="O40" s="29" t="str">
        <f>[4]Św!AD25</f>
        <v>0</v>
      </c>
      <c r="P40" s="29" t="str">
        <f>[4]Św!AF25</f>
        <v>0</v>
      </c>
      <c r="Q40" s="29">
        <f>[4]Św!AG25</f>
        <v>45</v>
      </c>
      <c r="R40" s="29">
        <f>[4]Św!AI25</f>
        <v>35</v>
      </c>
      <c r="S40" s="29" t="str">
        <f>[4]Św!AK25</f>
        <v>0</v>
      </c>
      <c r="T40" s="29">
        <f>[4]Św!AL25</f>
        <v>0</v>
      </c>
      <c r="U40" s="29">
        <f>[4]Św!AM25</f>
        <v>0</v>
      </c>
    </row>
    <row r="41" spans="1:21" ht="18" customHeight="1" x14ac:dyDescent="0.2">
      <c r="A41" s="32"/>
      <c r="B41" s="145"/>
      <c r="C41" s="143"/>
      <c r="D41" s="28" t="s">
        <v>52</v>
      </c>
      <c r="E41" s="29">
        <f>[4]Św!I26</f>
        <v>115</v>
      </c>
      <c r="F41" s="29">
        <f>[4]Św!L26</f>
        <v>64</v>
      </c>
      <c r="G41" s="29">
        <f>[4]Św!N26</f>
        <v>131</v>
      </c>
      <c r="H41" s="29" t="str">
        <f>[4]Św!P26</f>
        <v>0</v>
      </c>
      <c r="I41" s="29">
        <f>[4]Św!S26</f>
        <v>44</v>
      </c>
      <c r="J41" s="29">
        <f>[4]Św!U26</f>
        <v>32</v>
      </c>
      <c r="K41" s="29">
        <f>[4]Św!W26</f>
        <v>0</v>
      </c>
      <c r="L41" s="29">
        <f>[4]Św!Y26</f>
        <v>0</v>
      </c>
      <c r="M41" s="29">
        <f>[4]Św!AA26</f>
        <v>0</v>
      </c>
      <c r="N41" s="29" t="str">
        <f>[4]Św!AC26</f>
        <v>0</v>
      </c>
      <c r="O41" s="29" t="str">
        <f>[4]Św!AD26</f>
        <v>0</v>
      </c>
      <c r="P41" s="29" t="str">
        <f>[4]Św!AF26</f>
        <v>0</v>
      </c>
      <c r="Q41" s="29">
        <f>[4]Św!AG26</f>
        <v>39</v>
      </c>
      <c r="R41" s="29">
        <f>[4]Św!AI26</f>
        <v>29</v>
      </c>
      <c r="S41" s="29" t="str">
        <f>[4]Św!AK26</f>
        <v>0</v>
      </c>
      <c r="T41" s="29">
        <f>[4]Św!AL26</f>
        <v>0</v>
      </c>
      <c r="U41" s="29">
        <f>[4]Św!AM26</f>
        <v>0</v>
      </c>
    </row>
    <row r="42" spans="1:21" ht="18" customHeight="1" x14ac:dyDescent="0.2">
      <c r="A42" s="32"/>
      <c r="B42" s="145"/>
      <c r="C42" s="143"/>
      <c r="D42" s="31" t="s">
        <v>53</v>
      </c>
      <c r="E42" s="29">
        <f>[4]Św!I27</f>
        <v>12</v>
      </c>
      <c r="F42" s="29">
        <f>[4]Św!L27</f>
        <v>6</v>
      </c>
      <c r="G42" s="29">
        <f>[4]Św!N27</f>
        <v>14</v>
      </c>
      <c r="H42" s="29" t="str">
        <f>[4]Św!P27</f>
        <v>0</v>
      </c>
      <c r="I42" s="29">
        <f>[4]Św!S27</f>
        <v>3</v>
      </c>
      <c r="J42" s="29">
        <f>[4]Św!U27</f>
        <v>1</v>
      </c>
      <c r="K42" s="29">
        <f>[4]Św!W27</f>
        <v>0</v>
      </c>
      <c r="L42" s="29">
        <f>[4]Św!Y27</f>
        <v>0</v>
      </c>
      <c r="M42" s="29">
        <f>[4]Św!AA27</f>
        <v>0</v>
      </c>
      <c r="N42" s="29" t="str">
        <f>[4]Św!AC27</f>
        <v>0</v>
      </c>
      <c r="O42" s="29" t="str">
        <f>[4]Św!AD27</f>
        <v>0</v>
      </c>
      <c r="P42" s="29" t="str">
        <f>[4]Św!AF27</f>
        <v>0</v>
      </c>
      <c r="Q42" s="29">
        <f>[4]Św!AG27</f>
        <v>8</v>
      </c>
      <c r="R42" s="29">
        <f>[4]Św!AI27</f>
        <v>2</v>
      </c>
      <c r="S42" s="29" t="str">
        <f>[4]Św!AK27</f>
        <v>0</v>
      </c>
      <c r="T42" s="29">
        <f>[4]Św!AL27</f>
        <v>0</v>
      </c>
      <c r="U42" s="29">
        <f>[4]Św!AM27</f>
        <v>0</v>
      </c>
    </row>
    <row r="43" spans="1:21" ht="18" customHeight="1" x14ac:dyDescent="0.2">
      <c r="A43" s="32"/>
      <c r="B43" s="142">
        <v>12</v>
      </c>
      <c r="C43" s="143" t="s">
        <v>35</v>
      </c>
      <c r="D43" s="28" t="s">
        <v>51</v>
      </c>
      <c r="E43" s="29">
        <f>[4]Ws!I25</f>
        <v>34</v>
      </c>
      <c r="F43" s="29">
        <f>[4]Ws!L25</f>
        <v>27</v>
      </c>
      <c r="G43" s="29">
        <f>[4]Ws!N25</f>
        <v>56</v>
      </c>
      <c r="H43" s="29" t="str">
        <f>[4]Ws!P25</f>
        <v>0</v>
      </c>
      <c r="I43" s="29">
        <f>[4]Ws!S25</f>
        <v>12</v>
      </c>
      <c r="J43" s="29">
        <f>[4]Ws!U25</f>
        <v>11</v>
      </c>
      <c r="K43" s="29">
        <f>[4]Ws!W25</f>
        <v>0</v>
      </c>
      <c r="L43" s="29">
        <f>[4]Ws!Y25</f>
        <v>0</v>
      </c>
      <c r="M43" s="29">
        <f>[4]Ws!AA25</f>
        <v>0</v>
      </c>
      <c r="N43" s="29" t="str">
        <f>[4]Św!AC25</f>
        <v>0</v>
      </c>
      <c r="O43" s="29" t="str">
        <f>[4]Ws!AD25</f>
        <v>0</v>
      </c>
      <c r="P43" s="29" t="str">
        <f>[4]Ws!AF25</f>
        <v>0</v>
      </c>
      <c r="Q43" s="29">
        <f>[4]Ws!AG25</f>
        <v>14</v>
      </c>
      <c r="R43" s="29">
        <f>[4]Ws!AI25</f>
        <v>10</v>
      </c>
      <c r="S43" s="29" t="str">
        <f>[4]Ws!AK25</f>
        <v>0</v>
      </c>
      <c r="T43" s="29">
        <f>[4]Ws!AL25</f>
        <v>0</v>
      </c>
      <c r="U43" s="29">
        <f>[4]Ws!AM25</f>
        <v>0</v>
      </c>
    </row>
    <row r="44" spans="1:21" ht="18" customHeight="1" x14ac:dyDescent="0.2">
      <c r="A44" s="32"/>
      <c r="B44" s="142"/>
      <c r="C44" s="143"/>
      <c r="D44" s="28" t="s">
        <v>52</v>
      </c>
      <c r="E44" s="29">
        <f>[4]Ws!I26</f>
        <v>65</v>
      </c>
      <c r="F44" s="29">
        <f>[4]Ws!L26</f>
        <v>42</v>
      </c>
      <c r="G44" s="29">
        <f>[4]Ws!N26</f>
        <v>123</v>
      </c>
      <c r="H44" s="29" t="str">
        <f>[4]Ws!P26</f>
        <v>0</v>
      </c>
      <c r="I44" s="29">
        <f>[4]Ws!S26</f>
        <v>15</v>
      </c>
      <c r="J44" s="29">
        <f>[4]Ws!U26</f>
        <v>13</v>
      </c>
      <c r="K44" s="29">
        <f>[4]Ws!W26</f>
        <v>0</v>
      </c>
      <c r="L44" s="29">
        <f>[4]Ws!Y26</f>
        <v>0</v>
      </c>
      <c r="M44" s="29">
        <f>[4]Ws!AA26</f>
        <v>0</v>
      </c>
      <c r="N44" s="29" t="str">
        <f>[4]Św!AC26</f>
        <v>0</v>
      </c>
      <c r="O44" s="29" t="str">
        <f>[4]Ws!AD26</f>
        <v>0</v>
      </c>
      <c r="P44" s="29" t="str">
        <f>[4]Ws!AF26</f>
        <v>0</v>
      </c>
      <c r="Q44" s="29">
        <f>[4]Ws!AG26</f>
        <v>13</v>
      </c>
      <c r="R44" s="29">
        <f>[4]Ws!AI26</f>
        <v>7</v>
      </c>
      <c r="S44" s="29" t="str">
        <f>[4]Ws!AK26</f>
        <v>0</v>
      </c>
      <c r="T44" s="29">
        <f>[4]Ws!AL26</f>
        <v>0</v>
      </c>
      <c r="U44" s="29">
        <f>[4]Ws!AM26</f>
        <v>0</v>
      </c>
    </row>
    <row r="45" spans="1:21" ht="18" customHeight="1" x14ac:dyDescent="0.2">
      <c r="A45" s="32"/>
      <c r="B45" s="142"/>
      <c r="C45" s="143"/>
      <c r="D45" s="31" t="s">
        <v>53</v>
      </c>
      <c r="E45" s="29">
        <f>[4]Ws!I27</f>
        <v>6</v>
      </c>
      <c r="F45" s="29">
        <f>[4]Ws!L27</f>
        <v>2</v>
      </c>
      <c r="G45" s="29">
        <f>[4]Ws!N27</f>
        <v>11</v>
      </c>
      <c r="H45" s="29" t="str">
        <f>[4]Ws!P27</f>
        <v>0</v>
      </c>
      <c r="I45" s="29">
        <f>[4]Ws!S27</f>
        <v>1</v>
      </c>
      <c r="J45" s="29">
        <f>[4]Ws!U27</f>
        <v>1</v>
      </c>
      <c r="K45" s="29">
        <f>[4]Ws!W27</f>
        <v>0</v>
      </c>
      <c r="L45" s="29">
        <f>[4]Ws!Y27</f>
        <v>0</v>
      </c>
      <c r="M45" s="29">
        <f>[4]Ws!AA27</f>
        <v>0</v>
      </c>
      <c r="N45" s="29" t="str">
        <f>[4]Św!AC27</f>
        <v>0</v>
      </c>
      <c r="O45" s="29" t="str">
        <f>[4]Ws!AD27</f>
        <v>0</v>
      </c>
      <c r="P45" s="29" t="str">
        <f>[4]Ws!AF27</f>
        <v>0</v>
      </c>
      <c r="Q45" s="29">
        <f>[4]Ws!AG27</f>
        <v>6</v>
      </c>
      <c r="R45" s="29">
        <f>[4]Ws!AI27</f>
        <v>3</v>
      </c>
      <c r="S45" s="29" t="str">
        <f>[4]Ws!AK27</f>
        <v>0</v>
      </c>
      <c r="T45" s="29">
        <f>[4]Ws!AL27</f>
        <v>0</v>
      </c>
      <c r="U45" s="29">
        <f>[4]Ws!AM27</f>
        <v>0</v>
      </c>
    </row>
    <row r="46" spans="1:21" ht="18" customHeight="1" x14ac:dyDescent="0.2">
      <c r="A46" s="32"/>
      <c r="B46" s="144">
        <v>13</v>
      </c>
      <c r="C46" s="143" t="s">
        <v>36</v>
      </c>
      <c r="D46" s="28" t="s">
        <v>51</v>
      </c>
      <c r="E46" s="29">
        <f>[4]ZGg!I25</f>
        <v>215</v>
      </c>
      <c r="F46" s="29">
        <f>[4]ZGg!L25</f>
        <v>134</v>
      </c>
      <c r="G46" s="29">
        <f>[4]ZGg!N25</f>
        <v>534</v>
      </c>
      <c r="H46" s="29" t="str">
        <f>[4]ZGg!P25</f>
        <v>0</v>
      </c>
      <c r="I46" s="29">
        <f>[4]ZGg!S25</f>
        <v>23</v>
      </c>
      <c r="J46" s="29">
        <f>[4]ZGg!U25</f>
        <v>18</v>
      </c>
      <c r="K46" s="29">
        <f>[4]ZGg!W25</f>
        <v>0</v>
      </c>
      <c r="L46" s="29">
        <f>[4]ZGg!Y25</f>
        <v>0</v>
      </c>
      <c r="M46" s="29">
        <f>[4]ZGg!AA25</f>
        <v>0</v>
      </c>
      <c r="N46" s="29" t="str">
        <f>[4]ZGg!AC25</f>
        <v>0</v>
      </c>
      <c r="O46" s="29" t="str">
        <f>[4]ZGg!AD25</f>
        <v>0</v>
      </c>
      <c r="P46" s="29" t="str">
        <f>[4]ZGg!AF25</f>
        <v>0</v>
      </c>
      <c r="Q46" s="29">
        <f>[4]ZGg!AG25</f>
        <v>0</v>
      </c>
      <c r="R46" s="29">
        <f>[4]ZGg!AI25</f>
        <v>0</v>
      </c>
      <c r="S46" s="29" t="str">
        <f>[4]ZGg!AK25</f>
        <v>0</v>
      </c>
      <c r="T46" s="29">
        <f>[4]ZGg!AL25</f>
        <v>0</v>
      </c>
      <c r="U46" s="29">
        <f>[4]ZGg!AM25</f>
        <v>0</v>
      </c>
    </row>
    <row r="47" spans="1:21" ht="18" customHeight="1" x14ac:dyDescent="0.2">
      <c r="A47" s="32"/>
      <c r="B47" s="144"/>
      <c r="C47" s="143"/>
      <c r="D47" s="28" t="s">
        <v>52</v>
      </c>
      <c r="E47" s="29">
        <f>[4]ZGg!I26</f>
        <v>0</v>
      </c>
      <c r="F47" s="29">
        <f>[4]ZGg!L26</f>
        <v>0</v>
      </c>
      <c r="G47" s="29">
        <f>[4]ZGg!N26</f>
        <v>0</v>
      </c>
      <c r="H47" s="29" t="str">
        <f>[4]ZGg!P26</f>
        <v>0</v>
      </c>
      <c r="I47" s="29">
        <f>[4]ZGg!S26</f>
        <v>0</v>
      </c>
      <c r="J47" s="29">
        <f>[4]ZGg!U26</f>
        <v>0</v>
      </c>
      <c r="K47" s="29">
        <f>[4]ZGg!W26</f>
        <v>0</v>
      </c>
      <c r="L47" s="29">
        <f>[4]ZGg!Y26</f>
        <v>0</v>
      </c>
      <c r="M47" s="29">
        <f>[4]ZGg!AA26</f>
        <v>0</v>
      </c>
      <c r="N47" s="29" t="str">
        <f>[4]ZGg!AC26</f>
        <v>0</v>
      </c>
      <c r="O47" s="29" t="str">
        <f>[4]ZGg!AD26</f>
        <v>0</v>
      </c>
      <c r="P47" s="29" t="str">
        <f>[4]ZGg!AF26</f>
        <v>0</v>
      </c>
      <c r="Q47" s="29">
        <f>[4]ZGg!AG26</f>
        <v>0</v>
      </c>
      <c r="R47" s="29">
        <f>[4]ZGg!AI26</f>
        <v>0</v>
      </c>
      <c r="S47" s="29" t="str">
        <f>[4]ZGg!AK26</f>
        <v>0</v>
      </c>
      <c r="T47" s="29">
        <f>[4]ZGg!AL26</f>
        <v>0</v>
      </c>
      <c r="U47" s="29">
        <f>[4]ZGg!AM26</f>
        <v>0</v>
      </c>
    </row>
    <row r="48" spans="1:21" ht="18" customHeight="1" x14ac:dyDescent="0.2">
      <c r="A48" s="32"/>
      <c r="B48" s="144"/>
      <c r="C48" s="143"/>
      <c r="D48" s="31" t="s">
        <v>53</v>
      </c>
      <c r="E48" s="29">
        <f>[4]ZGg!I27</f>
        <v>61</v>
      </c>
      <c r="F48" s="29">
        <f>[4]ZGg!L27</f>
        <v>30</v>
      </c>
      <c r="G48" s="29">
        <f>[4]ZGg!N27</f>
        <v>125</v>
      </c>
      <c r="H48" s="29" t="str">
        <f>[4]ZGg!P27</f>
        <v>0</v>
      </c>
      <c r="I48" s="29">
        <f>[4]ZGg!S27</f>
        <v>14</v>
      </c>
      <c r="J48" s="29">
        <f>[4]ZGg!U27</f>
        <v>5</v>
      </c>
      <c r="K48" s="29">
        <f>[4]ZGg!W27</f>
        <v>0</v>
      </c>
      <c r="L48" s="29">
        <f>[4]ZGg!Y27</f>
        <v>0</v>
      </c>
      <c r="M48" s="29">
        <f>[4]ZGg!AA27</f>
        <v>0</v>
      </c>
      <c r="N48" s="29" t="str">
        <f>[4]ZGg!AC27</f>
        <v>0</v>
      </c>
      <c r="O48" s="29" t="str">
        <f>[4]ZGg!AD27</f>
        <v>0</v>
      </c>
      <c r="P48" s="29" t="str">
        <f>[4]ZGg!AF27</f>
        <v>0</v>
      </c>
      <c r="Q48" s="29">
        <f>[4]ZGg!AG27</f>
        <v>0</v>
      </c>
      <c r="R48" s="29">
        <f>[4]ZGg!AI27</f>
        <v>0</v>
      </c>
      <c r="S48" s="29" t="str">
        <f>[4]ZGg!AK27</f>
        <v>0</v>
      </c>
      <c r="T48" s="29">
        <f>[4]ZGg!AL27</f>
        <v>0</v>
      </c>
      <c r="U48" s="29">
        <f>[4]ZGg!AM27</f>
        <v>0</v>
      </c>
    </row>
    <row r="49" spans="1:21" ht="18" customHeight="1" x14ac:dyDescent="0.2">
      <c r="A49" s="32"/>
      <c r="B49" s="144">
        <v>14</v>
      </c>
      <c r="C49" s="143" t="s">
        <v>37</v>
      </c>
      <c r="D49" s="28" t="s">
        <v>51</v>
      </c>
      <c r="E49" s="29">
        <f>[4]ZGz!I25</f>
        <v>44</v>
      </c>
      <c r="F49" s="29">
        <f>[4]ZGz!L25</f>
        <v>33</v>
      </c>
      <c r="G49" s="29">
        <f>[4]ZGz!N25</f>
        <v>103</v>
      </c>
      <c r="H49" s="29" t="str">
        <f>[4]ZGz!P25</f>
        <v>0</v>
      </c>
      <c r="I49" s="29">
        <f>[4]ZGz!S25</f>
        <v>4</v>
      </c>
      <c r="J49" s="29">
        <f>[4]ZGz!U25</f>
        <v>3</v>
      </c>
      <c r="K49" s="29">
        <f>[4]ZGz!W25</f>
        <v>0</v>
      </c>
      <c r="L49" s="29">
        <f>[4]ZGz!Y25</f>
        <v>0</v>
      </c>
      <c r="M49" s="29">
        <f>[4]ZGz!AA25</f>
        <v>0</v>
      </c>
      <c r="N49" s="29" t="str">
        <f>[4]ZGz!AC25</f>
        <v>0</v>
      </c>
      <c r="O49" s="29" t="str">
        <f>[4]ZGz!AD25</f>
        <v>0</v>
      </c>
      <c r="P49" s="29" t="str">
        <f>[4]ZGz!AF25</f>
        <v>0</v>
      </c>
      <c r="Q49" s="29">
        <f>[4]ZGz!AG25</f>
        <v>0</v>
      </c>
      <c r="R49" s="29">
        <f>[4]ZGz!AI25</f>
        <v>0</v>
      </c>
      <c r="S49" s="29" t="str">
        <f>[4]ZGz!AK25</f>
        <v>0</v>
      </c>
      <c r="T49" s="29">
        <f>[4]ZGz!AL25</f>
        <v>0</v>
      </c>
      <c r="U49" s="29">
        <f>[4]Żr!AM25</f>
        <v>0</v>
      </c>
    </row>
    <row r="50" spans="1:21" ht="18" customHeight="1" x14ac:dyDescent="0.2">
      <c r="A50" s="32"/>
      <c r="B50" s="144"/>
      <c r="C50" s="143"/>
      <c r="D50" s="28" t="s">
        <v>52</v>
      </c>
      <c r="E50" s="29">
        <f>[4]ZGz!I26</f>
        <v>174</v>
      </c>
      <c r="F50" s="29">
        <f>[4]ZGz!L26</f>
        <v>112</v>
      </c>
      <c r="G50" s="29">
        <f>[4]ZGz!N26</f>
        <v>367</v>
      </c>
      <c r="H50" s="29" t="str">
        <f>[4]ZGz!P26</f>
        <v>0</v>
      </c>
      <c r="I50" s="29">
        <f>[4]ZGz!S26</f>
        <v>26</v>
      </c>
      <c r="J50" s="29">
        <f>[4]ZGz!U26</f>
        <v>16</v>
      </c>
      <c r="K50" s="29">
        <f>[4]ZGz!W26</f>
        <v>0</v>
      </c>
      <c r="L50" s="29">
        <f>[4]ZGz!Y26</f>
        <v>0</v>
      </c>
      <c r="M50" s="29">
        <f>[4]ZGz!AA26</f>
        <v>0</v>
      </c>
      <c r="N50" s="29" t="str">
        <f>[4]ZGz!AC26</f>
        <v>0</v>
      </c>
      <c r="O50" s="29" t="str">
        <f>[4]ZGz!AD26</f>
        <v>0</v>
      </c>
      <c r="P50" s="29" t="str">
        <f>[4]ZGz!AF26</f>
        <v>0</v>
      </c>
      <c r="Q50" s="29">
        <f>[4]ZGz!AG26</f>
        <v>0</v>
      </c>
      <c r="R50" s="29">
        <f>[4]ZGz!AI26</f>
        <v>0</v>
      </c>
      <c r="S50" s="29" t="str">
        <f>[4]ZGz!AK26</f>
        <v>0</v>
      </c>
      <c r="T50" s="29">
        <f>[4]ZGz!AL26</f>
        <v>0</v>
      </c>
      <c r="U50" s="29">
        <f>[4]Żr!AM26</f>
        <v>0</v>
      </c>
    </row>
    <row r="51" spans="1:21" ht="18" customHeight="1" x14ac:dyDescent="0.2">
      <c r="A51" s="32"/>
      <c r="B51" s="144"/>
      <c r="C51" s="143"/>
      <c r="D51" s="31" t="s">
        <v>53</v>
      </c>
      <c r="E51" s="29">
        <f>[4]ZGz!I27</f>
        <v>13</v>
      </c>
      <c r="F51" s="29">
        <f>[4]ZGz!L27</f>
        <v>6</v>
      </c>
      <c r="G51" s="29">
        <f>[4]ZGz!N27</f>
        <v>31</v>
      </c>
      <c r="H51" s="29" t="str">
        <f>[4]ZGz!P27</f>
        <v>0</v>
      </c>
      <c r="I51" s="29">
        <f>[4]ZGz!S27</f>
        <v>4</v>
      </c>
      <c r="J51" s="29">
        <f>[4]ZGz!U27</f>
        <v>1</v>
      </c>
      <c r="K51" s="29">
        <f>[4]ZGz!W27</f>
        <v>0</v>
      </c>
      <c r="L51" s="29">
        <f>[4]ZGz!Y27</f>
        <v>0</v>
      </c>
      <c r="M51" s="29">
        <f>[4]ZGz!AA27</f>
        <v>0</v>
      </c>
      <c r="N51" s="29" t="str">
        <f>[4]ZGz!AC27</f>
        <v>0</v>
      </c>
      <c r="O51" s="29" t="str">
        <f>[4]ZGz!AD27</f>
        <v>0</v>
      </c>
      <c r="P51" s="29" t="str">
        <f>[4]ZGz!AF27</f>
        <v>0</v>
      </c>
      <c r="Q51" s="29">
        <f>[4]ZGz!AG27</f>
        <v>0</v>
      </c>
      <c r="R51" s="29">
        <f>[4]ZGz!AI27</f>
        <v>0</v>
      </c>
      <c r="S51" s="29" t="str">
        <f>[4]ZGz!AK27</f>
        <v>0</v>
      </c>
      <c r="T51" s="29">
        <f>[4]ZGz!AL27</f>
        <v>0</v>
      </c>
      <c r="U51" s="29">
        <f>[4]Żr!AM27</f>
        <v>0</v>
      </c>
    </row>
    <row r="52" spans="1:21" ht="18" customHeight="1" x14ac:dyDescent="0.2">
      <c r="A52" s="32"/>
      <c r="B52" s="145">
        <v>15</v>
      </c>
      <c r="C52" s="143" t="s">
        <v>38</v>
      </c>
      <c r="D52" s="28" t="s">
        <v>51</v>
      </c>
      <c r="E52" s="29">
        <f>[4]Żg!I25</f>
        <v>88</v>
      </c>
      <c r="F52" s="29">
        <f>[4]Żg!L25</f>
        <v>67</v>
      </c>
      <c r="G52" s="29">
        <f>[4]Żg!N25</f>
        <v>110</v>
      </c>
      <c r="H52" s="29" t="str">
        <f>[4]Żg!P25</f>
        <v>0</v>
      </c>
      <c r="I52" s="29">
        <f>[4]Żg!S25</f>
        <v>29</v>
      </c>
      <c r="J52" s="29">
        <f>[4]Żg!U25</f>
        <v>22</v>
      </c>
      <c r="K52" s="29">
        <f>[4]Żg!W25</f>
        <v>3</v>
      </c>
      <c r="L52" s="29">
        <f>[4]Żg!W25</f>
        <v>3</v>
      </c>
      <c r="M52" s="29">
        <f>[4]Żg!AA25</f>
        <v>3</v>
      </c>
      <c r="N52" s="29" t="str">
        <f>[4]Żg!AC25</f>
        <v>0</v>
      </c>
      <c r="O52" s="29" t="str">
        <f>[4]Żg!AD25</f>
        <v>0</v>
      </c>
      <c r="P52" s="29" t="str">
        <f>[4]Żg!AF25</f>
        <v>0</v>
      </c>
      <c r="Q52" s="29">
        <f>[4]Żg!AG25</f>
        <v>14</v>
      </c>
      <c r="R52" s="29">
        <f>[4]Żg!AI25</f>
        <v>10</v>
      </c>
      <c r="S52" s="29" t="str">
        <f>[4]Żg!AK25</f>
        <v>0</v>
      </c>
      <c r="T52" s="29">
        <f>[4]Żg!AL25</f>
        <v>0</v>
      </c>
      <c r="U52" s="29">
        <f>[4]Żg!AM25</f>
        <v>0</v>
      </c>
    </row>
    <row r="53" spans="1:21" ht="18" customHeight="1" x14ac:dyDescent="0.2">
      <c r="A53" s="32"/>
      <c r="B53" s="145"/>
      <c r="C53" s="143"/>
      <c r="D53" s="28" t="s">
        <v>52</v>
      </c>
      <c r="E53" s="29">
        <f>[4]Żg!I26</f>
        <v>200</v>
      </c>
      <c r="F53" s="29">
        <f>[4]Żg!L26</f>
        <v>130</v>
      </c>
      <c r="G53" s="29">
        <f>[4]Żg!N26</f>
        <v>222</v>
      </c>
      <c r="H53" s="29" t="str">
        <f>[4]Żg!P26</f>
        <v>0</v>
      </c>
      <c r="I53" s="29">
        <f>[4]Żg!S26</f>
        <v>37</v>
      </c>
      <c r="J53" s="29">
        <f>[4]Żg!U26</f>
        <v>28</v>
      </c>
      <c r="K53" s="29">
        <f>[4]Żg!W26</f>
        <v>11</v>
      </c>
      <c r="L53" s="29">
        <f>[4]Żg!Y26</f>
        <v>10</v>
      </c>
      <c r="M53" s="29">
        <f>[4]Żg!AA26</f>
        <v>13</v>
      </c>
      <c r="N53" s="29" t="str">
        <f>[4]Żg!AC26</f>
        <v>0</v>
      </c>
      <c r="O53" s="29" t="str">
        <f>[4]Żg!AD26</f>
        <v>0</v>
      </c>
      <c r="P53" s="29" t="str">
        <f>[4]Żg!AF26</f>
        <v>0</v>
      </c>
      <c r="Q53" s="29">
        <f>[4]Żg!AG26</f>
        <v>21</v>
      </c>
      <c r="R53" s="29">
        <f>[4]Żg!AI26</f>
        <v>11</v>
      </c>
      <c r="S53" s="29" t="str">
        <f>[4]Żg!AK26</f>
        <v>0</v>
      </c>
      <c r="T53" s="29">
        <f>[4]Żg!AL26</f>
        <v>0</v>
      </c>
      <c r="U53" s="29">
        <f>[4]Żg!AM26</f>
        <v>0</v>
      </c>
    </row>
    <row r="54" spans="1:21" ht="18" customHeight="1" x14ac:dyDescent="0.2">
      <c r="A54" s="32"/>
      <c r="B54" s="145"/>
      <c r="C54" s="163"/>
      <c r="D54" s="38" t="s">
        <v>53</v>
      </c>
      <c r="E54" s="29">
        <f>[4]Żg!I27</f>
        <v>27</v>
      </c>
      <c r="F54" s="29">
        <f>[4]Żg!L27</f>
        <v>16</v>
      </c>
      <c r="G54" s="29">
        <f>[4]Żg!N27</f>
        <v>30</v>
      </c>
      <c r="H54" s="29" t="str">
        <f>[4]Żg!P27</f>
        <v>0</v>
      </c>
      <c r="I54" s="29">
        <f>[4]Żg!S27</f>
        <v>4</v>
      </c>
      <c r="J54" s="29">
        <f>[4]Żg!U27</f>
        <v>1</v>
      </c>
      <c r="K54" s="29">
        <f>[4]Żg!W27</f>
        <v>3</v>
      </c>
      <c r="L54" s="29">
        <f>[4]Żg!Y27</f>
        <v>2</v>
      </c>
      <c r="M54" s="29">
        <f>[4]Żg!AA27</f>
        <v>4</v>
      </c>
      <c r="N54" s="29" t="str">
        <f>[4]Żg!AC27</f>
        <v>0</v>
      </c>
      <c r="O54" s="29" t="str">
        <f>[4]Żg!AD27</f>
        <v>0</v>
      </c>
      <c r="P54" s="29" t="str">
        <f>[4]Żg!AF27</f>
        <v>0</v>
      </c>
      <c r="Q54" s="29">
        <f>[4]Żg!AG27</f>
        <v>5</v>
      </c>
      <c r="R54" s="29">
        <f>[4]Żg!AI27</f>
        <v>2</v>
      </c>
      <c r="S54" s="29" t="str">
        <f>[4]Żg!AK27</f>
        <v>0</v>
      </c>
      <c r="T54" s="29">
        <f>[4]Żg!AL27</f>
        <v>0</v>
      </c>
      <c r="U54" s="29">
        <f>[4]Żg!AM27</f>
        <v>0</v>
      </c>
    </row>
    <row r="55" spans="1:21" ht="18" customHeight="1" x14ac:dyDescent="0.2">
      <c r="A55" s="32"/>
      <c r="B55" s="162">
        <v>16</v>
      </c>
      <c r="C55" s="143" t="s">
        <v>39</v>
      </c>
      <c r="D55" s="28" t="s">
        <v>51</v>
      </c>
      <c r="E55" s="29">
        <f>[4]Żr!I25</f>
        <v>70</v>
      </c>
      <c r="F55" s="29">
        <f>[4]Żr!L25</f>
        <v>46</v>
      </c>
      <c r="G55" s="39">
        <f>[4]Żr!N25</f>
        <v>72</v>
      </c>
      <c r="H55" s="29" t="str">
        <f>[4]Żr!P25</f>
        <v>0</v>
      </c>
      <c r="I55" s="29">
        <f>[4]Żr!S25</f>
        <v>17</v>
      </c>
      <c r="J55" s="29">
        <f>[4]Żr!U25</f>
        <v>14</v>
      </c>
      <c r="K55" s="29">
        <f>[4]Żr!W25</f>
        <v>0</v>
      </c>
      <c r="L55" s="29">
        <f>[4]Żr!Y25</f>
        <v>0</v>
      </c>
      <c r="M55" s="29">
        <f>[4]Żr!AA25</f>
        <v>0</v>
      </c>
      <c r="N55" s="29">
        <f>[4]Żr!AA25</f>
        <v>0</v>
      </c>
      <c r="O55" s="29" t="str">
        <f>[4]Żr!AC25</f>
        <v>0</v>
      </c>
      <c r="P55" s="29" t="str">
        <f>[4]Żr!AD25</f>
        <v>0</v>
      </c>
      <c r="Q55" s="29">
        <f>[4]Żr!AG25</f>
        <v>15</v>
      </c>
      <c r="R55" s="29">
        <f>[4]Żr!AI25</f>
        <v>9</v>
      </c>
      <c r="S55" s="29" t="str">
        <f>[4]Żr!AK25</f>
        <v>0</v>
      </c>
      <c r="T55" s="29">
        <f>[4]Żr!AL25</f>
        <v>0</v>
      </c>
      <c r="U55" s="29">
        <f>[4]Żr!AM25</f>
        <v>0</v>
      </c>
    </row>
    <row r="56" spans="1:21" ht="18" customHeight="1" x14ac:dyDescent="0.2">
      <c r="A56" s="32"/>
      <c r="B56" s="162"/>
      <c r="C56" s="143"/>
      <c r="D56" s="28" t="s">
        <v>52</v>
      </c>
      <c r="E56" s="29">
        <f>[4]Żr!I26</f>
        <v>89</v>
      </c>
      <c r="F56" s="29">
        <f>[4]Żr!L26</f>
        <v>50</v>
      </c>
      <c r="G56" s="39">
        <f>[4]Żr!N26</f>
        <v>91</v>
      </c>
      <c r="H56" s="29" t="str">
        <f>[4]Żr!P26</f>
        <v>0</v>
      </c>
      <c r="I56" s="29">
        <f>[4]Żr!S26</f>
        <v>10</v>
      </c>
      <c r="J56" s="29">
        <f>[4]Żr!U26</f>
        <v>9</v>
      </c>
      <c r="K56" s="29">
        <f>[4]Żr!W26</f>
        <v>0</v>
      </c>
      <c r="L56" s="29">
        <f>[4]Żr!Y26</f>
        <v>0</v>
      </c>
      <c r="M56" s="29">
        <f>[4]Żr!AA26</f>
        <v>0</v>
      </c>
      <c r="N56" s="29">
        <f>[4]Żr!AA26</f>
        <v>0</v>
      </c>
      <c r="O56" s="29" t="str">
        <f>[4]Żr!AC26</f>
        <v>0</v>
      </c>
      <c r="P56" s="29" t="str">
        <f>[4]Żr!AD26</f>
        <v>0</v>
      </c>
      <c r="Q56" s="29">
        <f>[4]Żr!AG26</f>
        <v>14</v>
      </c>
      <c r="R56" s="29">
        <f>[4]Żr!AI26</f>
        <v>10</v>
      </c>
      <c r="S56" s="29" t="str">
        <f>[4]Żr!AK26</f>
        <v>0</v>
      </c>
      <c r="T56" s="29">
        <f>[4]Żr!AL26</f>
        <v>0</v>
      </c>
      <c r="U56" s="29">
        <f>[4]Żr!AM26</f>
        <v>0</v>
      </c>
    </row>
    <row r="57" spans="1:21" ht="18" customHeight="1" x14ac:dyDescent="0.2">
      <c r="A57" s="19"/>
      <c r="B57" s="162"/>
      <c r="C57" s="143"/>
      <c r="D57" s="31" t="s">
        <v>53</v>
      </c>
      <c r="E57" s="29">
        <f>[4]Żr!I27</f>
        <v>6</v>
      </c>
      <c r="F57" s="29">
        <f>[4]Żr!L27</f>
        <v>3</v>
      </c>
      <c r="G57" s="39">
        <f>[4]Żr!N27</f>
        <v>6</v>
      </c>
      <c r="H57" s="29" t="str">
        <f>[4]Żr!P27</f>
        <v>0</v>
      </c>
      <c r="I57" s="29">
        <f>[4]Żr!S27</f>
        <v>1</v>
      </c>
      <c r="J57" s="29">
        <f>[4]Żr!U27</f>
        <v>1</v>
      </c>
      <c r="K57" s="29">
        <f>[4]Żr!W27</f>
        <v>0</v>
      </c>
      <c r="L57" s="29">
        <f>[4]Żr!Y27</f>
        <v>0</v>
      </c>
      <c r="M57" s="29">
        <f>[4]Żr!AA27</f>
        <v>0</v>
      </c>
      <c r="N57" s="29">
        <f>[4]Żr!AA27</f>
        <v>0</v>
      </c>
      <c r="O57" s="29" t="str">
        <f>[4]Żr!AC27</f>
        <v>0</v>
      </c>
      <c r="P57" s="29" t="str">
        <f>[4]Żr!AD27</f>
        <v>0</v>
      </c>
      <c r="Q57" s="29">
        <f>[4]Żr!AG27</f>
        <v>0</v>
      </c>
      <c r="R57" s="29">
        <f>[4]Żr!AI27</f>
        <v>0</v>
      </c>
      <c r="S57" s="29" t="str">
        <f>[4]Żr!AK27</f>
        <v>0</v>
      </c>
      <c r="T57" s="29">
        <f>[4]Żr!AL27</f>
        <v>0</v>
      </c>
      <c r="U57" s="29">
        <f>[4]Żr!AM27</f>
        <v>0</v>
      </c>
    </row>
    <row r="58" spans="1:21" ht="15" customHeight="1" x14ac:dyDescent="0.2">
      <c r="C58" s="40"/>
      <c r="D58" s="41"/>
      <c r="E58" s="40"/>
    </row>
    <row r="59" spans="1:21" x14ac:dyDescent="0.2">
      <c r="C59" s="40"/>
      <c r="D59" s="40"/>
      <c r="E59" s="42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x14ac:dyDescent="0.2"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spans="1:21" x14ac:dyDescent="0.2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</sheetData>
  <mergeCells count="54"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  <mergeCell ref="B7:C9"/>
    <mergeCell ref="E5:F5"/>
    <mergeCell ref="G5:G6"/>
    <mergeCell ref="H5:H6"/>
    <mergeCell ref="I5:J5"/>
    <mergeCell ref="N5:O5"/>
    <mergeCell ref="P5:P6"/>
    <mergeCell ref="Q5:R5"/>
    <mergeCell ref="S5:S6"/>
    <mergeCell ref="T5:U5"/>
    <mergeCell ref="B10:B12"/>
    <mergeCell ref="C10:C12"/>
    <mergeCell ref="B13:B15"/>
    <mergeCell ref="C13:C15"/>
    <mergeCell ref="B16:B18"/>
    <mergeCell ref="C16:C18"/>
    <mergeCell ref="B19:B21"/>
    <mergeCell ref="C19:C21"/>
    <mergeCell ref="B22:B24"/>
    <mergeCell ref="C22:C24"/>
    <mergeCell ref="B25:B27"/>
    <mergeCell ref="C25:C27"/>
    <mergeCell ref="B28:B30"/>
    <mergeCell ref="C28:C30"/>
    <mergeCell ref="B31:B33"/>
    <mergeCell ref="C31:C33"/>
    <mergeCell ref="B34:B36"/>
    <mergeCell ref="C34:C36"/>
    <mergeCell ref="B37:B39"/>
    <mergeCell ref="C37:C39"/>
    <mergeCell ref="B40:B42"/>
    <mergeCell ref="C40:C42"/>
    <mergeCell ref="B43:B45"/>
    <mergeCell ref="C43:C45"/>
    <mergeCell ref="B55:B57"/>
    <mergeCell ref="C55:C57"/>
    <mergeCell ref="B46:B48"/>
    <mergeCell ref="C46:C48"/>
    <mergeCell ref="B49:B51"/>
    <mergeCell ref="C49:C51"/>
    <mergeCell ref="B52:B54"/>
    <mergeCell ref="C52:C54"/>
  </mergeCells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6"/>
  <sheetViews>
    <sheetView zoomScaleNormal="100" workbookViewId="0">
      <selection activeCell="W8" sqref="W8"/>
    </sheetView>
  </sheetViews>
  <sheetFormatPr defaultRowHeight="12.75" x14ac:dyDescent="0.2"/>
  <cols>
    <col min="1" max="1" width="2.28515625" style="21" customWidth="1"/>
    <col min="2" max="2" width="5" style="21" customWidth="1"/>
    <col min="3" max="3" width="21.42578125" style="21" customWidth="1"/>
    <col min="4" max="21" width="9.7109375" style="21" customWidth="1"/>
    <col min="22" max="257" width="9.140625" style="21"/>
    <col min="258" max="258" width="5" style="21" customWidth="1"/>
    <col min="259" max="259" width="21.42578125" style="21" customWidth="1"/>
    <col min="260" max="261" width="9.140625" style="21"/>
    <col min="262" max="262" width="14.85546875" style="21" customWidth="1"/>
    <col min="263" max="263" width="8.7109375" style="21" customWidth="1"/>
    <col min="264" max="265" width="9.140625" style="21"/>
    <col min="266" max="266" width="8" style="21" customWidth="1"/>
    <col min="267" max="268" width="9.140625" style="21"/>
    <col min="269" max="269" width="8.85546875" style="21" customWidth="1"/>
    <col min="270" max="271" width="9.140625" style="21"/>
    <col min="272" max="272" width="7.42578125" style="21" customWidth="1"/>
    <col min="273" max="274" width="9.140625" style="21"/>
    <col min="275" max="275" width="7.42578125" style="21" customWidth="1"/>
    <col min="276" max="513" width="9.140625" style="21"/>
    <col min="514" max="514" width="5" style="21" customWidth="1"/>
    <col min="515" max="515" width="21.42578125" style="21" customWidth="1"/>
    <col min="516" max="517" width="9.140625" style="21"/>
    <col min="518" max="518" width="14.85546875" style="21" customWidth="1"/>
    <col min="519" max="519" width="8.7109375" style="21" customWidth="1"/>
    <col min="520" max="521" width="9.140625" style="21"/>
    <col min="522" max="522" width="8" style="21" customWidth="1"/>
    <col min="523" max="524" width="9.140625" style="21"/>
    <col min="525" max="525" width="8.85546875" style="21" customWidth="1"/>
    <col min="526" max="527" width="9.140625" style="21"/>
    <col min="528" max="528" width="7.42578125" style="21" customWidth="1"/>
    <col min="529" max="530" width="9.140625" style="21"/>
    <col min="531" max="531" width="7.42578125" style="21" customWidth="1"/>
    <col min="532" max="769" width="9.140625" style="21"/>
    <col min="770" max="770" width="5" style="21" customWidth="1"/>
    <col min="771" max="771" width="21.42578125" style="21" customWidth="1"/>
    <col min="772" max="773" width="9.140625" style="21"/>
    <col min="774" max="774" width="14.85546875" style="21" customWidth="1"/>
    <col min="775" max="775" width="8.7109375" style="21" customWidth="1"/>
    <col min="776" max="777" width="9.140625" style="21"/>
    <col min="778" max="778" width="8" style="21" customWidth="1"/>
    <col min="779" max="780" width="9.140625" style="21"/>
    <col min="781" max="781" width="8.85546875" style="21" customWidth="1"/>
    <col min="782" max="783" width="9.140625" style="21"/>
    <col min="784" max="784" width="7.42578125" style="21" customWidth="1"/>
    <col min="785" max="786" width="9.140625" style="21"/>
    <col min="787" max="787" width="7.42578125" style="21" customWidth="1"/>
    <col min="788" max="1025" width="9.140625" style="21"/>
    <col min="1026" max="1026" width="5" style="21" customWidth="1"/>
    <col min="1027" max="1027" width="21.42578125" style="21" customWidth="1"/>
    <col min="1028" max="1029" width="9.140625" style="21"/>
    <col min="1030" max="1030" width="14.85546875" style="21" customWidth="1"/>
    <col min="1031" max="1031" width="8.7109375" style="21" customWidth="1"/>
    <col min="1032" max="1033" width="9.140625" style="21"/>
    <col min="1034" max="1034" width="8" style="21" customWidth="1"/>
    <col min="1035" max="1036" width="9.140625" style="21"/>
    <col min="1037" max="1037" width="8.85546875" style="21" customWidth="1"/>
    <col min="1038" max="1039" width="9.140625" style="21"/>
    <col min="1040" max="1040" width="7.42578125" style="21" customWidth="1"/>
    <col min="1041" max="1042" width="9.140625" style="21"/>
    <col min="1043" max="1043" width="7.42578125" style="21" customWidth="1"/>
    <col min="1044" max="1281" width="9.140625" style="21"/>
    <col min="1282" max="1282" width="5" style="21" customWidth="1"/>
    <col min="1283" max="1283" width="21.42578125" style="21" customWidth="1"/>
    <col min="1284" max="1285" width="9.140625" style="21"/>
    <col min="1286" max="1286" width="14.85546875" style="21" customWidth="1"/>
    <col min="1287" max="1287" width="8.7109375" style="21" customWidth="1"/>
    <col min="1288" max="1289" width="9.140625" style="21"/>
    <col min="1290" max="1290" width="8" style="21" customWidth="1"/>
    <col min="1291" max="1292" width="9.140625" style="21"/>
    <col min="1293" max="1293" width="8.85546875" style="21" customWidth="1"/>
    <col min="1294" max="1295" width="9.140625" style="21"/>
    <col min="1296" max="1296" width="7.42578125" style="21" customWidth="1"/>
    <col min="1297" max="1298" width="9.140625" style="21"/>
    <col min="1299" max="1299" width="7.42578125" style="21" customWidth="1"/>
    <col min="1300" max="1537" width="9.140625" style="21"/>
    <col min="1538" max="1538" width="5" style="21" customWidth="1"/>
    <col min="1539" max="1539" width="21.42578125" style="21" customWidth="1"/>
    <col min="1540" max="1541" width="9.140625" style="21"/>
    <col min="1542" max="1542" width="14.85546875" style="21" customWidth="1"/>
    <col min="1543" max="1543" width="8.7109375" style="21" customWidth="1"/>
    <col min="1544" max="1545" width="9.140625" style="21"/>
    <col min="1546" max="1546" width="8" style="21" customWidth="1"/>
    <col min="1547" max="1548" width="9.140625" style="21"/>
    <col min="1549" max="1549" width="8.85546875" style="21" customWidth="1"/>
    <col min="1550" max="1551" width="9.140625" style="21"/>
    <col min="1552" max="1552" width="7.42578125" style="21" customWidth="1"/>
    <col min="1553" max="1554" width="9.140625" style="21"/>
    <col min="1555" max="1555" width="7.42578125" style="21" customWidth="1"/>
    <col min="1556" max="1793" width="9.140625" style="21"/>
    <col min="1794" max="1794" width="5" style="21" customWidth="1"/>
    <col min="1795" max="1795" width="21.42578125" style="21" customWidth="1"/>
    <col min="1796" max="1797" width="9.140625" style="21"/>
    <col min="1798" max="1798" width="14.85546875" style="21" customWidth="1"/>
    <col min="1799" max="1799" width="8.7109375" style="21" customWidth="1"/>
    <col min="1800" max="1801" width="9.140625" style="21"/>
    <col min="1802" max="1802" width="8" style="21" customWidth="1"/>
    <col min="1803" max="1804" width="9.140625" style="21"/>
    <col min="1805" max="1805" width="8.85546875" style="21" customWidth="1"/>
    <col min="1806" max="1807" width="9.140625" style="21"/>
    <col min="1808" max="1808" width="7.42578125" style="21" customWidth="1"/>
    <col min="1809" max="1810" width="9.140625" style="21"/>
    <col min="1811" max="1811" width="7.42578125" style="21" customWidth="1"/>
    <col min="1812" max="2049" width="9.140625" style="21"/>
    <col min="2050" max="2050" width="5" style="21" customWidth="1"/>
    <col min="2051" max="2051" width="21.42578125" style="21" customWidth="1"/>
    <col min="2052" max="2053" width="9.140625" style="21"/>
    <col min="2054" max="2054" width="14.85546875" style="21" customWidth="1"/>
    <col min="2055" max="2055" width="8.7109375" style="21" customWidth="1"/>
    <col min="2056" max="2057" width="9.140625" style="21"/>
    <col min="2058" max="2058" width="8" style="21" customWidth="1"/>
    <col min="2059" max="2060" width="9.140625" style="21"/>
    <col min="2061" max="2061" width="8.85546875" style="21" customWidth="1"/>
    <col min="2062" max="2063" width="9.140625" style="21"/>
    <col min="2064" max="2064" width="7.42578125" style="21" customWidth="1"/>
    <col min="2065" max="2066" width="9.140625" style="21"/>
    <col min="2067" max="2067" width="7.42578125" style="21" customWidth="1"/>
    <col min="2068" max="2305" width="9.140625" style="21"/>
    <col min="2306" max="2306" width="5" style="21" customWidth="1"/>
    <col min="2307" max="2307" width="21.42578125" style="21" customWidth="1"/>
    <col min="2308" max="2309" width="9.140625" style="21"/>
    <col min="2310" max="2310" width="14.85546875" style="21" customWidth="1"/>
    <col min="2311" max="2311" width="8.7109375" style="21" customWidth="1"/>
    <col min="2312" max="2313" width="9.140625" style="21"/>
    <col min="2314" max="2314" width="8" style="21" customWidth="1"/>
    <col min="2315" max="2316" width="9.140625" style="21"/>
    <col min="2317" max="2317" width="8.85546875" style="21" customWidth="1"/>
    <col min="2318" max="2319" width="9.140625" style="21"/>
    <col min="2320" max="2320" width="7.42578125" style="21" customWidth="1"/>
    <col min="2321" max="2322" width="9.140625" style="21"/>
    <col min="2323" max="2323" width="7.42578125" style="21" customWidth="1"/>
    <col min="2324" max="2561" width="9.140625" style="21"/>
    <col min="2562" max="2562" width="5" style="21" customWidth="1"/>
    <col min="2563" max="2563" width="21.42578125" style="21" customWidth="1"/>
    <col min="2564" max="2565" width="9.140625" style="21"/>
    <col min="2566" max="2566" width="14.85546875" style="21" customWidth="1"/>
    <col min="2567" max="2567" width="8.7109375" style="21" customWidth="1"/>
    <col min="2568" max="2569" width="9.140625" style="21"/>
    <col min="2570" max="2570" width="8" style="21" customWidth="1"/>
    <col min="2571" max="2572" width="9.140625" style="21"/>
    <col min="2573" max="2573" width="8.85546875" style="21" customWidth="1"/>
    <col min="2574" max="2575" width="9.140625" style="21"/>
    <col min="2576" max="2576" width="7.42578125" style="21" customWidth="1"/>
    <col min="2577" max="2578" width="9.140625" style="21"/>
    <col min="2579" max="2579" width="7.42578125" style="21" customWidth="1"/>
    <col min="2580" max="2817" width="9.140625" style="21"/>
    <col min="2818" max="2818" width="5" style="21" customWidth="1"/>
    <col min="2819" max="2819" width="21.42578125" style="21" customWidth="1"/>
    <col min="2820" max="2821" width="9.140625" style="21"/>
    <col min="2822" max="2822" width="14.85546875" style="21" customWidth="1"/>
    <col min="2823" max="2823" width="8.7109375" style="21" customWidth="1"/>
    <col min="2824" max="2825" width="9.140625" style="21"/>
    <col min="2826" max="2826" width="8" style="21" customWidth="1"/>
    <col min="2827" max="2828" width="9.140625" style="21"/>
    <col min="2829" max="2829" width="8.85546875" style="21" customWidth="1"/>
    <col min="2830" max="2831" width="9.140625" style="21"/>
    <col min="2832" max="2832" width="7.42578125" style="21" customWidth="1"/>
    <col min="2833" max="2834" width="9.140625" style="21"/>
    <col min="2835" max="2835" width="7.42578125" style="21" customWidth="1"/>
    <col min="2836" max="3073" width="9.140625" style="21"/>
    <col min="3074" max="3074" width="5" style="21" customWidth="1"/>
    <col min="3075" max="3075" width="21.42578125" style="21" customWidth="1"/>
    <col min="3076" max="3077" width="9.140625" style="21"/>
    <col min="3078" max="3078" width="14.85546875" style="21" customWidth="1"/>
    <col min="3079" max="3079" width="8.7109375" style="21" customWidth="1"/>
    <col min="3080" max="3081" width="9.140625" style="21"/>
    <col min="3082" max="3082" width="8" style="21" customWidth="1"/>
    <col min="3083" max="3084" width="9.140625" style="21"/>
    <col min="3085" max="3085" width="8.85546875" style="21" customWidth="1"/>
    <col min="3086" max="3087" width="9.140625" style="21"/>
    <col min="3088" max="3088" width="7.42578125" style="21" customWidth="1"/>
    <col min="3089" max="3090" width="9.140625" style="21"/>
    <col min="3091" max="3091" width="7.42578125" style="21" customWidth="1"/>
    <col min="3092" max="3329" width="9.140625" style="21"/>
    <col min="3330" max="3330" width="5" style="21" customWidth="1"/>
    <col min="3331" max="3331" width="21.42578125" style="21" customWidth="1"/>
    <col min="3332" max="3333" width="9.140625" style="21"/>
    <col min="3334" max="3334" width="14.85546875" style="21" customWidth="1"/>
    <col min="3335" max="3335" width="8.7109375" style="21" customWidth="1"/>
    <col min="3336" max="3337" width="9.140625" style="21"/>
    <col min="3338" max="3338" width="8" style="21" customWidth="1"/>
    <col min="3339" max="3340" width="9.140625" style="21"/>
    <col min="3341" max="3341" width="8.85546875" style="21" customWidth="1"/>
    <col min="3342" max="3343" width="9.140625" style="21"/>
    <col min="3344" max="3344" width="7.42578125" style="21" customWidth="1"/>
    <col min="3345" max="3346" width="9.140625" style="21"/>
    <col min="3347" max="3347" width="7.42578125" style="21" customWidth="1"/>
    <col min="3348" max="3585" width="9.140625" style="21"/>
    <col min="3586" max="3586" width="5" style="21" customWidth="1"/>
    <col min="3587" max="3587" width="21.42578125" style="21" customWidth="1"/>
    <col min="3588" max="3589" width="9.140625" style="21"/>
    <col min="3590" max="3590" width="14.85546875" style="21" customWidth="1"/>
    <col min="3591" max="3591" width="8.7109375" style="21" customWidth="1"/>
    <col min="3592" max="3593" width="9.140625" style="21"/>
    <col min="3594" max="3594" width="8" style="21" customWidth="1"/>
    <col min="3595" max="3596" width="9.140625" style="21"/>
    <col min="3597" max="3597" width="8.85546875" style="21" customWidth="1"/>
    <col min="3598" max="3599" width="9.140625" style="21"/>
    <col min="3600" max="3600" width="7.42578125" style="21" customWidth="1"/>
    <col min="3601" max="3602" width="9.140625" style="21"/>
    <col min="3603" max="3603" width="7.42578125" style="21" customWidth="1"/>
    <col min="3604" max="3841" width="9.140625" style="21"/>
    <col min="3842" max="3842" width="5" style="21" customWidth="1"/>
    <col min="3843" max="3843" width="21.42578125" style="21" customWidth="1"/>
    <col min="3844" max="3845" width="9.140625" style="21"/>
    <col min="3846" max="3846" width="14.85546875" style="21" customWidth="1"/>
    <col min="3847" max="3847" width="8.7109375" style="21" customWidth="1"/>
    <col min="3848" max="3849" width="9.140625" style="21"/>
    <col min="3850" max="3850" width="8" style="21" customWidth="1"/>
    <col min="3851" max="3852" width="9.140625" style="21"/>
    <col min="3853" max="3853" width="8.85546875" style="21" customWidth="1"/>
    <col min="3854" max="3855" width="9.140625" style="21"/>
    <col min="3856" max="3856" width="7.42578125" style="21" customWidth="1"/>
    <col min="3857" max="3858" width="9.140625" style="21"/>
    <col min="3859" max="3859" width="7.42578125" style="21" customWidth="1"/>
    <col min="3860" max="4097" width="9.140625" style="21"/>
    <col min="4098" max="4098" width="5" style="21" customWidth="1"/>
    <col min="4099" max="4099" width="21.42578125" style="21" customWidth="1"/>
    <col min="4100" max="4101" width="9.140625" style="21"/>
    <col min="4102" max="4102" width="14.85546875" style="21" customWidth="1"/>
    <col min="4103" max="4103" width="8.7109375" style="21" customWidth="1"/>
    <col min="4104" max="4105" width="9.140625" style="21"/>
    <col min="4106" max="4106" width="8" style="21" customWidth="1"/>
    <col min="4107" max="4108" width="9.140625" style="21"/>
    <col min="4109" max="4109" width="8.85546875" style="21" customWidth="1"/>
    <col min="4110" max="4111" width="9.140625" style="21"/>
    <col min="4112" max="4112" width="7.42578125" style="21" customWidth="1"/>
    <col min="4113" max="4114" width="9.140625" style="21"/>
    <col min="4115" max="4115" width="7.42578125" style="21" customWidth="1"/>
    <col min="4116" max="4353" width="9.140625" style="21"/>
    <col min="4354" max="4354" width="5" style="21" customWidth="1"/>
    <col min="4355" max="4355" width="21.42578125" style="21" customWidth="1"/>
    <col min="4356" max="4357" width="9.140625" style="21"/>
    <col min="4358" max="4358" width="14.85546875" style="21" customWidth="1"/>
    <col min="4359" max="4359" width="8.7109375" style="21" customWidth="1"/>
    <col min="4360" max="4361" width="9.140625" style="21"/>
    <col min="4362" max="4362" width="8" style="21" customWidth="1"/>
    <col min="4363" max="4364" width="9.140625" style="21"/>
    <col min="4365" max="4365" width="8.85546875" style="21" customWidth="1"/>
    <col min="4366" max="4367" width="9.140625" style="21"/>
    <col min="4368" max="4368" width="7.42578125" style="21" customWidth="1"/>
    <col min="4369" max="4370" width="9.140625" style="21"/>
    <col min="4371" max="4371" width="7.42578125" style="21" customWidth="1"/>
    <col min="4372" max="4609" width="9.140625" style="21"/>
    <col min="4610" max="4610" width="5" style="21" customWidth="1"/>
    <col min="4611" max="4611" width="21.42578125" style="21" customWidth="1"/>
    <col min="4612" max="4613" width="9.140625" style="21"/>
    <col min="4614" max="4614" width="14.85546875" style="21" customWidth="1"/>
    <col min="4615" max="4615" width="8.7109375" style="21" customWidth="1"/>
    <col min="4616" max="4617" width="9.140625" style="21"/>
    <col min="4618" max="4618" width="8" style="21" customWidth="1"/>
    <col min="4619" max="4620" width="9.140625" style="21"/>
    <col min="4621" max="4621" width="8.85546875" style="21" customWidth="1"/>
    <col min="4622" max="4623" width="9.140625" style="21"/>
    <col min="4624" max="4624" width="7.42578125" style="21" customWidth="1"/>
    <col min="4625" max="4626" width="9.140625" style="21"/>
    <col min="4627" max="4627" width="7.42578125" style="21" customWidth="1"/>
    <col min="4628" max="4865" width="9.140625" style="21"/>
    <col min="4866" max="4866" width="5" style="21" customWidth="1"/>
    <col min="4867" max="4867" width="21.42578125" style="21" customWidth="1"/>
    <col min="4868" max="4869" width="9.140625" style="21"/>
    <col min="4870" max="4870" width="14.85546875" style="21" customWidth="1"/>
    <col min="4871" max="4871" width="8.7109375" style="21" customWidth="1"/>
    <col min="4872" max="4873" width="9.140625" style="21"/>
    <col min="4874" max="4874" width="8" style="21" customWidth="1"/>
    <col min="4875" max="4876" width="9.140625" style="21"/>
    <col min="4877" max="4877" width="8.85546875" style="21" customWidth="1"/>
    <col min="4878" max="4879" width="9.140625" style="21"/>
    <col min="4880" max="4880" width="7.42578125" style="21" customWidth="1"/>
    <col min="4881" max="4882" width="9.140625" style="21"/>
    <col min="4883" max="4883" width="7.42578125" style="21" customWidth="1"/>
    <col min="4884" max="5121" width="9.140625" style="21"/>
    <col min="5122" max="5122" width="5" style="21" customWidth="1"/>
    <col min="5123" max="5123" width="21.42578125" style="21" customWidth="1"/>
    <col min="5124" max="5125" width="9.140625" style="21"/>
    <col min="5126" max="5126" width="14.85546875" style="21" customWidth="1"/>
    <col min="5127" max="5127" width="8.7109375" style="21" customWidth="1"/>
    <col min="5128" max="5129" width="9.140625" style="21"/>
    <col min="5130" max="5130" width="8" style="21" customWidth="1"/>
    <col min="5131" max="5132" width="9.140625" style="21"/>
    <col min="5133" max="5133" width="8.85546875" style="21" customWidth="1"/>
    <col min="5134" max="5135" width="9.140625" style="21"/>
    <col min="5136" max="5136" width="7.42578125" style="21" customWidth="1"/>
    <col min="5137" max="5138" width="9.140625" style="21"/>
    <col min="5139" max="5139" width="7.42578125" style="21" customWidth="1"/>
    <col min="5140" max="5377" width="9.140625" style="21"/>
    <col min="5378" max="5378" width="5" style="21" customWidth="1"/>
    <col min="5379" max="5379" width="21.42578125" style="21" customWidth="1"/>
    <col min="5380" max="5381" width="9.140625" style="21"/>
    <col min="5382" max="5382" width="14.85546875" style="21" customWidth="1"/>
    <col min="5383" max="5383" width="8.7109375" style="21" customWidth="1"/>
    <col min="5384" max="5385" width="9.140625" style="21"/>
    <col min="5386" max="5386" width="8" style="21" customWidth="1"/>
    <col min="5387" max="5388" width="9.140625" style="21"/>
    <col min="5389" max="5389" width="8.85546875" style="21" customWidth="1"/>
    <col min="5390" max="5391" width="9.140625" style="21"/>
    <col min="5392" max="5392" width="7.42578125" style="21" customWidth="1"/>
    <col min="5393" max="5394" width="9.140625" style="21"/>
    <col min="5395" max="5395" width="7.42578125" style="21" customWidth="1"/>
    <col min="5396" max="5633" width="9.140625" style="21"/>
    <col min="5634" max="5634" width="5" style="21" customWidth="1"/>
    <col min="5635" max="5635" width="21.42578125" style="21" customWidth="1"/>
    <col min="5636" max="5637" width="9.140625" style="21"/>
    <col min="5638" max="5638" width="14.85546875" style="21" customWidth="1"/>
    <col min="5639" max="5639" width="8.7109375" style="21" customWidth="1"/>
    <col min="5640" max="5641" width="9.140625" style="21"/>
    <col min="5642" max="5642" width="8" style="21" customWidth="1"/>
    <col min="5643" max="5644" width="9.140625" style="21"/>
    <col min="5645" max="5645" width="8.85546875" style="21" customWidth="1"/>
    <col min="5646" max="5647" width="9.140625" style="21"/>
    <col min="5648" max="5648" width="7.42578125" style="21" customWidth="1"/>
    <col min="5649" max="5650" width="9.140625" style="21"/>
    <col min="5651" max="5651" width="7.42578125" style="21" customWidth="1"/>
    <col min="5652" max="5889" width="9.140625" style="21"/>
    <col min="5890" max="5890" width="5" style="21" customWidth="1"/>
    <col min="5891" max="5891" width="21.42578125" style="21" customWidth="1"/>
    <col min="5892" max="5893" width="9.140625" style="21"/>
    <col min="5894" max="5894" width="14.85546875" style="21" customWidth="1"/>
    <col min="5895" max="5895" width="8.7109375" style="21" customWidth="1"/>
    <col min="5896" max="5897" width="9.140625" style="21"/>
    <col min="5898" max="5898" width="8" style="21" customWidth="1"/>
    <col min="5899" max="5900" width="9.140625" style="21"/>
    <col min="5901" max="5901" width="8.85546875" style="21" customWidth="1"/>
    <col min="5902" max="5903" width="9.140625" style="21"/>
    <col min="5904" max="5904" width="7.42578125" style="21" customWidth="1"/>
    <col min="5905" max="5906" width="9.140625" style="21"/>
    <col min="5907" max="5907" width="7.42578125" style="21" customWidth="1"/>
    <col min="5908" max="6145" width="9.140625" style="21"/>
    <col min="6146" max="6146" width="5" style="21" customWidth="1"/>
    <col min="6147" max="6147" width="21.42578125" style="21" customWidth="1"/>
    <col min="6148" max="6149" width="9.140625" style="21"/>
    <col min="6150" max="6150" width="14.85546875" style="21" customWidth="1"/>
    <col min="6151" max="6151" width="8.7109375" style="21" customWidth="1"/>
    <col min="6152" max="6153" width="9.140625" style="21"/>
    <col min="6154" max="6154" width="8" style="21" customWidth="1"/>
    <col min="6155" max="6156" width="9.140625" style="21"/>
    <col min="6157" max="6157" width="8.85546875" style="21" customWidth="1"/>
    <col min="6158" max="6159" width="9.140625" style="21"/>
    <col min="6160" max="6160" width="7.42578125" style="21" customWidth="1"/>
    <col min="6161" max="6162" width="9.140625" style="21"/>
    <col min="6163" max="6163" width="7.42578125" style="21" customWidth="1"/>
    <col min="6164" max="6401" width="9.140625" style="21"/>
    <col min="6402" max="6402" width="5" style="21" customWidth="1"/>
    <col min="6403" max="6403" width="21.42578125" style="21" customWidth="1"/>
    <col min="6404" max="6405" width="9.140625" style="21"/>
    <col min="6406" max="6406" width="14.85546875" style="21" customWidth="1"/>
    <col min="6407" max="6407" width="8.7109375" style="21" customWidth="1"/>
    <col min="6408" max="6409" width="9.140625" style="21"/>
    <col min="6410" max="6410" width="8" style="21" customWidth="1"/>
    <col min="6411" max="6412" width="9.140625" style="21"/>
    <col min="6413" max="6413" width="8.85546875" style="21" customWidth="1"/>
    <col min="6414" max="6415" width="9.140625" style="21"/>
    <col min="6416" max="6416" width="7.42578125" style="21" customWidth="1"/>
    <col min="6417" max="6418" width="9.140625" style="21"/>
    <col min="6419" max="6419" width="7.42578125" style="21" customWidth="1"/>
    <col min="6420" max="6657" width="9.140625" style="21"/>
    <col min="6658" max="6658" width="5" style="21" customWidth="1"/>
    <col min="6659" max="6659" width="21.42578125" style="21" customWidth="1"/>
    <col min="6660" max="6661" width="9.140625" style="21"/>
    <col min="6662" max="6662" width="14.85546875" style="21" customWidth="1"/>
    <col min="6663" max="6663" width="8.7109375" style="21" customWidth="1"/>
    <col min="6664" max="6665" width="9.140625" style="21"/>
    <col min="6666" max="6666" width="8" style="21" customWidth="1"/>
    <col min="6667" max="6668" width="9.140625" style="21"/>
    <col min="6669" max="6669" width="8.85546875" style="21" customWidth="1"/>
    <col min="6670" max="6671" width="9.140625" style="21"/>
    <col min="6672" max="6672" width="7.42578125" style="21" customWidth="1"/>
    <col min="6673" max="6674" width="9.140625" style="21"/>
    <col min="6675" max="6675" width="7.42578125" style="21" customWidth="1"/>
    <col min="6676" max="6913" width="9.140625" style="21"/>
    <col min="6914" max="6914" width="5" style="21" customWidth="1"/>
    <col min="6915" max="6915" width="21.42578125" style="21" customWidth="1"/>
    <col min="6916" max="6917" width="9.140625" style="21"/>
    <col min="6918" max="6918" width="14.85546875" style="21" customWidth="1"/>
    <col min="6919" max="6919" width="8.7109375" style="21" customWidth="1"/>
    <col min="6920" max="6921" width="9.140625" style="21"/>
    <col min="6922" max="6922" width="8" style="21" customWidth="1"/>
    <col min="6923" max="6924" width="9.140625" style="21"/>
    <col min="6925" max="6925" width="8.85546875" style="21" customWidth="1"/>
    <col min="6926" max="6927" width="9.140625" style="21"/>
    <col min="6928" max="6928" width="7.42578125" style="21" customWidth="1"/>
    <col min="6929" max="6930" width="9.140625" style="21"/>
    <col min="6931" max="6931" width="7.42578125" style="21" customWidth="1"/>
    <col min="6932" max="7169" width="9.140625" style="21"/>
    <col min="7170" max="7170" width="5" style="21" customWidth="1"/>
    <col min="7171" max="7171" width="21.42578125" style="21" customWidth="1"/>
    <col min="7172" max="7173" width="9.140625" style="21"/>
    <col min="7174" max="7174" width="14.85546875" style="21" customWidth="1"/>
    <col min="7175" max="7175" width="8.7109375" style="21" customWidth="1"/>
    <col min="7176" max="7177" width="9.140625" style="21"/>
    <col min="7178" max="7178" width="8" style="21" customWidth="1"/>
    <col min="7179" max="7180" width="9.140625" style="21"/>
    <col min="7181" max="7181" width="8.85546875" style="21" customWidth="1"/>
    <col min="7182" max="7183" width="9.140625" style="21"/>
    <col min="7184" max="7184" width="7.42578125" style="21" customWidth="1"/>
    <col min="7185" max="7186" width="9.140625" style="21"/>
    <col min="7187" max="7187" width="7.42578125" style="21" customWidth="1"/>
    <col min="7188" max="7425" width="9.140625" style="21"/>
    <col min="7426" max="7426" width="5" style="21" customWidth="1"/>
    <col min="7427" max="7427" width="21.42578125" style="21" customWidth="1"/>
    <col min="7428" max="7429" width="9.140625" style="21"/>
    <col min="7430" max="7430" width="14.85546875" style="21" customWidth="1"/>
    <col min="7431" max="7431" width="8.7109375" style="21" customWidth="1"/>
    <col min="7432" max="7433" width="9.140625" style="21"/>
    <col min="7434" max="7434" width="8" style="21" customWidth="1"/>
    <col min="7435" max="7436" width="9.140625" style="21"/>
    <col min="7437" max="7437" width="8.85546875" style="21" customWidth="1"/>
    <col min="7438" max="7439" width="9.140625" style="21"/>
    <col min="7440" max="7440" width="7.42578125" style="21" customWidth="1"/>
    <col min="7441" max="7442" width="9.140625" style="21"/>
    <col min="7443" max="7443" width="7.42578125" style="21" customWidth="1"/>
    <col min="7444" max="7681" width="9.140625" style="21"/>
    <col min="7682" max="7682" width="5" style="21" customWidth="1"/>
    <col min="7683" max="7683" width="21.42578125" style="21" customWidth="1"/>
    <col min="7684" max="7685" width="9.140625" style="21"/>
    <col min="7686" max="7686" width="14.85546875" style="21" customWidth="1"/>
    <col min="7687" max="7687" width="8.7109375" style="21" customWidth="1"/>
    <col min="7688" max="7689" width="9.140625" style="21"/>
    <col min="7690" max="7690" width="8" style="21" customWidth="1"/>
    <col min="7691" max="7692" width="9.140625" style="21"/>
    <col min="7693" max="7693" width="8.85546875" style="21" customWidth="1"/>
    <col min="7694" max="7695" width="9.140625" style="21"/>
    <col min="7696" max="7696" width="7.42578125" style="21" customWidth="1"/>
    <col min="7697" max="7698" width="9.140625" style="21"/>
    <col min="7699" max="7699" width="7.42578125" style="21" customWidth="1"/>
    <col min="7700" max="7937" width="9.140625" style="21"/>
    <col min="7938" max="7938" width="5" style="21" customWidth="1"/>
    <col min="7939" max="7939" width="21.42578125" style="21" customWidth="1"/>
    <col min="7940" max="7941" width="9.140625" style="21"/>
    <col min="7942" max="7942" width="14.85546875" style="21" customWidth="1"/>
    <col min="7943" max="7943" width="8.7109375" style="21" customWidth="1"/>
    <col min="7944" max="7945" width="9.140625" style="21"/>
    <col min="7946" max="7946" width="8" style="21" customWidth="1"/>
    <col min="7947" max="7948" width="9.140625" style="21"/>
    <col min="7949" max="7949" width="8.85546875" style="21" customWidth="1"/>
    <col min="7950" max="7951" width="9.140625" style="21"/>
    <col min="7952" max="7952" width="7.42578125" style="21" customWidth="1"/>
    <col min="7953" max="7954" width="9.140625" style="21"/>
    <col min="7955" max="7955" width="7.42578125" style="21" customWidth="1"/>
    <col min="7956" max="8193" width="9.140625" style="21"/>
    <col min="8194" max="8194" width="5" style="21" customWidth="1"/>
    <col min="8195" max="8195" width="21.42578125" style="21" customWidth="1"/>
    <col min="8196" max="8197" width="9.140625" style="21"/>
    <col min="8198" max="8198" width="14.85546875" style="21" customWidth="1"/>
    <col min="8199" max="8199" width="8.7109375" style="21" customWidth="1"/>
    <col min="8200" max="8201" width="9.140625" style="21"/>
    <col min="8202" max="8202" width="8" style="21" customWidth="1"/>
    <col min="8203" max="8204" width="9.140625" style="21"/>
    <col min="8205" max="8205" width="8.85546875" style="21" customWidth="1"/>
    <col min="8206" max="8207" width="9.140625" style="21"/>
    <col min="8208" max="8208" width="7.42578125" style="21" customWidth="1"/>
    <col min="8209" max="8210" width="9.140625" style="21"/>
    <col min="8211" max="8211" width="7.42578125" style="21" customWidth="1"/>
    <col min="8212" max="8449" width="9.140625" style="21"/>
    <col min="8450" max="8450" width="5" style="21" customWidth="1"/>
    <col min="8451" max="8451" width="21.42578125" style="21" customWidth="1"/>
    <col min="8452" max="8453" width="9.140625" style="21"/>
    <col min="8454" max="8454" width="14.85546875" style="21" customWidth="1"/>
    <col min="8455" max="8455" width="8.7109375" style="21" customWidth="1"/>
    <col min="8456" max="8457" width="9.140625" style="21"/>
    <col min="8458" max="8458" width="8" style="21" customWidth="1"/>
    <col min="8459" max="8460" width="9.140625" style="21"/>
    <col min="8461" max="8461" width="8.85546875" style="21" customWidth="1"/>
    <col min="8462" max="8463" width="9.140625" style="21"/>
    <col min="8464" max="8464" width="7.42578125" style="21" customWidth="1"/>
    <col min="8465" max="8466" width="9.140625" style="21"/>
    <col min="8467" max="8467" width="7.42578125" style="21" customWidth="1"/>
    <col min="8468" max="8705" width="9.140625" style="21"/>
    <col min="8706" max="8706" width="5" style="21" customWidth="1"/>
    <col min="8707" max="8707" width="21.42578125" style="21" customWidth="1"/>
    <col min="8708" max="8709" width="9.140625" style="21"/>
    <col min="8710" max="8710" width="14.85546875" style="21" customWidth="1"/>
    <col min="8711" max="8711" width="8.7109375" style="21" customWidth="1"/>
    <col min="8712" max="8713" width="9.140625" style="21"/>
    <col min="8714" max="8714" width="8" style="21" customWidth="1"/>
    <col min="8715" max="8716" width="9.140625" style="21"/>
    <col min="8717" max="8717" width="8.85546875" style="21" customWidth="1"/>
    <col min="8718" max="8719" width="9.140625" style="21"/>
    <col min="8720" max="8720" width="7.42578125" style="21" customWidth="1"/>
    <col min="8721" max="8722" width="9.140625" style="21"/>
    <col min="8723" max="8723" width="7.42578125" style="21" customWidth="1"/>
    <col min="8724" max="8961" width="9.140625" style="21"/>
    <col min="8962" max="8962" width="5" style="21" customWidth="1"/>
    <col min="8963" max="8963" width="21.42578125" style="21" customWidth="1"/>
    <col min="8964" max="8965" width="9.140625" style="21"/>
    <col min="8966" max="8966" width="14.85546875" style="21" customWidth="1"/>
    <col min="8967" max="8967" width="8.7109375" style="21" customWidth="1"/>
    <col min="8968" max="8969" width="9.140625" style="21"/>
    <col min="8970" max="8970" width="8" style="21" customWidth="1"/>
    <col min="8971" max="8972" width="9.140625" style="21"/>
    <col min="8973" max="8973" width="8.85546875" style="21" customWidth="1"/>
    <col min="8974" max="8975" width="9.140625" style="21"/>
    <col min="8976" max="8976" width="7.42578125" style="21" customWidth="1"/>
    <col min="8977" max="8978" width="9.140625" style="21"/>
    <col min="8979" max="8979" width="7.42578125" style="21" customWidth="1"/>
    <col min="8980" max="9217" width="9.140625" style="21"/>
    <col min="9218" max="9218" width="5" style="21" customWidth="1"/>
    <col min="9219" max="9219" width="21.42578125" style="21" customWidth="1"/>
    <col min="9220" max="9221" width="9.140625" style="21"/>
    <col min="9222" max="9222" width="14.85546875" style="21" customWidth="1"/>
    <col min="9223" max="9223" width="8.7109375" style="21" customWidth="1"/>
    <col min="9224" max="9225" width="9.140625" style="21"/>
    <col min="9226" max="9226" width="8" style="21" customWidth="1"/>
    <col min="9227" max="9228" width="9.140625" style="21"/>
    <col min="9229" max="9229" width="8.85546875" style="21" customWidth="1"/>
    <col min="9230" max="9231" width="9.140625" style="21"/>
    <col min="9232" max="9232" width="7.42578125" style="21" customWidth="1"/>
    <col min="9233" max="9234" width="9.140625" style="21"/>
    <col min="9235" max="9235" width="7.42578125" style="21" customWidth="1"/>
    <col min="9236" max="9473" width="9.140625" style="21"/>
    <col min="9474" max="9474" width="5" style="21" customWidth="1"/>
    <col min="9475" max="9475" width="21.42578125" style="21" customWidth="1"/>
    <col min="9476" max="9477" width="9.140625" style="21"/>
    <col min="9478" max="9478" width="14.85546875" style="21" customWidth="1"/>
    <col min="9479" max="9479" width="8.7109375" style="21" customWidth="1"/>
    <col min="9480" max="9481" width="9.140625" style="21"/>
    <col min="9482" max="9482" width="8" style="21" customWidth="1"/>
    <col min="9483" max="9484" width="9.140625" style="21"/>
    <col min="9485" max="9485" width="8.85546875" style="21" customWidth="1"/>
    <col min="9486" max="9487" width="9.140625" style="21"/>
    <col min="9488" max="9488" width="7.42578125" style="21" customWidth="1"/>
    <col min="9489" max="9490" width="9.140625" style="21"/>
    <col min="9491" max="9491" width="7.42578125" style="21" customWidth="1"/>
    <col min="9492" max="9729" width="9.140625" style="21"/>
    <col min="9730" max="9730" width="5" style="21" customWidth="1"/>
    <col min="9731" max="9731" width="21.42578125" style="21" customWidth="1"/>
    <col min="9732" max="9733" width="9.140625" style="21"/>
    <col min="9734" max="9734" width="14.85546875" style="21" customWidth="1"/>
    <col min="9735" max="9735" width="8.7109375" style="21" customWidth="1"/>
    <col min="9736" max="9737" width="9.140625" style="21"/>
    <col min="9738" max="9738" width="8" style="21" customWidth="1"/>
    <col min="9739" max="9740" width="9.140625" style="21"/>
    <col min="9741" max="9741" width="8.85546875" style="21" customWidth="1"/>
    <col min="9742" max="9743" width="9.140625" style="21"/>
    <col min="9744" max="9744" width="7.42578125" style="21" customWidth="1"/>
    <col min="9745" max="9746" width="9.140625" style="21"/>
    <col min="9747" max="9747" width="7.42578125" style="21" customWidth="1"/>
    <col min="9748" max="9985" width="9.140625" style="21"/>
    <col min="9986" max="9986" width="5" style="21" customWidth="1"/>
    <col min="9987" max="9987" width="21.42578125" style="21" customWidth="1"/>
    <col min="9988" max="9989" width="9.140625" style="21"/>
    <col min="9990" max="9990" width="14.85546875" style="21" customWidth="1"/>
    <col min="9991" max="9991" width="8.7109375" style="21" customWidth="1"/>
    <col min="9992" max="9993" width="9.140625" style="21"/>
    <col min="9994" max="9994" width="8" style="21" customWidth="1"/>
    <col min="9995" max="9996" width="9.140625" style="21"/>
    <col min="9997" max="9997" width="8.85546875" style="21" customWidth="1"/>
    <col min="9998" max="9999" width="9.140625" style="21"/>
    <col min="10000" max="10000" width="7.42578125" style="21" customWidth="1"/>
    <col min="10001" max="10002" width="9.140625" style="21"/>
    <col min="10003" max="10003" width="7.42578125" style="21" customWidth="1"/>
    <col min="10004" max="10241" width="9.140625" style="21"/>
    <col min="10242" max="10242" width="5" style="21" customWidth="1"/>
    <col min="10243" max="10243" width="21.42578125" style="21" customWidth="1"/>
    <col min="10244" max="10245" width="9.140625" style="21"/>
    <col min="10246" max="10246" width="14.85546875" style="21" customWidth="1"/>
    <col min="10247" max="10247" width="8.7109375" style="21" customWidth="1"/>
    <col min="10248" max="10249" width="9.140625" style="21"/>
    <col min="10250" max="10250" width="8" style="21" customWidth="1"/>
    <col min="10251" max="10252" width="9.140625" style="21"/>
    <col min="10253" max="10253" width="8.85546875" style="21" customWidth="1"/>
    <col min="10254" max="10255" width="9.140625" style="21"/>
    <col min="10256" max="10256" width="7.42578125" style="21" customWidth="1"/>
    <col min="10257" max="10258" width="9.140625" style="21"/>
    <col min="10259" max="10259" width="7.42578125" style="21" customWidth="1"/>
    <col min="10260" max="10497" width="9.140625" style="21"/>
    <col min="10498" max="10498" width="5" style="21" customWidth="1"/>
    <col min="10499" max="10499" width="21.42578125" style="21" customWidth="1"/>
    <col min="10500" max="10501" width="9.140625" style="21"/>
    <col min="10502" max="10502" width="14.85546875" style="21" customWidth="1"/>
    <col min="10503" max="10503" width="8.7109375" style="21" customWidth="1"/>
    <col min="10504" max="10505" width="9.140625" style="21"/>
    <col min="10506" max="10506" width="8" style="21" customWidth="1"/>
    <col min="10507" max="10508" width="9.140625" style="21"/>
    <col min="10509" max="10509" width="8.85546875" style="21" customWidth="1"/>
    <col min="10510" max="10511" width="9.140625" style="21"/>
    <col min="10512" max="10512" width="7.42578125" style="21" customWidth="1"/>
    <col min="10513" max="10514" width="9.140625" style="21"/>
    <col min="10515" max="10515" width="7.42578125" style="21" customWidth="1"/>
    <col min="10516" max="10753" width="9.140625" style="21"/>
    <col min="10754" max="10754" width="5" style="21" customWidth="1"/>
    <col min="10755" max="10755" width="21.42578125" style="21" customWidth="1"/>
    <col min="10756" max="10757" width="9.140625" style="21"/>
    <col min="10758" max="10758" width="14.85546875" style="21" customWidth="1"/>
    <col min="10759" max="10759" width="8.7109375" style="21" customWidth="1"/>
    <col min="10760" max="10761" width="9.140625" style="21"/>
    <col min="10762" max="10762" width="8" style="21" customWidth="1"/>
    <col min="10763" max="10764" width="9.140625" style="21"/>
    <col min="10765" max="10765" width="8.85546875" style="21" customWidth="1"/>
    <col min="10766" max="10767" width="9.140625" style="21"/>
    <col min="10768" max="10768" width="7.42578125" style="21" customWidth="1"/>
    <col min="10769" max="10770" width="9.140625" style="21"/>
    <col min="10771" max="10771" width="7.42578125" style="21" customWidth="1"/>
    <col min="10772" max="11009" width="9.140625" style="21"/>
    <col min="11010" max="11010" width="5" style="21" customWidth="1"/>
    <col min="11011" max="11011" width="21.42578125" style="21" customWidth="1"/>
    <col min="11012" max="11013" width="9.140625" style="21"/>
    <col min="11014" max="11014" width="14.85546875" style="21" customWidth="1"/>
    <col min="11015" max="11015" width="8.7109375" style="21" customWidth="1"/>
    <col min="11016" max="11017" width="9.140625" style="21"/>
    <col min="11018" max="11018" width="8" style="21" customWidth="1"/>
    <col min="11019" max="11020" width="9.140625" style="21"/>
    <col min="11021" max="11021" width="8.85546875" style="21" customWidth="1"/>
    <col min="11022" max="11023" width="9.140625" style="21"/>
    <col min="11024" max="11024" width="7.42578125" style="21" customWidth="1"/>
    <col min="11025" max="11026" width="9.140625" style="21"/>
    <col min="11027" max="11027" width="7.42578125" style="21" customWidth="1"/>
    <col min="11028" max="11265" width="9.140625" style="21"/>
    <col min="11266" max="11266" width="5" style="21" customWidth="1"/>
    <col min="11267" max="11267" width="21.42578125" style="21" customWidth="1"/>
    <col min="11268" max="11269" width="9.140625" style="21"/>
    <col min="11270" max="11270" width="14.85546875" style="21" customWidth="1"/>
    <col min="11271" max="11271" width="8.7109375" style="21" customWidth="1"/>
    <col min="11272" max="11273" width="9.140625" style="21"/>
    <col min="11274" max="11274" width="8" style="21" customWidth="1"/>
    <col min="11275" max="11276" width="9.140625" style="21"/>
    <col min="11277" max="11277" width="8.85546875" style="21" customWidth="1"/>
    <col min="11278" max="11279" width="9.140625" style="21"/>
    <col min="11280" max="11280" width="7.42578125" style="21" customWidth="1"/>
    <col min="11281" max="11282" width="9.140625" style="21"/>
    <col min="11283" max="11283" width="7.42578125" style="21" customWidth="1"/>
    <col min="11284" max="11521" width="9.140625" style="21"/>
    <col min="11522" max="11522" width="5" style="21" customWidth="1"/>
    <col min="11523" max="11523" width="21.42578125" style="21" customWidth="1"/>
    <col min="11524" max="11525" width="9.140625" style="21"/>
    <col min="11526" max="11526" width="14.85546875" style="21" customWidth="1"/>
    <col min="11527" max="11527" width="8.7109375" style="21" customWidth="1"/>
    <col min="11528" max="11529" width="9.140625" style="21"/>
    <col min="11530" max="11530" width="8" style="21" customWidth="1"/>
    <col min="11531" max="11532" width="9.140625" style="21"/>
    <col min="11533" max="11533" width="8.85546875" style="21" customWidth="1"/>
    <col min="11534" max="11535" width="9.140625" style="21"/>
    <col min="11536" max="11536" width="7.42578125" style="21" customWidth="1"/>
    <col min="11537" max="11538" width="9.140625" style="21"/>
    <col min="11539" max="11539" width="7.42578125" style="21" customWidth="1"/>
    <col min="11540" max="11777" width="9.140625" style="21"/>
    <col min="11778" max="11778" width="5" style="21" customWidth="1"/>
    <col min="11779" max="11779" width="21.42578125" style="21" customWidth="1"/>
    <col min="11780" max="11781" width="9.140625" style="21"/>
    <col min="11782" max="11782" width="14.85546875" style="21" customWidth="1"/>
    <col min="11783" max="11783" width="8.7109375" style="21" customWidth="1"/>
    <col min="11784" max="11785" width="9.140625" style="21"/>
    <col min="11786" max="11786" width="8" style="21" customWidth="1"/>
    <col min="11787" max="11788" width="9.140625" style="21"/>
    <col min="11789" max="11789" width="8.85546875" style="21" customWidth="1"/>
    <col min="11790" max="11791" width="9.140625" style="21"/>
    <col min="11792" max="11792" width="7.42578125" style="21" customWidth="1"/>
    <col min="11793" max="11794" width="9.140625" style="21"/>
    <col min="11795" max="11795" width="7.42578125" style="21" customWidth="1"/>
    <col min="11796" max="12033" width="9.140625" style="21"/>
    <col min="12034" max="12034" width="5" style="21" customWidth="1"/>
    <col min="12035" max="12035" width="21.42578125" style="21" customWidth="1"/>
    <col min="12036" max="12037" width="9.140625" style="21"/>
    <col min="12038" max="12038" width="14.85546875" style="21" customWidth="1"/>
    <col min="12039" max="12039" width="8.7109375" style="21" customWidth="1"/>
    <col min="12040" max="12041" width="9.140625" style="21"/>
    <col min="12042" max="12042" width="8" style="21" customWidth="1"/>
    <col min="12043" max="12044" width="9.140625" style="21"/>
    <col min="12045" max="12045" width="8.85546875" style="21" customWidth="1"/>
    <col min="12046" max="12047" width="9.140625" style="21"/>
    <col min="12048" max="12048" width="7.42578125" style="21" customWidth="1"/>
    <col min="12049" max="12050" width="9.140625" style="21"/>
    <col min="12051" max="12051" width="7.42578125" style="21" customWidth="1"/>
    <col min="12052" max="12289" width="9.140625" style="21"/>
    <col min="12290" max="12290" width="5" style="21" customWidth="1"/>
    <col min="12291" max="12291" width="21.42578125" style="21" customWidth="1"/>
    <col min="12292" max="12293" width="9.140625" style="21"/>
    <col min="12294" max="12294" width="14.85546875" style="21" customWidth="1"/>
    <col min="12295" max="12295" width="8.7109375" style="21" customWidth="1"/>
    <col min="12296" max="12297" width="9.140625" style="21"/>
    <col min="12298" max="12298" width="8" style="21" customWidth="1"/>
    <col min="12299" max="12300" width="9.140625" style="21"/>
    <col min="12301" max="12301" width="8.85546875" style="21" customWidth="1"/>
    <col min="12302" max="12303" width="9.140625" style="21"/>
    <col min="12304" max="12304" width="7.42578125" style="21" customWidth="1"/>
    <col min="12305" max="12306" width="9.140625" style="21"/>
    <col min="12307" max="12307" width="7.42578125" style="21" customWidth="1"/>
    <col min="12308" max="12545" width="9.140625" style="21"/>
    <col min="12546" max="12546" width="5" style="21" customWidth="1"/>
    <col min="12547" max="12547" width="21.42578125" style="21" customWidth="1"/>
    <col min="12548" max="12549" width="9.140625" style="21"/>
    <col min="12550" max="12550" width="14.85546875" style="21" customWidth="1"/>
    <col min="12551" max="12551" width="8.7109375" style="21" customWidth="1"/>
    <col min="12552" max="12553" width="9.140625" style="21"/>
    <col min="12554" max="12554" width="8" style="21" customWidth="1"/>
    <col min="12555" max="12556" width="9.140625" style="21"/>
    <col min="12557" max="12557" width="8.85546875" style="21" customWidth="1"/>
    <col min="12558" max="12559" width="9.140625" style="21"/>
    <col min="12560" max="12560" width="7.42578125" style="21" customWidth="1"/>
    <col min="12561" max="12562" width="9.140625" style="21"/>
    <col min="12563" max="12563" width="7.42578125" style="21" customWidth="1"/>
    <col min="12564" max="12801" width="9.140625" style="21"/>
    <col min="12802" max="12802" width="5" style="21" customWidth="1"/>
    <col min="12803" max="12803" width="21.42578125" style="21" customWidth="1"/>
    <col min="12804" max="12805" width="9.140625" style="21"/>
    <col min="12806" max="12806" width="14.85546875" style="21" customWidth="1"/>
    <col min="12807" max="12807" width="8.7109375" style="21" customWidth="1"/>
    <col min="12808" max="12809" width="9.140625" style="21"/>
    <col min="12810" max="12810" width="8" style="21" customWidth="1"/>
    <col min="12811" max="12812" width="9.140625" style="21"/>
    <col min="12813" max="12813" width="8.85546875" style="21" customWidth="1"/>
    <col min="12814" max="12815" width="9.140625" style="21"/>
    <col min="12816" max="12816" width="7.42578125" style="21" customWidth="1"/>
    <col min="12817" max="12818" width="9.140625" style="21"/>
    <col min="12819" max="12819" width="7.42578125" style="21" customWidth="1"/>
    <col min="12820" max="13057" width="9.140625" style="21"/>
    <col min="13058" max="13058" width="5" style="21" customWidth="1"/>
    <col min="13059" max="13059" width="21.42578125" style="21" customWidth="1"/>
    <col min="13060" max="13061" width="9.140625" style="21"/>
    <col min="13062" max="13062" width="14.85546875" style="21" customWidth="1"/>
    <col min="13063" max="13063" width="8.7109375" style="21" customWidth="1"/>
    <col min="13064" max="13065" width="9.140625" style="21"/>
    <col min="13066" max="13066" width="8" style="21" customWidth="1"/>
    <col min="13067" max="13068" width="9.140625" style="21"/>
    <col min="13069" max="13069" width="8.85546875" style="21" customWidth="1"/>
    <col min="13070" max="13071" width="9.140625" style="21"/>
    <col min="13072" max="13072" width="7.42578125" style="21" customWidth="1"/>
    <col min="13073" max="13074" width="9.140625" style="21"/>
    <col min="13075" max="13075" width="7.42578125" style="21" customWidth="1"/>
    <col min="13076" max="13313" width="9.140625" style="21"/>
    <col min="13314" max="13314" width="5" style="21" customWidth="1"/>
    <col min="13315" max="13315" width="21.42578125" style="21" customWidth="1"/>
    <col min="13316" max="13317" width="9.140625" style="21"/>
    <col min="13318" max="13318" width="14.85546875" style="21" customWidth="1"/>
    <col min="13319" max="13319" width="8.7109375" style="21" customWidth="1"/>
    <col min="13320" max="13321" width="9.140625" style="21"/>
    <col min="13322" max="13322" width="8" style="21" customWidth="1"/>
    <col min="13323" max="13324" width="9.140625" style="21"/>
    <col min="13325" max="13325" width="8.85546875" style="21" customWidth="1"/>
    <col min="13326" max="13327" width="9.140625" style="21"/>
    <col min="13328" max="13328" width="7.42578125" style="21" customWidth="1"/>
    <col min="13329" max="13330" width="9.140625" style="21"/>
    <col min="13331" max="13331" width="7.42578125" style="21" customWidth="1"/>
    <col min="13332" max="13569" width="9.140625" style="21"/>
    <col min="13570" max="13570" width="5" style="21" customWidth="1"/>
    <col min="13571" max="13571" width="21.42578125" style="21" customWidth="1"/>
    <col min="13572" max="13573" width="9.140625" style="21"/>
    <col min="13574" max="13574" width="14.85546875" style="21" customWidth="1"/>
    <col min="13575" max="13575" width="8.7109375" style="21" customWidth="1"/>
    <col min="13576" max="13577" width="9.140625" style="21"/>
    <col min="13578" max="13578" width="8" style="21" customWidth="1"/>
    <col min="13579" max="13580" width="9.140625" style="21"/>
    <col min="13581" max="13581" width="8.85546875" style="21" customWidth="1"/>
    <col min="13582" max="13583" width="9.140625" style="21"/>
    <col min="13584" max="13584" width="7.42578125" style="21" customWidth="1"/>
    <col min="13585" max="13586" width="9.140625" style="21"/>
    <col min="13587" max="13587" width="7.42578125" style="21" customWidth="1"/>
    <col min="13588" max="13825" width="9.140625" style="21"/>
    <col min="13826" max="13826" width="5" style="21" customWidth="1"/>
    <col min="13827" max="13827" width="21.42578125" style="21" customWidth="1"/>
    <col min="13828" max="13829" width="9.140625" style="21"/>
    <col min="13830" max="13830" width="14.85546875" style="21" customWidth="1"/>
    <col min="13831" max="13831" width="8.7109375" style="21" customWidth="1"/>
    <col min="13832" max="13833" width="9.140625" style="21"/>
    <col min="13834" max="13834" width="8" style="21" customWidth="1"/>
    <col min="13835" max="13836" width="9.140625" style="21"/>
    <col min="13837" max="13837" width="8.85546875" style="21" customWidth="1"/>
    <col min="13838" max="13839" width="9.140625" style="21"/>
    <col min="13840" max="13840" width="7.42578125" style="21" customWidth="1"/>
    <col min="13841" max="13842" width="9.140625" style="21"/>
    <col min="13843" max="13843" width="7.42578125" style="21" customWidth="1"/>
    <col min="13844" max="14081" width="9.140625" style="21"/>
    <col min="14082" max="14082" width="5" style="21" customWidth="1"/>
    <col min="14083" max="14083" width="21.42578125" style="21" customWidth="1"/>
    <col min="14084" max="14085" width="9.140625" style="21"/>
    <col min="14086" max="14086" width="14.85546875" style="21" customWidth="1"/>
    <col min="14087" max="14087" width="8.7109375" style="21" customWidth="1"/>
    <col min="14088" max="14089" width="9.140625" style="21"/>
    <col min="14090" max="14090" width="8" style="21" customWidth="1"/>
    <col min="14091" max="14092" width="9.140625" style="21"/>
    <col min="14093" max="14093" width="8.85546875" style="21" customWidth="1"/>
    <col min="14094" max="14095" width="9.140625" style="21"/>
    <col min="14096" max="14096" width="7.42578125" style="21" customWidth="1"/>
    <col min="14097" max="14098" width="9.140625" style="21"/>
    <col min="14099" max="14099" width="7.42578125" style="21" customWidth="1"/>
    <col min="14100" max="14337" width="9.140625" style="21"/>
    <col min="14338" max="14338" width="5" style="21" customWidth="1"/>
    <col min="14339" max="14339" width="21.42578125" style="21" customWidth="1"/>
    <col min="14340" max="14341" width="9.140625" style="21"/>
    <col min="14342" max="14342" width="14.85546875" style="21" customWidth="1"/>
    <col min="14343" max="14343" width="8.7109375" style="21" customWidth="1"/>
    <col min="14344" max="14345" width="9.140625" style="21"/>
    <col min="14346" max="14346" width="8" style="21" customWidth="1"/>
    <col min="14347" max="14348" width="9.140625" style="21"/>
    <col min="14349" max="14349" width="8.85546875" style="21" customWidth="1"/>
    <col min="14350" max="14351" width="9.140625" style="21"/>
    <col min="14352" max="14352" width="7.42578125" style="21" customWidth="1"/>
    <col min="14353" max="14354" width="9.140625" style="21"/>
    <col min="14355" max="14355" width="7.42578125" style="21" customWidth="1"/>
    <col min="14356" max="14593" width="9.140625" style="21"/>
    <col min="14594" max="14594" width="5" style="21" customWidth="1"/>
    <col min="14595" max="14595" width="21.42578125" style="21" customWidth="1"/>
    <col min="14596" max="14597" width="9.140625" style="21"/>
    <col min="14598" max="14598" width="14.85546875" style="21" customWidth="1"/>
    <col min="14599" max="14599" width="8.7109375" style="21" customWidth="1"/>
    <col min="14600" max="14601" width="9.140625" style="21"/>
    <col min="14602" max="14602" width="8" style="21" customWidth="1"/>
    <col min="14603" max="14604" width="9.140625" style="21"/>
    <col min="14605" max="14605" width="8.85546875" style="21" customWidth="1"/>
    <col min="14606" max="14607" width="9.140625" style="21"/>
    <col min="14608" max="14608" width="7.42578125" style="21" customWidth="1"/>
    <col min="14609" max="14610" width="9.140625" style="21"/>
    <col min="14611" max="14611" width="7.42578125" style="21" customWidth="1"/>
    <col min="14612" max="14849" width="9.140625" style="21"/>
    <col min="14850" max="14850" width="5" style="21" customWidth="1"/>
    <col min="14851" max="14851" width="21.42578125" style="21" customWidth="1"/>
    <col min="14852" max="14853" width="9.140625" style="21"/>
    <col min="14854" max="14854" width="14.85546875" style="21" customWidth="1"/>
    <col min="14855" max="14855" width="8.7109375" style="21" customWidth="1"/>
    <col min="14856" max="14857" width="9.140625" style="21"/>
    <col min="14858" max="14858" width="8" style="21" customWidth="1"/>
    <col min="14859" max="14860" width="9.140625" style="21"/>
    <col min="14861" max="14861" width="8.85546875" style="21" customWidth="1"/>
    <col min="14862" max="14863" width="9.140625" style="21"/>
    <col min="14864" max="14864" width="7.42578125" style="21" customWidth="1"/>
    <col min="14865" max="14866" width="9.140625" style="21"/>
    <col min="14867" max="14867" width="7.42578125" style="21" customWidth="1"/>
    <col min="14868" max="15105" width="9.140625" style="21"/>
    <col min="15106" max="15106" width="5" style="21" customWidth="1"/>
    <col min="15107" max="15107" width="21.42578125" style="21" customWidth="1"/>
    <col min="15108" max="15109" width="9.140625" style="21"/>
    <col min="15110" max="15110" width="14.85546875" style="21" customWidth="1"/>
    <col min="15111" max="15111" width="8.7109375" style="21" customWidth="1"/>
    <col min="15112" max="15113" width="9.140625" style="21"/>
    <col min="15114" max="15114" width="8" style="21" customWidth="1"/>
    <col min="15115" max="15116" width="9.140625" style="21"/>
    <col min="15117" max="15117" width="8.85546875" style="21" customWidth="1"/>
    <col min="15118" max="15119" width="9.140625" style="21"/>
    <col min="15120" max="15120" width="7.42578125" style="21" customWidth="1"/>
    <col min="15121" max="15122" width="9.140625" style="21"/>
    <col min="15123" max="15123" width="7.42578125" style="21" customWidth="1"/>
    <col min="15124" max="15361" width="9.140625" style="21"/>
    <col min="15362" max="15362" width="5" style="21" customWidth="1"/>
    <col min="15363" max="15363" width="21.42578125" style="21" customWidth="1"/>
    <col min="15364" max="15365" width="9.140625" style="21"/>
    <col min="15366" max="15366" width="14.85546875" style="21" customWidth="1"/>
    <col min="15367" max="15367" width="8.7109375" style="21" customWidth="1"/>
    <col min="15368" max="15369" width="9.140625" style="21"/>
    <col min="15370" max="15370" width="8" style="21" customWidth="1"/>
    <col min="15371" max="15372" width="9.140625" style="21"/>
    <col min="15373" max="15373" width="8.85546875" style="21" customWidth="1"/>
    <col min="15374" max="15375" width="9.140625" style="21"/>
    <col min="15376" max="15376" width="7.42578125" style="21" customWidth="1"/>
    <col min="15377" max="15378" width="9.140625" style="21"/>
    <col min="15379" max="15379" width="7.42578125" style="21" customWidth="1"/>
    <col min="15380" max="15617" width="9.140625" style="21"/>
    <col min="15618" max="15618" width="5" style="21" customWidth="1"/>
    <col min="15619" max="15619" width="21.42578125" style="21" customWidth="1"/>
    <col min="15620" max="15621" width="9.140625" style="21"/>
    <col min="15622" max="15622" width="14.85546875" style="21" customWidth="1"/>
    <col min="15623" max="15623" width="8.7109375" style="21" customWidth="1"/>
    <col min="15624" max="15625" width="9.140625" style="21"/>
    <col min="15626" max="15626" width="8" style="21" customWidth="1"/>
    <col min="15627" max="15628" width="9.140625" style="21"/>
    <col min="15629" max="15629" width="8.85546875" style="21" customWidth="1"/>
    <col min="15630" max="15631" width="9.140625" style="21"/>
    <col min="15632" max="15632" width="7.42578125" style="21" customWidth="1"/>
    <col min="15633" max="15634" width="9.140625" style="21"/>
    <col min="15635" max="15635" width="7.42578125" style="21" customWidth="1"/>
    <col min="15636" max="15873" width="9.140625" style="21"/>
    <col min="15874" max="15874" width="5" style="21" customWidth="1"/>
    <col min="15875" max="15875" width="21.42578125" style="21" customWidth="1"/>
    <col min="15876" max="15877" width="9.140625" style="21"/>
    <col min="15878" max="15878" width="14.85546875" style="21" customWidth="1"/>
    <col min="15879" max="15879" width="8.7109375" style="21" customWidth="1"/>
    <col min="15880" max="15881" width="9.140625" style="21"/>
    <col min="15882" max="15882" width="8" style="21" customWidth="1"/>
    <col min="15883" max="15884" width="9.140625" style="21"/>
    <col min="15885" max="15885" width="8.85546875" style="21" customWidth="1"/>
    <col min="15886" max="15887" width="9.140625" style="21"/>
    <col min="15888" max="15888" width="7.42578125" style="21" customWidth="1"/>
    <col min="15889" max="15890" width="9.140625" style="21"/>
    <col min="15891" max="15891" width="7.42578125" style="21" customWidth="1"/>
    <col min="15892" max="16129" width="9.140625" style="21"/>
    <col min="16130" max="16130" width="5" style="21" customWidth="1"/>
    <col min="16131" max="16131" width="21.42578125" style="21" customWidth="1"/>
    <col min="16132" max="16133" width="9.140625" style="21"/>
    <col min="16134" max="16134" width="14.85546875" style="21" customWidth="1"/>
    <col min="16135" max="16135" width="8.7109375" style="21" customWidth="1"/>
    <col min="16136" max="16137" width="9.140625" style="21"/>
    <col min="16138" max="16138" width="8" style="21" customWidth="1"/>
    <col min="16139" max="16140" width="9.140625" style="21"/>
    <col min="16141" max="16141" width="8.85546875" style="21" customWidth="1"/>
    <col min="16142" max="16143" width="9.140625" style="21"/>
    <col min="16144" max="16144" width="7.42578125" style="21" customWidth="1"/>
    <col min="16145" max="16146" width="9.140625" style="21"/>
    <col min="16147" max="16147" width="7.42578125" style="21" customWidth="1"/>
    <col min="16148" max="16384" width="9.140625" style="21"/>
  </cols>
  <sheetData>
    <row r="2" spans="2:21" x14ac:dyDescent="0.2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66" t="s">
        <v>54</v>
      </c>
      <c r="T2" s="166"/>
      <c r="U2" s="166"/>
    </row>
    <row r="3" spans="2:21" x14ac:dyDescent="0.2">
      <c r="B3" s="167" t="s">
        <v>55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</row>
    <row r="4" spans="2:2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2:21" x14ac:dyDescent="0.2">
      <c r="B5" s="147" t="s">
        <v>2</v>
      </c>
      <c r="C5" s="147" t="s">
        <v>3</v>
      </c>
      <c r="D5" s="148" t="s">
        <v>22</v>
      </c>
      <c r="E5" s="148"/>
      <c r="F5" s="148"/>
      <c r="G5" s="147" t="s">
        <v>56</v>
      </c>
      <c r="H5" s="147"/>
      <c r="I5" s="148"/>
      <c r="J5" s="148" t="s">
        <v>57</v>
      </c>
      <c r="K5" s="148"/>
      <c r="L5" s="148"/>
      <c r="M5" s="147" t="s">
        <v>58</v>
      </c>
      <c r="N5" s="147"/>
      <c r="O5" s="148"/>
      <c r="P5" s="147" t="s">
        <v>59</v>
      </c>
      <c r="Q5" s="147"/>
      <c r="R5" s="148"/>
      <c r="S5" s="147" t="s">
        <v>60</v>
      </c>
      <c r="T5" s="147"/>
      <c r="U5" s="148"/>
    </row>
    <row r="6" spans="2:21" x14ac:dyDescent="0.2">
      <c r="B6" s="147"/>
      <c r="C6" s="147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</row>
    <row r="7" spans="2:21" ht="51" x14ac:dyDescent="0.2">
      <c r="B7" s="147"/>
      <c r="C7" s="147"/>
      <c r="D7" s="7" t="s">
        <v>19</v>
      </c>
      <c r="E7" s="7" t="s">
        <v>20</v>
      </c>
      <c r="F7" s="7" t="s">
        <v>61</v>
      </c>
      <c r="G7" s="7" t="s">
        <v>19</v>
      </c>
      <c r="H7" s="7" t="s">
        <v>20</v>
      </c>
      <c r="I7" s="7" t="s">
        <v>61</v>
      </c>
      <c r="J7" s="7" t="s">
        <v>19</v>
      </c>
      <c r="K7" s="7" t="s">
        <v>20</v>
      </c>
      <c r="L7" s="7" t="s">
        <v>61</v>
      </c>
      <c r="M7" s="7" t="s">
        <v>19</v>
      </c>
      <c r="N7" s="7" t="s">
        <v>20</v>
      </c>
      <c r="O7" s="7" t="s">
        <v>61</v>
      </c>
      <c r="P7" s="7" t="s">
        <v>19</v>
      </c>
      <c r="Q7" s="7" t="s">
        <v>20</v>
      </c>
      <c r="R7" s="7" t="s">
        <v>61</v>
      </c>
      <c r="S7" s="7" t="s">
        <v>19</v>
      </c>
      <c r="T7" s="7" t="s">
        <v>20</v>
      </c>
      <c r="U7" s="7" t="s">
        <v>61</v>
      </c>
    </row>
    <row r="8" spans="2:21" x14ac:dyDescent="0.2">
      <c r="B8" s="164" t="s">
        <v>21</v>
      </c>
      <c r="C8" s="165"/>
      <c r="D8" s="36">
        <f>SUM(D9:D24)</f>
        <v>8216</v>
      </c>
      <c r="E8" s="36">
        <f>SUM(E9:E24)</f>
        <v>4686</v>
      </c>
      <c r="F8" s="36">
        <f>SUM(F9:F24)</f>
        <v>11956</v>
      </c>
      <c r="G8" s="36">
        <f t="shared" ref="G8:I8" si="0">SUM(G9:G24)</f>
        <v>1220</v>
      </c>
      <c r="H8" s="36">
        <f t="shared" si="0"/>
        <v>839</v>
      </c>
      <c r="I8" s="36">
        <f t="shared" si="0"/>
        <v>1926</v>
      </c>
      <c r="J8" s="36">
        <f>SUM(J9:J24)</f>
        <v>1989</v>
      </c>
      <c r="K8" s="36">
        <f t="shared" ref="K8:U8" si="1">SUM(K9:K24)</f>
        <v>1217</v>
      </c>
      <c r="L8" s="36">
        <f t="shared" si="1"/>
        <v>2919</v>
      </c>
      <c r="M8" s="36">
        <f t="shared" si="1"/>
        <v>1093</v>
      </c>
      <c r="N8" s="36">
        <f t="shared" si="1"/>
        <v>722</v>
      </c>
      <c r="O8" s="36">
        <f t="shared" si="1"/>
        <v>1675</v>
      </c>
      <c r="P8" s="36">
        <f t="shared" si="1"/>
        <v>1896</v>
      </c>
      <c r="Q8" s="36">
        <f t="shared" si="1"/>
        <v>885</v>
      </c>
      <c r="R8" s="36">
        <f t="shared" si="1"/>
        <v>2615</v>
      </c>
      <c r="S8" s="36">
        <f t="shared" si="1"/>
        <v>2018</v>
      </c>
      <c r="T8" s="36">
        <f t="shared" si="1"/>
        <v>1023</v>
      </c>
      <c r="U8" s="36">
        <f t="shared" si="1"/>
        <v>2821</v>
      </c>
    </row>
    <row r="9" spans="2:21" ht="51" x14ac:dyDescent="0.2">
      <c r="B9" s="43">
        <v>1</v>
      </c>
      <c r="C9" s="44" t="s">
        <v>24</v>
      </c>
      <c r="D9" s="36">
        <f>G9+J9+P9+S9+M9</f>
        <v>13</v>
      </c>
      <c r="E9" s="36">
        <f t="shared" ref="E9:F9" si="2">H9+K9+Q9+T9+N9</f>
        <v>8</v>
      </c>
      <c r="F9" s="36">
        <f t="shared" si="2"/>
        <v>29</v>
      </c>
      <c r="G9" s="45">
        <f>[5]CIZgw!I29</f>
        <v>4</v>
      </c>
      <c r="H9" s="45">
        <f>[5]CIZgw!L29</f>
        <v>4</v>
      </c>
      <c r="I9" s="45">
        <f>[5]CIZgw!N29</f>
        <v>8</v>
      </c>
      <c r="J9" s="45">
        <f>[5]CIZgw!I30</f>
        <v>3</v>
      </c>
      <c r="K9" s="45">
        <f>[5]CIZgw!L30</f>
        <v>1</v>
      </c>
      <c r="L9" s="45">
        <f>[5]CIZgw!N30</f>
        <v>7</v>
      </c>
      <c r="M9" s="45">
        <f>[5]CIZgw!I31</f>
        <v>2</v>
      </c>
      <c r="N9" s="45">
        <f>[5]CIZgw!L31</f>
        <v>1</v>
      </c>
      <c r="O9" s="45">
        <f>[5]CIZgw!N31</f>
        <v>5</v>
      </c>
      <c r="P9" s="45">
        <f>[5]CIZgw!I32</f>
        <v>1</v>
      </c>
      <c r="Q9" s="45">
        <f>[5]CIZgw!L32</f>
        <v>0</v>
      </c>
      <c r="R9" s="45">
        <f>[5]CIZgw!N32</f>
        <v>2</v>
      </c>
      <c r="S9" s="45">
        <f>[5]CIZgw!I33</f>
        <v>3</v>
      </c>
      <c r="T9" s="45">
        <f>[5]CIZgw!L33</f>
        <v>2</v>
      </c>
      <c r="U9" s="45">
        <f>[5]CIZgw!N33</f>
        <v>7</v>
      </c>
    </row>
    <row r="10" spans="2:21" ht="51" x14ac:dyDescent="0.2">
      <c r="B10" s="43">
        <v>2</v>
      </c>
      <c r="C10" s="44" t="s">
        <v>25</v>
      </c>
      <c r="D10" s="36">
        <f t="shared" ref="D10:F24" si="3">G10+J10+M10+P10+S10</f>
        <v>8</v>
      </c>
      <c r="E10" s="36">
        <f t="shared" si="3"/>
        <v>3</v>
      </c>
      <c r="F10" s="36">
        <f t="shared" si="3"/>
        <v>14</v>
      </c>
      <c r="G10" s="45">
        <f>[5]CIZzg!I29</f>
        <v>2</v>
      </c>
      <c r="H10" s="45">
        <f>[5]CIZzg!L29</f>
        <v>1</v>
      </c>
      <c r="I10" s="45">
        <f>[5]CIZzg!N29</f>
        <v>7</v>
      </c>
      <c r="J10" s="45">
        <f>[5]CIZzg!I30</f>
        <v>2</v>
      </c>
      <c r="K10" s="45">
        <f>[5]CIZzg!L30</f>
        <v>0</v>
      </c>
      <c r="L10" s="45">
        <f>[5]CIZzg!N30</f>
        <v>2</v>
      </c>
      <c r="M10" s="45">
        <f>[5]CIZzg!I31</f>
        <v>1</v>
      </c>
      <c r="N10" s="45">
        <f>[5]CIZzg!L31</f>
        <v>0</v>
      </c>
      <c r="O10" s="45">
        <f>[5]CIZzg!N31</f>
        <v>1</v>
      </c>
      <c r="P10" s="45">
        <f>[5]CIZzg!I32</f>
        <v>1</v>
      </c>
      <c r="Q10" s="45">
        <f>[5]CIZzg!L32</f>
        <v>1</v>
      </c>
      <c r="R10" s="45">
        <f>[5]CIZzg!N32</f>
        <v>2</v>
      </c>
      <c r="S10" s="45">
        <f>[5]CIZzg!I33</f>
        <v>2</v>
      </c>
      <c r="T10" s="45">
        <f>[5]CIZzg!L33</f>
        <v>1</v>
      </c>
      <c r="U10" s="45">
        <f>[5]CIZzg!N33</f>
        <v>2</v>
      </c>
    </row>
    <row r="11" spans="2:21" x14ac:dyDescent="0.2">
      <c r="B11" s="46">
        <v>3</v>
      </c>
      <c r="C11" s="28" t="s">
        <v>26</v>
      </c>
      <c r="D11" s="36">
        <f t="shared" si="3"/>
        <v>1105</v>
      </c>
      <c r="E11" s="36">
        <f t="shared" si="3"/>
        <v>590</v>
      </c>
      <c r="F11" s="36">
        <f t="shared" si="3"/>
        <v>1386</v>
      </c>
      <c r="G11" s="45">
        <f>[5]GWg!I29</f>
        <v>188</v>
      </c>
      <c r="H11" s="45">
        <f>[5]GWg!L29</f>
        <v>120</v>
      </c>
      <c r="I11" s="45">
        <f>[5]GWg!N29</f>
        <v>225</v>
      </c>
      <c r="J11" s="45">
        <f>[5]GWg!I30</f>
        <v>235</v>
      </c>
      <c r="K11" s="45">
        <f>[5]GWg!L30</f>
        <v>145</v>
      </c>
      <c r="L11" s="45">
        <f>[5]GWg!N30</f>
        <v>297</v>
      </c>
      <c r="M11" s="45">
        <f>[5]GWg!I31</f>
        <v>143</v>
      </c>
      <c r="N11" s="45">
        <f>[5]GWg!L31</f>
        <v>91</v>
      </c>
      <c r="O11" s="45">
        <f>[5]GWg!N31</f>
        <v>196</v>
      </c>
      <c r="P11" s="45">
        <f>[5]GWg!I32</f>
        <v>177</v>
      </c>
      <c r="Q11" s="45">
        <f>[5]GWg!L32</f>
        <v>79</v>
      </c>
      <c r="R11" s="45">
        <f>[5]GWg!N32</f>
        <v>214</v>
      </c>
      <c r="S11" s="45">
        <f>[5]GWg!I33</f>
        <v>362</v>
      </c>
      <c r="T11" s="45">
        <f>[5]GWg!L33</f>
        <v>155</v>
      </c>
      <c r="U11" s="45">
        <f>[5]GWg!N33</f>
        <v>454</v>
      </c>
    </row>
    <row r="12" spans="2:21" x14ac:dyDescent="0.2">
      <c r="B12" s="35">
        <v>4</v>
      </c>
      <c r="C12" s="28" t="s">
        <v>27</v>
      </c>
      <c r="D12" s="36">
        <f t="shared" si="3"/>
        <v>206</v>
      </c>
      <c r="E12" s="36">
        <f t="shared" si="3"/>
        <v>93</v>
      </c>
      <c r="F12" s="36">
        <f t="shared" si="3"/>
        <v>241</v>
      </c>
      <c r="G12" s="47">
        <f>[5]GWz!I29</f>
        <v>21</v>
      </c>
      <c r="H12" s="47">
        <f>[5]GWz!L29</f>
        <v>12</v>
      </c>
      <c r="I12" s="47">
        <f>[5]GWz!N29</f>
        <v>21</v>
      </c>
      <c r="J12" s="47">
        <f>[5]GWz!I30</f>
        <v>48</v>
      </c>
      <c r="K12" s="47">
        <f>[5]GWz!L30</f>
        <v>26</v>
      </c>
      <c r="L12" s="47">
        <f>[5]GWz!N30</f>
        <v>59</v>
      </c>
      <c r="M12" s="47">
        <f>[5]GWz!I31</f>
        <v>30</v>
      </c>
      <c r="N12" s="47">
        <f>[5]GWz!L31</f>
        <v>16</v>
      </c>
      <c r="O12" s="47">
        <f>[5]GWz!N31</f>
        <v>42</v>
      </c>
      <c r="P12" s="47">
        <f>[5]GWz!I32</f>
        <v>50</v>
      </c>
      <c r="Q12" s="47">
        <f>[5]GWz!L32</f>
        <v>14</v>
      </c>
      <c r="R12" s="47">
        <f>[5]GWz!N32</f>
        <v>57</v>
      </c>
      <c r="S12" s="47">
        <f>[5]GWz!I33</f>
        <v>57</v>
      </c>
      <c r="T12" s="47">
        <f>[5]GWz!L33</f>
        <v>25</v>
      </c>
      <c r="U12" s="47">
        <f>[5]GWz!N33</f>
        <v>62</v>
      </c>
    </row>
    <row r="13" spans="2:21" x14ac:dyDescent="0.2">
      <c r="B13" s="43">
        <v>5</v>
      </c>
      <c r="C13" s="28" t="s">
        <v>28</v>
      </c>
      <c r="D13" s="36">
        <f t="shared" si="3"/>
        <v>810</v>
      </c>
      <c r="E13" s="36">
        <f t="shared" si="3"/>
        <v>466</v>
      </c>
      <c r="F13" s="36">
        <f t="shared" si="3"/>
        <v>1132</v>
      </c>
      <c r="G13" s="47">
        <f>[5]KO!I29</f>
        <v>85</v>
      </c>
      <c r="H13" s="47">
        <f>[5]KO!L29</f>
        <v>59</v>
      </c>
      <c r="I13" s="47">
        <f>[5]KO!N29</f>
        <v>122</v>
      </c>
      <c r="J13" s="47">
        <f>[5]KO!I30</f>
        <v>181</v>
      </c>
      <c r="K13" s="47">
        <f>[5]KO!L30</f>
        <v>124</v>
      </c>
      <c r="L13" s="47">
        <f>[5]KO!N30</f>
        <v>263</v>
      </c>
      <c r="M13" s="47">
        <f>[5]KO!I31</f>
        <v>130</v>
      </c>
      <c r="N13" s="47">
        <f>[5]KO!L31</f>
        <v>88</v>
      </c>
      <c r="O13" s="47">
        <f>[5]KO!N31</f>
        <v>183</v>
      </c>
      <c r="P13" s="47">
        <f>[5]KO!I32</f>
        <v>213</v>
      </c>
      <c r="Q13" s="47">
        <f>[5]KO!L32</f>
        <v>86</v>
      </c>
      <c r="R13" s="47">
        <f>[5]KO!N32</f>
        <v>287</v>
      </c>
      <c r="S13" s="47">
        <f>[5]KO!I33</f>
        <v>201</v>
      </c>
      <c r="T13" s="47">
        <f>[5]KO!L33</f>
        <v>109</v>
      </c>
      <c r="U13" s="47">
        <f>[5]KO!N33</f>
        <v>277</v>
      </c>
    </row>
    <row r="14" spans="2:21" x14ac:dyDescent="0.2">
      <c r="B14" s="43">
        <v>6</v>
      </c>
      <c r="C14" s="28" t="s">
        <v>29</v>
      </c>
      <c r="D14" s="36">
        <f t="shared" si="3"/>
        <v>1320</v>
      </c>
      <c r="E14" s="36">
        <f t="shared" si="3"/>
        <v>715</v>
      </c>
      <c r="F14" s="36">
        <f t="shared" si="3"/>
        <v>1966</v>
      </c>
      <c r="G14" s="47">
        <f>[5]MI!I29</f>
        <v>158</v>
      </c>
      <c r="H14" s="47">
        <f>[5]MI!L29</f>
        <v>117</v>
      </c>
      <c r="I14" s="47">
        <f>[5]MI!N29</f>
        <v>243</v>
      </c>
      <c r="J14" s="47">
        <f>[5]MI!I30</f>
        <v>374</v>
      </c>
      <c r="K14" s="47">
        <f>[5]MI!L30</f>
        <v>218</v>
      </c>
      <c r="L14" s="47">
        <f>[5]MI!N30</f>
        <v>574</v>
      </c>
      <c r="M14" s="47">
        <f>[5]MI!I31</f>
        <v>142</v>
      </c>
      <c r="N14" s="47">
        <f>[5]MI!L31</f>
        <v>88</v>
      </c>
      <c r="O14" s="47">
        <f>[5]MI!N31</f>
        <v>244</v>
      </c>
      <c r="P14" s="47">
        <f>[5]MI!I32</f>
        <v>378</v>
      </c>
      <c r="Q14" s="47">
        <f>[5]MI!L32</f>
        <v>161</v>
      </c>
      <c r="R14" s="47">
        <f>[5]MI!N32</f>
        <v>514</v>
      </c>
      <c r="S14" s="47">
        <f>[5]MI!I33</f>
        <v>268</v>
      </c>
      <c r="T14" s="47">
        <f>[5]MI!L33</f>
        <v>131</v>
      </c>
      <c r="U14" s="47">
        <f>[5]MI!N33</f>
        <v>391</v>
      </c>
    </row>
    <row r="15" spans="2:21" x14ac:dyDescent="0.2">
      <c r="B15" s="46">
        <v>7</v>
      </c>
      <c r="C15" s="28" t="s">
        <v>30</v>
      </c>
      <c r="D15" s="36">
        <f t="shared" si="3"/>
        <v>1306</v>
      </c>
      <c r="E15" s="36">
        <f t="shared" si="3"/>
        <v>749</v>
      </c>
      <c r="F15" s="36">
        <f t="shared" si="3"/>
        <v>1872</v>
      </c>
      <c r="G15" s="47">
        <f>[5]NS!I29</f>
        <v>144</v>
      </c>
      <c r="H15" s="47">
        <f>[5]NS!L29</f>
        <v>96</v>
      </c>
      <c r="I15" s="47">
        <f>[5]NS!N29</f>
        <v>222</v>
      </c>
      <c r="J15" s="47">
        <f>[5]NS!I30</f>
        <v>328</v>
      </c>
      <c r="K15" s="47">
        <f>[5]NS!L30</f>
        <v>189</v>
      </c>
      <c r="L15" s="47">
        <f>[5]NS!N30</f>
        <v>476</v>
      </c>
      <c r="M15" s="47">
        <f>[5]NS!I31</f>
        <v>168</v>
      </c>
      <c r="N15" s="47">
        <f>[5]NS!L31</f>
        <v>123</v>
      </c>
      <c r="O15" s="47">
        <f>[5]NS!N31</f>
        <v>251</v>
      </c>
      <c r="P15" s="47">
        <f>[5]NS!I32</f>
        <v>304</v>
      </c>
      <c r="Q15" s="47">
        <f>[5]NS!L32</f>
        <v>154</v>
      </c>
      <c r="R15" s="47">
        <f>[5]NS!N32</f>
        <v>411</v>
      </c>
      <c r="S15" s="47">
        <f>[5]NS!I33</f>
        <v>362</v>
      </c>
      <c r="T15" s="47">
        <f>[5]NS!L33</f>
        <v>187</v>
      </c>
      <c r="U15" s="47">
        <f>[5]NS!N33</f>
        <v>512</v>
      </c>
    </row>
    <row r="16" spans="2:21" x14ac:dyDescent="0.2">
      <c r="B16" s="35">
        <v>8</v>
      </c>
      <c r="C16" s="28" t="s">
        <v>31</v>
      </c>
      <c r="D16" s="36">
        <f t="shared" si="3"/>
        <v>189</v>
      </c>
      <c r="E16" s="36">
        <f t="shared" si="3"/>
        <v>100</v>
      </c>
      <c r="F16" s="36">
        <f t="shared" si="3"/>
        <v>192</v>
      </c>
      <c r="G16" s="47">
        <f>[5]Sł!I29</f>
        <v>25</v>
      </c>
      <c r="H16" s="47">
        <f>[5]Sł!L29</f>
        <v>14</v>
      </c>
      <c r="I16" s="47">
        <f>[5]Sł!N29</f>
        <v>26</v>
      </c>
      <c r="J16" s="47">
        <f>[5]Sł!I30</f>
        <v>34</v>
      </c>
      <c r="K16" s="47">
        <f>[5]Sł!L30</f>
        <v>18</v>
      </c>
      <c r="L16" s="47">
        <f>[5]Sł!N30</f>
        <v>34</v>
      </c>
      <c r="M16" s="47">
        <f>[5]Sł!I31</f>
        <v>23</v>
      </c>
      <c r="N16" s="47">
        <f>[5]Sł!L31</f>
        <v>15</v>
      </c>
      <c r="O16" s="47">
        <f>[5]Sł!N31</f>
        <v>23</v>
      </c>
      <c r="P16" s="47">
        <f>[5]Sł!I32</f>
        <v>62</v>
      </c>
      <c r="Q16" s="47">
        <f>[5]Sł!L32</f>
        <v>29</v>
      </c>
      <c r="R16" s="47">
        <f>[5]Sł!N32</f>
        <v>63</v>
      </c>
      <c r="S16" s="47">
        <f>[5]Sł!I33</f>
        <v>45</v>
      </c>
      <c r="T16" s="47">
        <f>[5]Sł!L33</f>
        <v>24</v>
      </c>
      <c r="U16" s="47">
        <f>[5]Sł!N33</f>
        <v>46</v>
      </c>
    </row>
    <row r="17" spans="2:21" ht="25.5" x14ac:dyDescent="0.2">
      <c r="B17" s="43">
        <v>9</v>
      </c>
      <c r="C17" s="28" t="s">
        <v>32</v>
      </c>
      <c r="D17" s="36">
        <f>G17+J17+M17+P17+S17</f>
        <v>1054</v>
      </c>
      <c r="E17" s="36">
        <f t="shared" si="3"/>
        <v>644</v>
      </c>
      <c r="F17" s="36">
        <f t="shared" si="3"/>
        <v>1430</v>
      </c>
      <c r="G17" s="47">
        <f>[5]St!I29</f>
        <v>85</v>
      </c>
      <c r="H17" s="47">
        <f>[5]St!L29</f>
        <v>68</v>
      </c>
      <c r="I17" s="47">
        <f>[5]St!N29</f>
        <v>110</v>
      </c>
      <c r="J17" s="47">
        <f>[5]St!I30</f>
        <v>220</v>
      </c>
      <c r="K17" s="47">
        <f>[5]St!L30</f>
        <v>148</v>
      </c>
      <c r="L17" s="47">
        <f>[5]St!N30</f>
        <v>289</v>
      </c>
      <c r="M17" s="47">
        <f>[5]St!I31</f>
        <v>123</v>
      </c>
      <c r="N17" s="47">
        <f>[5]St!L31</f>
        <v>96</v>
      </c>
      <c r="O17" s="47">
        <f>[5]St!N31</f>
        <v>188</v>
      </c>
      <c r="P17" s="47">
        <f>[5]St!I32</f>
        <v>321</v>
      </c>
      <c r="Q17" s="47">
        <f>[5]St!L32</f>
        <v>169</v>
      </c>
      <c r="R17" s="47">
        <f>[5]St!N32</f>
        <v>426</v>
      </c>
      <c r="S17" s="47">
        <f>[5]St!I33</f>
        <v>305</v>
      </c>
      <c r="T17" s="47">
        <f>[5]St!L33</f>
        <v>163</v>
      </c>
      <c r="U17" s="47">
        <f>[5]St!N33</f>
        <v>417</v>
      </c>
    </row>
    <row r="18" spans="2:21" x14ac:dyDescent="0.2">
      <c r="B18" s="43">
        <v>10</v>
      </c>
      <c r="C18" s="28" t="s">
        <v>33</v>
      </c>
      <c r="D18" s="36">
        <f t="shared" ref="D18:D24" si="4">G18+J18+M18+P18+S18</f>
        <v>84</v>
      </c>
      <c r="E18" s="36">
        <f t="shared" si="3"/>
        <v>45</v>
      </c>
      <c r="F18" s="36">
        <f t="shared" si="3"/>
        <v>93</v>
      </c>
      <c r="G18" s="47">
        <f>[5]Su!I29</f>
        <v>17</v>
      </c>
      <c r="H18" s="47">
        <f>[5]Su!L29</f>
        <v>10</v>
      </c>
      <c r="I18" s="47">
        <f>[5]Su!N29</f>
        <v>20</v>
      </c>
      <c r="J18" s="47">
        <f>[5]Su!I30</f>
        <v>26</v>
      </c>
      <c r="K18" s="47">
        <f>[5]Su!L30</f>
        <v>19</v>
      </c>
      <c r="L18" s="47">
        <f>[5]Su!N30</f>
        <v>27</v>
      </c>
      <c r="M18" s="47">
        <f>[5]Su!I31</f>
        <v>9</v>
      </c>
      <c r="N18" s="47">
        <f>[5]Su!L31</f>
        <v>6</v>
      </c>
      <c r="O18" s="47">
        <f>[5]Su!N31</f>
        <v>12</v>
      </c>
      <c r="P18" s="47">
        <f>[5]Su!I32</f>
        <v>19</v>
      </c>
      <c r="Q18" s="47">
        <f>[5]Su!L32</f>
        <v>7</v>
      </c>
      <c r="R18" s="47">
        <f>[5]Su!N32</f>
        <v>21</v>
      </c>
      <c r="S18" s="47">
        <f>[5]Su!I33</f>
        <v>13</v>
      </c>
      <c r="T18" s="47">
        <f>[5]Su!L33</f>
        <v>3</v>
      </c>
      <c r="U18" s="47">
        <f>[5]Su!N33</f>
        <v>13</v>
      </c>
    </row>
    <row r="19" spans="2:21" x14ac:dyDescent="0.2">
      <c r="B19" s="46">
        <v>11</v>
      </c>
      <c r="C19" s="28" t="s">
        <v>34</v>
      </c>
      <c r="D19" s="36">
        <f>G19+J19+M19+P19+S19</f>
        <v>190</v>
      </c>
      <c r="E19" s="36">
        <f t="shared" si="3"/>
        <v>108</v>
      </c>
      <c r="F19" s="36">
        <f t="shared" si="3"/>
        <v>216</v>
      </c>
      <c r="G19" s="47">
        <f>[5]Św!I29</f>
        <v>30</v>
      </c>
      <c r="H19" s="47">
        <f>[5]Św!L29</f>
        <v>22</v>
      </c>
      <c r="I19" s="47">
        <f>[5]Św!N29</f>
        <v>33</v>
      </c>
      <c r="J19" s="47">
        <f>[5]Św!I30</f>
        <v>41</v>
      </c>
      <c r="K19" s="47">
        <f>[5]Św!L30</f>
        <v>27</v>
      </c>
      <c r="L19" s="47">
        <f>[5]Św!N30</f>
        <v>49</v>
      </c>
      <c r="M19" s="47">
        <f>[5]Św!I31</f>
        <v>20</v>
      </c>
      <c r="N19" s="47">
        <f>[5]Św!L31</f>
        <v>10</v>
      </c>
      <c r="O19" s="47">
        <f>[5]Św!N31</f>
        <v>20</v>
      </c>
      <c r="P19" s="47">
        <f>[5]Św!I32</f>
        <v>55</v>
      </c>
      <c r="Q19" s="47">
        <f>[5]Św!L32</f>
        <v>28</v>
      </c>
      <c r="R19" s="47">
        <f>[5]Św!N32</f>
        <v>68</v>
      </c>
      <c r="S19" s="47">
        <f>[5]Św!I33</f>
        <v>44</v>
      </c>
      <c r="T19" s="47">
        <f>[5]Św!L33</f>
        <v>21</v>
      </c>
      <c r="U19" s="47">
        <f>[5]Św!N33</f>
        <v>46</v>
      </c>
    </row>
    <row r="20" spans="2:21" x14ac:dyDescent="0.2">
      <c r="B20" s="35">
        <v>12</v>
      </c>
      <c r="C20" s="28" t="s">
        <v>35</v>
      </c>
      <c r="D20" s="36">
        <f t="shared" si="4"/>
        <v>140</v>
      </c>
      <c r="E20" s="36">
        <f t="shared" si="3"/>
        <v>83</v>
      </c>
      <c r="F20" s="36">
        <f t="shared" si="3"/>
        <v>258</v>
      </c>
      <c r="G20" s="47">
        <f>[5]Ws!I29</f>
        <v>10</v>
      </c>
      <c r="H20" s="47">
        <f>[5]Ws!L29</f>
        <v>7</v>
      </c>
      <c r="I20" s="47">
        <f>[5]Ws!N29</f>
        <v>12</v>
      </c>
      <c r="J20" s="47">
        <f>[5]Ws!I30</f>
        <v>47</v>
      </c>
      <c r="K20" s="47">
        <f>[5]Ws!L30</f>
        <v>28</v>
      </c>
      <c r="L20" s="47">
        <f>[5]Ws!N30</f>
        <v>72</v>
      </c>
      <c r="M20" s="47">
        <f>[5]Ws!I31</f>
        <v>21</v>
      </c>
      <c r="N20" s="47">
        <f>[5]Ws!L31</f>
        <v>12</v>
      </c>
      <c r="O20" s="47">
        <f>[5]Ws!N31</f>
        <v>40</v>
      </c>
      <c r="P20" s="47">
        <f>[5]Ws!I32</f>
        <v>31</v>
      </c>
      <c r="Q20" s="47">
        <f>[5]Ws!L32</f>
        <v>20</v>
      </c>
      <c r="R20" s="47">
        <f>[5]Ws!N32</f>
        <v>68</v>
      </c>
      <c r="S20" s="47">
        <f>[5]Ws!I33</f>
        <v>31</v>
      </c>
      <c r="T20" s="47">
        <f>[5]Ws!L33</f>
        <v>16</v>
      </c>
      <c r="U20" s="47">
        <f>[5]Ws!N33</f>
        <v>66</v>
      </c>
    </row>
    <row r="21" spans="2:21" ht="25.5" x14ac:dyDescent="0.2">
      <c r="B21" s="43">
        <v>13</v>
      </c>
      <c r="C21" s="28" t="s">
        <v>36</v>
      </c>
      <c r="D21" s="36">
        <f t="shared" si="4"/>
        <v>907</v>
      </c>
      <c r="E21" s="36">
        <f t="shared" si="3"/>
        <v>529</v>
      </c>
      <c r="F21" s="36">
        <f t="shared" si="3"/>
        <v>1941</v>
      </c>
      <c r="G21" s="47">
        <f>[5]ZGg!I29</f>
        <v>309</v>
      </c>
      <c r="H21" s="47">
        <f>[5]ZGg!L29</f>
        <v>203</v>
      </c>
      <c r="I21" s="47">
        <f>[5]ZGg!N29</f>
        <v>668</v>
      </c>
      <c r="J21" s="47">
        <f>[5]ZGg!I30</f>
        <v>196</v>
      </c>
      <c r="K21" s="47">
        <f>[5]ZGg!L30</f>
        <v>125</v>
      </c>
      <c r="L21" s="47">
        <f>[5]ZGg!N30</f>
        <v>435</v>
      </c>
      <c r="M21" s="47">
        <f>[5]ZGg!I31</f>
        <v>151</v>
      </c>
      <c r="N21" s="47">
        <f>[5]ZGg!L31</f>
        <v>87</v>
      </c>
      <c r="O21" s="47">
        <f>[5]ZGg!N31</f>
        <v>298</v>
      </c>
      <c r="P21" s="47">
        <f>[5]ZGg!I32</f>
        <v>111</v>
      </c>
      <c r="Q21" s="47">
        <f>[5]ZGg!L32</f>
        <v>45</v>
      </c>
      <c r="R21" s="47">
        <f>[5]ZGg!N32</f>
        <v>244</v>
      </c>
      <c r="S21" s="47">
        <f>[5]ZGg!I33</f>
        <v>140</v>
      </c>
      <c r="T21" s="47">
        <f>[5]ZGg!L33</f>
        <v>69</v>
      </c>
      <c r="U21" s="47">
        <f>[5]ZGg!N33</f>
        <v>296</v>
      </c>
    </row>
    <row r="22" spans="2:21" ht="25.5" x14ac:dyDescent="0.2">
      <c r="B22" s="43">
        <v>14</v>
      </c>
      <c r="C22" s="28" t="s">
        <v>37</v>
      </c>
      <c r="D22" s="36">
        <f t="shared" si="4"/>
        <v>237</v>
      </c>
      <c r="E22" s="36">
        <f t="shared" si="3"/>
        <v>149</v>
      </c>
      <c r="F22" s="36">
        <f t="shared" si="3"/>
        <v>488</v>
      </c>
      <c r="G22" s="47">
        <f>[5]ZGz!I29</f>
        <v>58</v>
      </c>
      <c r="H22" s="47">
        <f>[5]ZGz!L29</f>
        <v>45</v>
      </c>
      <c r="I22" s="47">
        <f>[5]ZGz!N29</f>
        <v>120</v>
      </c>
      <c r="J22" s="47">
        <f>[5]ZGz!I30</f>
        <v>69</v>
      </c>
      <c r="K22" s="47">
        <f>[5]ZGz!L30</f>
        <v>41</v>
      </c>
      <c r="L22" s="47">
        <f>[5]ZGz!N30</f>
        <v>143</v>
      </c>
      <c r="M22" s="47">
        <f>[5]ZGz!I31</f>
        <v>38</v>
      </c>
      <c r="N22" s="47">
        <f>[5]ZGz!L31</f>
        <v>24</v>
      </c>
      <c r="O22" s="47">
        <f>[5]ZGz!N31</f>
        <v>72</v>
      </c>
      <c r="P22" s="47">
        <f>[5]ZGz!I32</f>
        <v>43</v>
      </c>
      <c r="Q22" s="47">
        <f>[5]ZGz!L32</f>
        <v>21</v>
      </c>
      <c r="R22" s="47">
        <f>[5]ZGz!N32</f>
        <v>95</v>
      </c>
      <c r="S22" s="47">
        <f>[5]ZGz!I33</f>
        <v>29</v>
      </c>
      <c r="T22" s="47">
        <f>[5]ZGz!L33</f>
        <v>18</v>
      </c>
      <c r="U22" s="47">
        <f>[5]ZGz!N33</f>
        <v>58</v>
      </c>
    </row>
    <row r="23" spans="2:21" x14ac:dyDescent="0.2">
      <c r="B23" s="46">
        <v>15</v>
      </c>
      <c r="C23" s="28" t="s">
        <v>38</v>
      </c>
      <c r="D23" s="36">
        <f t="shared" si="4"/>
        <v>441</v>
      </c>
      <c r="E23" s="36">
        <f t="shared" si="3"/>
        <v>283</v>
      </c>
      <c r="F23" s="36">
        <f t="shared" si="3"/>
        <v>488</v>
      </c>
      <c r="G23" s="47">
        <f>[5]Żg!I29</f>
        <v>56</v>
      </c>
      <c r="H23" s="47">
        <f>[5]Żg!L29</f>
        <v>43</v>
      </c>
      <c r="I23" s="47">
        <f>[5]Żg!N29</f>
        <v>61</v>
      </c>
      <c r="J23" s="47">
        <f>[5]Żg!I30</f>
        <v>119</v>
      </c>
      <c r="K23" s="47">
        <f>[5]Żg!L30</f>
        <v>72</v>
      </c>
      <c r="L23" s="47">
        <f>[5]Żg!N30</f>
        <v>123</v>
      </c>
      <c r="M23" s="47">
        <f>[5]Żg!I31</f>
        <v>72</v>
      </c>
      <c r="N23" s="47">
        <f>[5]Żg!L31</f>
        <v>50</v>
      </c>
      <c r="O23" s="47">
        <f>[5]Żg!N31</f>
        <v>79</v>
      </c>
      <c r="P23" s="47">
        <f>[5]Żg!I32</f>
        <v>89</v>
      </c>
      <c r="Q23" s="47">
        <f>[5]Żg!L32</f>
        <v>51</v>
      </c>
      <c r="R23" s="47">
        <f>[5]Żg!N32</f>
        <v>102</v>
      </c>
      <c r="S23" s="47">
        <f>[5]Żg!I33</f>
        <v>105</v>
      </c>
      <c r="T23" s="47">
        <f>[5]Żg!L33</f>
        <v>67</v>
      </c>
      <c r="U23" s="47">
        <f>[5]Żg!N33</f>
        <v>123</v>
      </c>
    </row>
    <row r="24" spans="2:21" x14ac:dyDescent="0.2">
      <c r="B24" s="35">
        <v>16</v>
      </c>
      <c r="C24" s="28" t="s">
        <v>39</v>
      </c>
      <c r="D24" s="36">
        <f t="shared" si="4"/>
        <v>206</v>
      </c>
      <c r="E24" s="36">
        <f t="shared" si="3"/>
        <v>121</v>
      </c>
      <c r="F24" s="36">
        <f t="shared" si="3"/>
        <v>210</v>
      </c>
      <c r="G24" s="47">
        <f>[5]Żr!I29</f>
        <v>28</v>
      </c>
      <c r="H24" s="47">
        <f>[5]Żr!L29</f>
        <v>18</v>
      </c>
      <c r="I24" s="47">
        <f>[5]Żr!N29</f>
        <v>28</v>
      </c>
      <c r="J24" s="47">
        <f>[5]Żr!I30</f>
        <v>66</v>
      </c>
      <c r="K24" s="47">
        <f>[5]Żr!L30</f>
        <v>36</v>
      </c>
      <c r="L24" s="47">
        <f>[5]Żr!N30</f>
        <v>69</v>
      </c>
      <c r="M24" s="47">
        <f>[5]Żr!I31</f>
        <v>20</v>
      </c>
      <c r="N24" s="47">
        <f>[5]Żr!L31</f>
        <v>15</v>
      </c>
      <c r="O24" s="47">
        <f>[5]Żr!N31</f>
        <v>21</v>
      </c>
      <c r="P24" s="47">
        <f>[5]Żr!I32</f>
        <v>41</v>
      </c>
      <c r="Q24" s="47">
        <f>[5]Żr!L32</f>
        <v>20</v>
      </c>
      <c r="R24" s="47">
        <f>[5]Żr!N32</f>
        <v>41</v>
      </c>
      <c r="S24" s="47">
        <f>[5]Żr!I33</f>
        <v>51</v>
      </c>
      <c r="T24" s="47">
        <f>[5]Żr!L33</f>
        <v>32</v>
      </c>
      <c r="U24" s="47">
        <f>[5]Żr!N33</f>
        <v>51</v>
      </c>
    </row>
    <row r="26" spans="2:21" x14ac:dyDescent="0.2">
      <c r="D26" s="34"/>
      <c r="E26" s="34"/>
      <c r="F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</sheetData>
  <mergeCells count="11">
    <mergeCell ref="B8:C8"/>
    <mergeCell ref="S2:U2"/>
    <mergeCell ref="B3:U3"/>
    <mergeCell ref="B5:B7"/>
    <mergeCell ref="C5:C7"/>
    <mergeCell ref="D5:F6"/>
    <mergeCell ref="G5:I6"/>
    <mergeCell ref="J5:L6"/>
    <mergeCell ref="M5:O6"/>
    <mergeCell ref="P5:R6"/>
    <mergeCell ref="S5:U6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7"/>
  <sheetViews>
    <sheetView zoomScaleNormal="100" workbookViewId="0">
      <selection activeCell="E8" sqref="E8"/>
    </sheetView>
  </sheetViews>
  <sheetFormatPr defaultRowHeight="12.75" x14ac:dyDescent="0.2"/>
  <cols>
    <col min="1" max="1" width="2.85546875" style="21" customWidth="1"/>
    <col min="2" max="2" width="5.140625" style="21" customWidth="1"/>
    <col min="3" max="3" width="25.140625" style="21" customWidth="1"/>
    <col min="4" max="4" width="21.7109375" style="21" customWidth="1"/>
    <col min="5" max="6" width="9.7109375" style="50" customWidth="1"/>
    <col min="7" max="16" width="9.7109375" style="52" customWidth="1"/>
    <col min="17" max="256" width="9.140625" style="21"/>
    <col min="257" max="257" width="2.85546875" style="21" customWidth="1"/>
    <col min="258" max="258" width="5.140625" style="21" customWidth="1"/>
    <col min="259" max="259" width="25.140625" style="21" customWidth="1"/>
    <col min="260" max="260" width="21.7109375" style="21" customWidth="1"/>
    <col min="261" max="512" width="9.140625" style="21"/>
    <col min="513" max="513" width="2.85546875" style="21" customWidth="1"/>
    <col min="514" max="514" width="5.140625" style="21" customWidth="1"/>
    <col min="515" max="515" width="25.140625" style="21" customWidth="1"/>
    <col min="516" max="516" width="21.7109375" style="21" customWidth="1"/>
    <col min="517" max="768" width="9.140625" style="21"/>
    <col min="769" max="769" width="2.85546875" style="21" customWidth="1"/>
    <col min="770" max="770" width="5.140625" style="21" customWidth="1"/>
    <col min="771" max="771" width="25.140625" style="21" customWidth="1"/>
    <col min="772" max="772" width="21.7109375" style="21" customWidth="1"/>
    <col min="773" max="1024" width="9.140625" style="21"/>
    <col min="1025" max="1025" width="2.85546875" style="21" customWidth="1"/>
    <col min="1026" max="1026" width="5.140625" style="21" customWidth="1"/>
    <col min="1027" max="1027" width="25.140625" style="21" customWidth="1"/>
    <col min="1028" max="1028" width="21.7109375" style="21" customWidth="1"/>
    <col min="1029" max="1280" width="9.140625" style="21"/>
    <col min="1281" max="1281" width="2.85546875" style="21" customWidth="1"/>
    <col min="1282" max="1282" width="5.140625" style="21" customWidth="1"/>
    <col min="1283" max="1283" width="25.140625" style="21" customWidth="1"/>
    <col min="1284" max="1284" width="21.7109375" style="21" customWidth="1"/>
    <col min="1285" max="1536" width="9.140625" style="21"/>
    <col min="1537" max="1537" width="2.85546875" style="21" customWidth="1"/>
    <col min="1538" max="1538" width="5.140625" style="21" customWidth="1"/>
    <col min="1539" max="1539" width="25.140625" style="21" customWidth="1"/>
    <col min="1540" max="1540" width="21.7109375" style="21" customWidth="1"/>
    <col min="1541" max="1792" width="9.140625" style="21"/>
    <col min="1793" max="1793" width="2.85546875" style="21" customWidth="1"/>
    <col min="1794" max="1794" width="5.140625" style="21" customWidth="1"/>
    <col min="1795" max="1795" width="25.140625" style="21" customWidth="1"/>
    <col min="1796" max="1796" width="21.7109375" style="21" customWidth="1"/>
    <col min="1797" max="2048" width="9.140625" style="21"/>
    <col min="2049" max="2049" width="2.85546875" style="21" customWidth="1"/>
    <col min="2050" max="2050" width="5.140625" style="21" customWidth="1"/>
    <col min="2051" max="2051" width="25.140625" style="21" customWidth="1"/>
    <col min="2052" max="2052" width="21.7109375" style="21" customWidth="1"/>
    <col min="2053" max="2304" width="9.140625" style="21"/>
    <col min="2305" max="2305" width="2.85546875" style="21" customWidth="1"/>
    <col min="2306" max="2306" width="5.140625" style="21" customWidth="1"/>
    <col min="2307" max="2307" width="25.140625" style="21" customWidth="1"/>
    <col min="2308" max="2308" width="21.7109375" style="21" customWidth="1"/>
    <col min="2309" max="2560" width="9.140625" style="21"/>
    <col min="2561" max="2561" width="2.85546875" style="21" customWidth="1"/>
    <col min="2562" max="2562" width="5.140625" style="21" customWidth="1"/>
    <col min="2563" max="2563" width="25.140625" style="21" customWidth="1"/>
    <col min="2564" max="2564" width="21.7109375" style="21" customWidth="1"/>
    <col min="2565" max="2816" width="9.140625" style="21"/>
    <col min="2817" max="2817" width="2.85546875" style="21" customWidth="1"/>
    <col min="2818" max="2818" width="5.140625" style="21" customWidth="1"/>
    <col min="2819" max="2819" width="25.140625" style="21" customWidth="1"/>
    <col min="2820" max="2820" width="21.7109375" style="21" customWidth="1"/>
    <col min="2821" max="3072" width="9.140625" style="21"/>
    <col min="3073" max="3073" width="2.85546875" style="21" customWidth="1"/>
    <col min="3074" max="3074" width="5.140625" style="21" customWidth="1"/>
    <col min="3075" max="3075" width="25.140625" style="21" customWidth="1"/>
    <col min="3076" max="3076" width="21.7109375" style="21" customWidth="1"/>
    <col min="3077" max="3328" width="9.140625" style="21"/>
    <col min="3329" max="3329" width="2.85546875" style="21" customWidth="1"/>
    <col min="3330" max="3330" width="5.140625" style="21" customWidth="1"/>
    <col min="3331" max="3331" width="25.140625" style="21" customWidth="1"/>
    <col min="3332" max="3332" width="21.7109375" style="21" customWidth="1"/>
    <col min="3333" max="3584" width="9.140625" style="21"/>
    <col min="3585" max="3585" width="2.85546875" style="21" customWidth="1"/>
    <col min="3586" max="3586" width="5.140625" style="21" customWidth="1"/>
    <col min="3587" max="3587" width="25.140625" style="21" customWidth="1"/>
    <col min="3588" max="3588" width="21.7109375" style="21" customWidth="1"/>
    <col min="3589" max="3840" width="9.140625" style="21"/>
    <col min="3841" max="3841" width="2.85546875" style="21" customWidth="1"/>
    <col min="3842" max="3842" width="5.140625" style="21" customWidth="1"/>
    <col min="3843" max="3843" width="25.140625" style="21" customWidth="1"/>
    <col min="3844" max="3844" width="21.7109375" style="21" customWidth="1"/>
    <col min="3845" max="4096" width="9.140625" style="21"/>
    <col min="4097" max="4097" width="2.85546875" style="21" customWidth="1"/>
    <col min="4098" max="4098" width="5.140625" style="21" customWidth="1"/>
    <col min="4099" max="4099" width="25.140625" style="21" customWidth="1"/>
    <col min="4100" max="4100" width="21.7109375" style="21" customWidth="1"/>
    <col min="4101" max="4352" width="9.140625" style="21"/>
    <col min="4353" max="4353" width="2.85546875" style="21" customWidth="1"/>
    <col min="4354" max="4354" width="5.140625" style="21" customWidth="1"/>
    <col min="4355" max="4355" width="25.140625" style="21" customWidth="1"/>
    <col min="4356" max="4356" width="21.7109375" style="21" customWidth="1"/>
    <col min="4357" max="4608" width="9.140625" style="21"/>
    <col min="4609" max="4609" width="2.85546875" style="21" customWidth="1"/>
    <col min="4610" max="4610" width="5.140625" style="21" customWidth="1"/>
    <col min="4611" max="4611" width="25.140625" style="21" customWidth="1"/>
    <col min="4612" max="4612" width="21.7109375" style="21" customWidth="1"/>
    <col min="4613" max="4864" width="9.140625" style="21"/>
    <col min="4865" max="4865" width="2.85546875" style="21" customWidth="1"/>
    <col min="4866" max="4866" width="5.140625" style="21" customWidth="1"/>
    <col min="4867" max="4867" width="25.140625" style="21" customWidth="1"/>
    <col min="4868" max="4868" width="21.7109375" style="21" customWidth="1"/>
    <col min="4869" max="5120" width="9.140625" style="21"/>
    <col min="5121" max="5121" width="2.85546875" style="21" customWidth="1"/>
    <col min="5122" max="5122" width="5.140625" style="21" customWidth="1"/>
    <col min="5123" max="5123" width="25.140625" style="21" customWidth="1"/>
    <col min="5124" max="5124" width="21.7109375" style="21" customWidth="1"/>
    <col min="5125" max="5376" width="9.140625" style="21"/>
    <col min="5377" max="5377" width="2.85546875" style="21" customWidth="1"/>
    <col min="5378" max="5378" width="5.140625" style="21" customWidth="1"/>
    <col min="5379" max="5379" width="25.140625" style="21" customWidth="1"/>
    <col min="5380" max="5380" width="21.7109375" style="21" customWidth="1"/>
    <col min="5381" max="5632" width="9.140625" style="21"/>
    <col min="5633" max="5633" width="2.85546875" style="21" customWidth="1"/>
    <col min="5634" max="5634" width="5.140625" style="21" customWidth="1"/>
    <col min="5635" max="5635" width="25.140625" style="21" customWidth="1"/>
    <col min="5636" max="5636" width="21.7109375" style="21" customWidth="1"/>
    <col min="5637" max="5888" width="9.140625" style="21"/>
    <col min="5889" max="5889" width="2.85546875" style="21" customWidth="1"/>
    <col min="5890" max="5890" width="5.140625" style="21" customWidth="1"/>
    <col min="5891" max="5891" width="25.140625" style="21" customWidth="1"/>
    <col min="5892" max="5892" width="21.7109375" style="21" customWidth="1"/>
    <col min="5893" max="6144" width="9.140625" style="21"/>
    <col min="6145" max="6145" width="2.85546875" style="21" customWidth="1"/>
    <col min="6146" max="6146" width="5.140625" style="21" customWidth="1"/>
    <col min="6147" max="6147" width="25.140625" style="21" customWidth="1"/>
    <col min="6148" max="6148" width="21.7109375" style="21" customWidth="1"/>
    <col min="6149" max="6400" width="9.140625" style="21"/>
    <col min="6401" max="6401" width="2.85546875" style="21" customWidth="1"/>
    <col min="6402" max="6402" width="5.140625" style="21" customWidth="1"/>
    <col min="6403" max="6403" width="25.140625" style="21" customWidth="1"/>
    <col min="6404" max="6404" width="21.7109375" style="21" customWidth="1"/>
    <col min="6405" max="6656" width="9.140625" style="21"/>
    <col min="6657" max="6657" width="2.85546875" style="21" customWidth="1"/>
    <col min="6658" max="6658" width="5.140625" style="21" customWidth="1"/>
    <col min="6659" max="6659" width="25.140625" style="21" customWidth="1"/>
    <col min="6660" max="6660" width="21.7109375" style="21" customWidth="1"/>
    <col min="6661" max="6912" width="9.140625" style="21"/>
    <col min="6913" max="6913" width="2.85546875" style="21" customWidth="1"/>
    <col min="6914" max="6914" width="5.140625" style="21" customWidth="1"/>
    <col min="6915" max="6915" width="25.140625" style="21" customWidth="1"/>
    <col min="6916" max="6916" width="21.7109375" style="21" customWidth="1"/>
    <col min="6917" max="7168" width="9.140625" style="21"/>
    <col min="7169" max="7169" width="2.85546875" style="21" customWidth="1"/>
    <col min="7170" max="7170" width="5.140625" style="21" customWidth="1"/>
    <col min="7171" max="7171" width="25.140625" style="21" customWidth="1"/>
    <col min="7172" max="7172" width="21.7109375" style="21" customWidth="1"/>
    <col min="7173" max="7424" width="9.140625" style="21"/>
    <col min="7425" max="7425" width="2.85546875" style="21" customWidth="1"/>
    <col min="7426" max="7426" width="5.140625" style="21" customWidth="1"/>
    <col min="7427" max="7427" width="25.140625" style="21" customWidth="1"/>
    <col min="7428" max="7428" width="21.7109375" style="21" customWidth="1"/>
    <col min="7429" max="7680" width="9.140625" style="21"/>
    <col min="7681" max="7681" width="2.85546875" style="21" customWidth="1"/>
    <col min="7682" max="7682" width="5.140625" style="21" customWidth="1"/>
    <col min="7683" max="7683" width="25.140625" style="21" customWidth="1"/>
    <col min="7684" max="7684" width="21.7109375" style="21" customWidth="1"/>
    <col min="7685" max="7936" width="9.140625" style="21"/>
    <col min="7937" max="7937" width="2.85546875" style="21" customWidth="1"/>
    <col min="7938" max="7938" width="5.140625" style="21" customWidth="1"/>
    <col min="7939" max="7939" width="25.140625" style="21" customWidth="1"/>
    <col min="7940" max="7940" width="21.7109375" style="21" customWidth="1"/>
    <col min="7941" max="8192" width="9.140625" style="21"/>
    <col min="8193" max="8193" width="2.85546875" style="21" customWidth="1"/>
    <col min="8194" max="8194" width="5.140625" style="21" customWidth="1"/>
    <col min="8195" max="8195" width="25.140625" style="21" customWidth="1"/>
    <col min="8196" max="8196" width="21.7109375" style="21" customWidth="1"/>
    <col min="8197" max="8448" width="9.140625" style="21"/>
    <col min="8449" max="8449" width="2.85546875" style="21" customWidth="1"/>
    <col min="8450" max="8450" width="5.140625" style="21" customWidth="1"/>
    <col min="8451" max="8451" width="25.140625" style="21" customWidth="1"/>
    <col min="8452" max="8452" width="21.7109375" style="21" customWidth="1"/>
    <col min="8453" max="8704" width="9.140625" style="21"/>
    <col min="8705" max="8705" width="2.85546875" style="21" customWidth="1"/>
    <col min="8706" max="8706" width="5.140625" style="21" customWidth="1"/>
    <col min="8707" max="8707" width="25.140625" style="21" customWidth="1"/>
    <col min="8708" max="8708" width="21.7109375" style="21" customWidth="1"/>
    <col min="8709" max="8960" width="9.140625" style="21"/>
    <col min="8961" max="8961" width="2.85546875" style="21" customWidth="1"/>
    <col min="8962" max="8962" width="5.140625" style="21" customWidth="1"/>
    <col min="8963" max="8963" width="25.140625" style="21" customWidth="1"/>
    <col min="8964" max="8964" width="21.7109375" style="21" customWidth="1"/>
    <col min="8965" max="9216" width="9.140625" style="21"/>
    <col min="9217" max="9217" width="2.85546875" style="21" customWidth="1"/>
    <col min="9218" max="9218" width="5.140625" style="21" customWidth="1"/>
    <col min="9219" max="9219" width="25.140625" style="21" customWidth="1"/>
    <col min="9220" max="9220" width="21.7109375" style="21" customWidth="1"/>
    <col min="9221" max="9472" width="9.140625" style="21"/>
    <col min="9473" max="9473" width="2.85546875" style="21" customWidth="1"/>
    <col min="9474" max="9474" width="5.140625" style="21" customWidth="1"/>
    <col min="9475" max="9475" width="25.140625" style="21" customWidth="1"/>
    <col min="9476" max="9476" width="21.7109375" style="21" customWidth="1"/>
    <col min="9477" max="9728" width="9.140625" style="21"/>
    <col min="9729" max="9729" width="2.85546875" style="21" customWidth="1"/>
    <col min="9730" max="9730" width="5.140625" style="21" customWidth="1"/>
    <col min="9731" max="9731" width="25.140625" style="21" customWidth="1"/>
    <col min="9732" max="9732" width="21.7109375" style="21" customWidth="1"/>
    <col min="9733" max="9984" width="9.140625" style="21"/>
    <col min="9985" max="9985" width="2.85546875" style="21" customWidth="1"/>
    <col min="9986" max="9986" width="5.140625" style="21" customWidth="1"/>
    <col min="9987" max="9987" width="25.140625" style="21" customWidth="1"/>
    <col min="9988" max="9988" width="21.7109375" style="21" customWidth="1"/>
    <col min="9989" max="10240" width="9.140625" style="21"/>
    <col min="10241" max="10241" width="2.85546875" style="21" customWidth="1"/>
    <col min="10242" max="10242" width="5.140625" style="21" customWidth="1"/>
    <col min="10243" max="10243" width="25.140625" style="21" customWidth="1"/>
    <col min="10244" max="10244" width="21.7109375" style="21" customWidth="1"/>
    <col min="10245" max="10496" width="9.140625" style="21"/>
    <col min="10497" max="10497" width="2.85546875" style="21" customWidth="1"/>
    <col min="10498" max="10498" width="5.140625" style="21" customWidth="1"/>
    <col min="10499" max="10499" width="25.140625" style="21" customWidth="1"/>
    <col min="10500" max="10500" width="21.7109375" style="21" customWidth="1"/>
    <col min="10501" max="10752" width="9.140625" style="21"/>
    <col min="10753" max="10753" width="2.85546875" style="21" customWidth="1"/>
    <col min="10754" max="10754" width="5.140625" style="21" customWidth="1"/>
    <col min="10755" max="10755" width="25.140625" style="21" customWidth="1"/>
    <col min="10756" max="10756" width="21.7109375" style="21" customWidth="1"/>
    <col min="10757" max="11008" width="9.140625" style="21"/>
    <col min="11009" max="11009" width="2.85546875" style="21" customWidth="1"/>
    <col min="11010" max="11010" width="5.140625" style="21" customWidth="1"/>
    <col min="11011" max="11011" width="25.140625" style="21" customWidth="1"/>
    <col min="11012" max="11012" width="21.7109375" style="21" customWidth="1"/>
    <col min="11013" max="11264" width="9.140625" style="21"/>
    <col min="11265" max="11265" width="2.85546875" style="21" customWidth="1"/>
    <col min="11266" max="11266" width="5.140625" style="21" customWidth="1"/>
    <col min="11267" max="11267" width="25.140625" style="21" customWidth="1"/>
    <col min="11268" max="11268" width="21.7109375" style="21" customWidth="1"/>
    <col min="11269" max="11520" width="9.140625" style="21"/>
    <col min="11521" max="11521" width="2.85546875" style="21" customWidth="1"/>
    <col min="11522" max="11522" width="5.140625" style="21" customWidth="1"/>
    <col min="11523" max="11523" width="25.140625" style="21" customWidth="1"/>
    <col min="11524" max="11524" width="21.7109375" style="21" customWidth="1"/>
    <col min="11525" max="11776" width="9.140625" style="21"/>
    <col min="11777" max="11777" width="2.85546875" style="21" customWidth="1"/>
    <col min="11778" max="11778" width="5.140625" style="21" customWidth="1"/>
    <col min="11779" max="11779" width="25.140625" style="21" customWidth="1"/>
    <col min="11780" max="11780" width="21.7109375" style="21" customWidth="1"/>
    <col min="11781" max="12032" width="9.140625" style="21"/>
    <col min="12033" max="12033" width="2.85546875" style="21" customWidth="1"/>
    <col min="12034" max="12034" width="5.140625" style="21" customWidth="1"/>
    <col min="12035" max="12035" width="25.140625" style="21" customWidth="1"/>
    <col min="12036" max="12036" width="21.7109375" style="21" customWidth="1"/>
    <col min="12037" max="12288" width="9.140625" style="21"/>
    <col min="12289" max="12289" width="2.85546875" style="21" customWidth="1"/>
    <col min="12290" max="12290" width="5.140625" style="21" customWidth="1"/>
    <col min="12291" max="12291" width="25.140625" style="21" customWidth="1"/>
    <col min="12292" max="12292" width="21.7109375" style="21" customWidth="1"/>
    <col min="12293" max="12544" width="9.140625" style="21"/>
    <col min="12545" max="12545" width="2.85546875" style="21" customWidth="1"/>
    <col min="12546" max="12546" width="5.140625" style="21" customWidth="1"/>
    <col min="12547" max="12547" width="25.140625" style="21" customWidth="1"/>
    <col min="12548" max="12548" width="21.7109375" style="21" customWidth="1"/>
    <col min="12549" max="12800" width="9.140625" style="21"/>
    <col min="12801" max="12801" width="2.85546875" style="21" customWidth="1"/>
    <col min="12802" max="12802" width="5.140625" style="21" customWidth="1"/>
    <col min="12803" max="12803" width="25.140625" style="21" customWidth="1"/>
    <col min="12804" max="12804" width="21.7109375" style="21" customWidth="1"/>
    <col min="12805" max="13056" width="9.140625" style="21"/>
    <col min="13057" max="13057" width="2.85546875" style="21" customWidth="1"/>
    <col min="13058" max="13058" width="5.140625" style="21" customWidth="1"/>
    <col min="13059" max="13059" width="25.140625" style="21" customWidth="1"/>
    <col min="13060" max="13060" width="21.7109375" style="21" customWidth="1"/>
    <col min="13061" max="13312" width="9.140625" style="21"/>
    <col min="13313" max="13313" width="2.85546875" style="21" customWidth="1"/>
    <col min="13314" max="13314" width="5.140625" style="21" customWidth="1"/>
    <col min="13315" max="13315" width="25.140625" style="21" customWidth="1"/>
    <col min="13316" max="13316" width="21.7109375" style="21" customWidth="1"/>
    <col min="13317" max="13568" width="9.140625" style="21"/>
    <col min="13569" max="13569" width="2.85546875" style="21" customWidth="1"/>
    <col min="13570" max="13570" width="5.140625" style="21" customWidth="1"/>
    <col min="13571" max="13571" width="25.140625" style="21" customWidth="1"/>
    <col min="13572" max="13572" width="21.7109375" style="21" customWidth="1"/>
    <col min="13573" max="13824" width="9.140625" style="21"/>
    <col min="13825" max="13825" width="2.85546875" style="21" customWidth="1"/>
    <col min="13826" max="13826" width="5.140625" style="21" customWidth="1"/>
    <col min="13827" max="13827" width="25.140625" style="21" customWidth="1"/>
    <col min="13828" max="13828" width="21.7109375" style="21" customWidth="1"/>
    <col min="13829" max="14080" width="9.140625" style="21"/>
    <col min="14081" max="14081" width="2.85546875" style="21" customWidth="1"/>
    <col min="14082" max="14082" width="5.140625" style="21" customWidth="1"/>
    <col min="14083" max="14083" width="25.140625" style="21" customWidth="1"/>
    <col min="14084" max="14084" width="21.7109375" style="21" customWidth="1"/>
    <col min="14085" max="14336" width="9.140625" style="21"/>
    <col min="14337" max="14337" width="2.85546875" style="21" customWidth="1"/>
    <col min="14338" max="14338" width="5.140625" style="21" customWidth="1"/>
    <col min="14339" max="14339" width="25.140625" style="21" customWidth="1"/>
    <col min="14340" max="14340" width="21.7109375" style="21" customWidth="1"/>
    <col min="14341" max="14592" width="9.140625" style="21"/>
    <col min="14593" max="14593" width="2.85546875" style="21" customWidth="1"/>
    <col min="14594" max="14594" width="5.140625" style="21" customWidth="1"/>
    <col min="14595" max="14595" width="25.140625" style="21" customWidth="1"/>
    <col min="14596" max="14596" width="21.7109375" style="21" customWidth="1"/>
    <col min="14597" max="14848" width="9.140625" style="21"/>
    <col min="14849" max="14849" width="2.85546875" style="21" customWidth="1"/>
    <col min="14850" max="14850" width="5.140625" style="21" customWidth="1"/>
    <col min="14851" max="14851" width="25.140625" style="21" customWidth="1"/>
    <col min="14852" max="14852" width="21.7109375" style="21" customWidth="1"/>
    <col min="14853" max="15104" width="9.140625" style="21"/>
    <col min="15105" max="15105" width="2.85546875" style="21" customWidth="1"/>
    <col min="15106" max="15106" width="5.140625" style="21" customWidth="1"/>
    <col min="15107" max="15107" width="25.140625" style="21" customWidth="1"/>
    <col min="15108" max="15108" width="21.7109375" style="21" customWidth="1"/>
    <col min="15109" max="15360" width="9.140625" style="21"/>
    <col min="15361" max="15361" width="2.85546875" style="21" customWidth="1"/>
    <col min="15362" max="15362" width="5.140625" style="21" customWidth="1"/>
    <col min="15363" max="15363" width="25.140625" style="21" customWidth="1"/>
    <col min="15364" max="15364" width="21.7109375" style="21" customWidth="1"/>
    <col min="15365" max="15616" width="9.140625" style="21"/>
    <col min="15617" max="15617" width="2.85546875" style="21" customWidth="1"/>
    <col min="15618" max="15618" width="5.140625" style="21" customWidth="1"/>
    <col min="15619" max="15619" width="25.140625" style="21" customWidth="1"/>
    <col min="15620" max="15620" width="21.7109375" style="21" customWidth="1"/>
    <col min="15621" max="15872" width="9.140625" style="21"/>
    <col min="15873" max="15873" width="2.85546875" style="21" customWidth="1"/>
    <col min="15874" max="15874" width="5.140625" style="21" customWidth="1"/>
    <col min="15875" max="15875" width="25.140625" style="21" customWidth="1"/>
    <col min="15876" max="15876" width="21.7109375" style="21" customWidth="1"/>
    <col min="15877" max="16128" width="9.140625" style="21"/>
    <col min="16129" max="16129" width="2.85546875" style="21" customWidth="1"/>
    <col min="16130" max="16130" width="5.140625" style="21" customWidth="1"/>
    <col min="16131" max="16131" width="25.140625" style="21" customWidth="1"/>
    <col min="16132" max="16132" width="21.7109375" style="21" customWidth="1"/>
    <col min="16133" max="16384" width="9.140625" style="21"/>
  </cols>
  <sheetData>
    <row r="2" spans="1:16" x14ac:dyDescent="0.2">
      <c r="A2" s="19"/>
      <c r="B2" s="19"/>
      <c r="C2" s="19"/>
      <c r="D2" s="19"/>
      <c r="E2" s="26"/>
      <c r="F2" s="26"/>
      <c r="G2" s="32"/>
      <c r="H2" s="32"/>
      <c r="I2" s="32"/>
      <c r="J2" s="32"/>
      <c r="K2" s="32"/>
      <c r="L2" s="32"/>
      <c r="M2" s="32"/>
      <c r="N2" s="32"/>
      <c r="O2" s="166" t="s">
        <v>62</v>
      </c>
      <c r="P2" s="166"/>
    </row>
    <row r="3" spans="1:16" ht="24" customHeight="1" x14ac:dyDescent="0.2">
      <c r="A3" s="19"/>
      <c r="B3" s="167" t="s">
        <v>63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x14ac:dyDescent="0.2">
      <c r="A4" s="19"/>
      <c r="B4" s="19"/>
      <c r="C4" s="19"/>
      <c r="D4" s="19"/>
      <c r="E4" s="26"/>
      <c r="F4" s="26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24.95" customHeight="1" x14ac:dyDescent="0.2">
      <c r="A5" s="19"/>
      <c r="B5" s="147" t="s">
        <v>2</v>
      </c>
      <c r="C5" s="147" t="s">
        <v>3</v>
      </c>
      <c r="D5" s="147"/>
      <c r="E5" s="148" t="s">
        <v>22</v>
      </c>
      <c r="F5" s="148"/>
      <c r="G5" s="147" t="s">
        <v>56</v>
      </c>
      <c r="H5" s="148"/>
      <c r="I5" s="148" t="s">
        <v>57</v>
      </c>
      <c r="J5" s="148"/>
      <c r="K5" s="147" t="s">
        <v>58</v>
      </c>
      <c r="L5" s="148"/>
      <c r="M5" s="147" t="s">
        <v>59</v>
      </c>
      <c r="N5" s="148"/>
      <c r="O5" s="147" t="s">
        <v>60</v>
      </c>
      <c r="P5" s="148"/>
    </row>
    <row r="6" spans="1:16" ht="24.95" customHeight="1" x14ac:dyDescent="0.2">
      <c r="A6" s="19"/>
      <c r="B6" s="147"/>
      <c r="C6" s="147"/>
      <c r="D6" s="147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16" ht="24.95" customHeight="1" x14ac:dyDescent="0.2">
      <c r="A7" s="19"/>
      <c r="B7" s="147"/>
      <c r="C7" s="147"/>
      <c r="D7" s="147"/>
      <c r="E7" s="7" t="s">
        <v>19</v>
      </c>
      <c r="F7" s="7" t="s">
        <v>20</v>
      </c>
      <c r="G7" s="7" t="s">
        <v>19</v>
      </c>
      <c r="H7" s="7" t="s">
        <v>20</v>
      </c>
      <c r="I7" s="7" t="s">
        <v>19</v>
      </c>
      <c r="J7" s="7" t="s">
        <v>20</v>
      </c>
      <c r="K7" s="7" t="s">
        <v>19</v>
      </c>
      <c r="L7" s="7" t="s">
        <v>20</v>
      </c>
      <c r="M7" s="7" t="s">
        <v>19</v>
      </c>
      <c r="N7" s="7" t="s">
        <v>20</v>
      </c>
      <c r="O7" s="7" t="s">
        <v>19</v>
      </c>
      <c r="P7" s="7" t="s">
        <v>20</v>
      </c>
    </row>
    <row r="8" spans="1:16" ht="24.95" customHeight="1" x14ac:dyDescent="0.2">
      <c r="A8" s="19"/>
      <c r="B8" s="147" t="s">
        <v>21</v>
      </c>
      <c r="C8" s="149"/>
      <c r="D8" s="28" t="s">
        <v>64</v>
      </c>
      <c r="E8" s="36">
        <f>SUM(E10,E12,E14,E16,E18,E20,E22,E24,E26,E28,E30,E32,E34,E36,E38,E40,)</f>
        <v>1839</v>
      </c>
      <c r="F8" s="36">
        <f>SUM(F10,F12,F14,F16,F18,F20,F22,F24,F26,F28,F30,F32,F34,F36,F38,F40,)</f>
        <v>1259</v>
      </c>
      <c r="G8" s="36">
        <f>SUM(G10+G12+G14+G16+G18+G20+G22+G24+G26+G28+G30+G32+G34+G36+G38+G40)</f>
        <v>190</v>
      </c>
      <c r="H8" s="36">
        <f>SUM(H10+H12+H14+H16+H18+H20+H22+H24+H26+H28+H30+H32+H34+H36+H38+H40)</f>
        <v>123</v>
      </c>
      <c r="I8" s="36">
        <f>SUM(I10+I12+I14+I16+I18+I20+I22+I24+I26+I28++I30+I32+I34+I36+I38+I40)</f>
        <v>421</v>
      </c>
      <c r="J8" s="36">
        <f>SUM(J10+J12+J14+J16+J18+J20+J22+J24+J26+J28++J30+J32+J34+J36+J38+J40)</f>
        <v>311</v>
      </c>
      <c r="K8" s="36">
        <f t="shared" ref="K8:P8" si="0">SUM(K10+K12+K14+K16+K18+K20+K22+K24+K26+K28++K30+K32+K34+K36+K38+K40)</f>
        <v>282</v>
      </c>
      <c r="L8" s="36">
        <f t="shared" si="0"/>
        <v>209</v>
      </c>
      <c r="M8" s="36">
        <f>SUM(M10+M12+M14+M16+M18+M20+M22+M24+M26+M28+M30+M32+M34+M36+M38+M40)</f>
        <v>502</v>
      </c>
      <c r="N8" s="36">
        <f t="shared" si="0"/>
        <v>317</v>
      </c>
      <c r="O8" s="36">
        <f t="shared" si="0"/>
        <v>444</v>
      </c>
      <c r="P8" s="36">
        <f t="shared" si="0"/>
        <v>299</v>
      </c>
    </row>
    <row r="9" spans="1:16" ht="24.95" customHeight="1" x14ac:dyDescent="0.2">
      <c r="A9" s="26"/>
      <c r="B9" s="149"/>
      <c r="C9" s="149"/>
      <c r="D9" s="31" t="s">
        <v>65</v>
      </c>
      <c r="E9" s="36">
        <f>SUM(E11,E13,E15,E17,E19,E21,E23,E25,E27,E29,E31,E33,E35,E37,E39,E41)</f>
        <v>1599</v>
      </c>
      <c r="F9" s="36">
        <f>SUM(F11,F13,F15,F17,F19,F21,F23,F25,F27,F29,F31,F33,F35,F37,F39,F41)</f>
        <v>962</v>
      </c>
      <c r="G9" s="36">
        <f>SUM(G11+G13+G15+G17+G19+G21+G23+G25+G27+G29+G31+G33+G35+G37+G39+G41)</f>
        <v>140</v>
      </c>
      <c r="H9" s="36">
        <f>SUM(H11+H13+H15+H17+H19+H21+H23+H25+H27+H29+H31+H33+H35+H37+H39+H41)</f>
        <v>105</v>
      </c>
      <c r="I9" s="36">
        <f>SUM(I11+I13+I15+I17+I19+I21+I23+I25+I27+I29++I31+I33+I35+I37+I39+I41)</f>
        <v>369</v>
      </c>
      <c r="J9" s="36">
        <f>SUM(J11+J13+J15+J17+J19+J21+J23+J25+J27+J29++J31+J33+J35+J37+J39+J41)</f>
        <v>258</v>
      </c>
      <c r="K9" s="36">
        <f t="shared" ref="K9:L9" si="1">SUM(M10,Q10,K15,K17,K19,M20,Q20,S21,S23,S25,S27,S29,S31,S33,S35,S37)</f>
        <v>162</v>
      </c>
      <c r="L9" s="36">
        <f t="shared" si="1"/>
        <v>107</v>
      </c>
      <c r="M9" s="36">
        <f>SUM(M11+M13+M15+M17+M19+M21+M23+M25+M27+M29+M31+M33+M35+M37+M39+M41)</f>
        <v>495</v>
      </c>
      <c r="N9" s="36">
        <f t="shared" ref="N9:P9" si="2">SUM(N11+N13+N15+N17+N19+N21+N23+N25+N27+N29+N31+N33+N35+N37+N39+N41)</f>
        <v>250</v>
      </c>
      <c r="O9" s="36">
        <f t="shared" si="2"/>
        <v>395</v>
      </c>
      <c r="P9" s="36">
        <f t="shared" si="2"/>
        <v>197</v>
      </c>
    </row>
    <row r="10" spans="1:16" ht="24.95" customHeight="1" x14ac:dyDescent="0.2">
      <c r="A10" s="26"/>
      <c r="B10" s="144">
        <v>1</v>
      </c>
      <c r="C10" s="146" t="s">
        <v>24</v>
      </c>
      <c r="D10" s="28" t="s">
        <v>64</v>
      </c>
      <c r="E10" s="36">
        <f>G10++K10+I10+M10+O10</f>
        <v>151</v>
      </c>
      <c r="F10" s="36">
        <f>H10++L10+J10+N10+P10</f>
        <v>108</v>
      </c>
      <c r="G10" s="45">
        <f>[6]CIZgw!S29</f>
        <v>2</v>
      </c>
      <c r="H10" s="45">
        <f>[6]CIZgw!U29</f>
        <v>2</v>
      </c>
      <c r="I10" s="45">
        <f>[6]CIZgw!S30</f>
        <v>28</v>
      </c>
      <c r="J10" s="45">
        <f>[6]CIZgw!U30</f>
        <v>20</v>
      </c>
      <c r="K10" s="45">
        <f>[6]CIZgw!S31</f>
        <v>17</v>
      </c>
      <c r="L10" s="45">
        <f>[6]CIZgw!U31</f>
        <v>14</v>
      </c>
      <c r="M10" s="45">
        <f>[6]CIZgw!S32</f>
        <v>50</v>
      </c>
      <c r="N10" s="45">
        <f>[6]CIZgw!U32</f>
        <v>31</v>
      </c>
      <c r="O10" s="45">
        <f>[6]CIZgw!S33</f>
        <v>54</v>
      </c>
      <c r="P10" s="45">
        <f>[6]CIZgw!U33</f>
        <v>41</v>
      </c>
    </row>
    <row r="11" spans="1:16" ht="24.95" customHeight="1" x14ac:dyDescent="0.2">
      <c r="A11" s="26"/>
      <c r="B11" s="144"/>
      <c r="C11" s="146"/>
      <c r="D11" s="31" t="s">
        <v>65</v>
      </c>
      <c r="E11" s="36">
        <f>I11+K11+M11+O11+G11</f>
        <v>0</v>
      </c>
      <c r="F11" s="36">
        <f>J11+G11+L11+N11+P11</f>
        <v>0</v>
      </c>
      <c r="G11" s="37">
        <f>[6]CIZgw!AG29</f>
        <v>0</v>
      </c>
      <c r="H11" s="37">
        <f>[6]CIZgw!AI29</f>
        <v>0</v>
      </c>
      <c r="I11" s="45">
        <f>[6]CIZgw!AG30</f>
        <v>0</v>
      </c>
      <c r="J11" s="45">
        <f>[6]CIZgw!AI30</f>
        <v>0</v>
      </c>
      <c r="K11" s="45">
        <f>[6]CIZgw!AG31</f>
        <v>0</v>
      </c>
      <c r="L11" s="45">
        <f>[6]CIZgw!AI31</f>
        <v>0</v>
      </c>
      <c r="M11" s="45">
        <f>[6]CIZgw!AG32</f>
        <v>0</v>
      </c>
      <c r="N11" s="45">
        <f>[6]CIZgw!AI32</f>
        <v>0</v>
      </c>
      <c r="O11" s="45">
        <f>[6]CIZgw!AG33</f>
        <v>0</v>
      </c>
      <c r="P11" s="45">
        <f>[6]CIZgw!AI33</f>
        <v>0</v>
      </c>
    </row>
    <row r="12" spans="1:16" ht="24.95" customHeight="1" x14ac:dyDescent="0.2">
      <c r="A12" s="26"/>
      <c r="B12" s="144">
        <v>2</v>
      </c>
      <c r="C12" s="146" t="s">
        <v>25</v>
      </c>
      <c r="D12" s="28" t="s">
        <v>64</v>
      </c>
      <c r="E12" s="36">
        <f t="shared" ref="E12:F27" si="3">I12+G12+K12+M12+O12</f>
        <v>45</v>
      </c>
      <c r="F12" s="36">
        <f t="shared" si="3"/>
        <v>34</v>
      </c>
      <c r="G12" s="45">
        <f>[6]CIZzg!S29</f>
        <v>13</v>
      </c>
      <c r="H12" s="45">
        <f>[6]CIZzg!U29</f>
        <v>8</v>
      </c>
      <c r="I12" s="45">
        <f>[6]CIZzg!S30</f>
        <v>8</v>
      </c>
      <c r="J12" s="45">
        <f>[6]CIZzg!U30</f>
        <v>7</v>
      </c>
      <c r="K12" s="45">
        <f>[6]CIZzg!S31</f>
        <v>7</v>
      </c>
      <c r="L12" s="45">
        <f>[6]CIZzg!U31</f>
        <v>6</v>
      </c>
      <c r="M12" s="45">
        <f>[6]CIZzg!S32</f>
        <v>8</v>
      </c>
      <c r="N12" s="45">
        <f>[6]CIZzg!U32</f>
        <v>6</v>
      </c>
      <c r="O12" s="45">
        <f>[6]CIZzg!S33</f>
        <v>9</v>
      </c>
      <c r="P12" s="45">
        <f>[6]CIZzg!U33</f>
        <v>7</v>
      </c>
    </row>
    <row r="13" spans="1:16" ht="24.95" customHeight="1" x14ac:dyDescent="0.2">
      <c r="A13" s="26"/>
      <c r="B13" s="144"/>
      <c r="C13" s="146"/>
      <c r="D13" s="31" t="s">
        <v>65</v>
      </c>
      <c r="E13" s="36">
        <f t="shared" si="3"/>
        <v>0</v>
      </c>
      <c r="F13" s="36">
        <f t="shared" si="3"/>
        <v>0</v>
      </c>
      <c r="G13" s="45">
        <f>[6]CIZzg!AG29</f>
        <v>0</v>
      </c>
      <c r="H13" s="45">
        <f>[6]CIZzg!AI29</f>
        <v>0</v>
      </c>
      <c r="I13" s="45">
        <f>[6]CIZzg!AG30</f>
        <v>0</v>
      </c>
      <c r="J13" s="45">
        <f>[6]CIZzg!AI31</f>
        <v>0</v>
      </c>
      <c r="K13" s="45">
        <f>[6]CIZzg!AG31</f>
        <v>0</v>
      </c>
      <c r="L13" s="45">
        <f>[6]CIZzg!AI31</f>
        <v>0</v>
      </c>
      <c r="M13" s="45">
        <f>[6]CIZzg!AG32</f>
        <v>0</v>
      </c>
      <c r="N13" s="45">
        <f>[6]CIZzg!AI32</f>
        <v>0</v>
      </c>
      <c r="O13" s="45">
        <f>[6]CIZzg!AG33</f>
        <v>0</v>
      </c>
      <c r="P13" s="45">
        <f>[6]CIZzg!AI33</f>
        <v>0</v>
      </c>
    </row>
    <row r="14" spans="1:16" ht="24.95" customHeight="1" x14ac:dyDescent="0.2">
      <c r="A14" s="26"/>
      <c r="B14" s="145">
        <v>3</v>
      </c>
      <c r="C14" s="143" t="s">
        <v>26</v>
      </c>
      <c r="D14" s="28" t="s">
        <v>64</v>
      </c>
      <c r="E14" s="36">
        <f t="shared" si="3"/>
        <v>122</v>
      </c>
      <c r="F14" s="36">
        <f t="shared" si="3"/>
        <v>94</v>
      </c>
      <c r="G14" s="47">
        <f>[6]GWg!S29</f>
        <v>14</v>
      </c>
      <c r="H14" s="47">
        <f>[6]GWg!U29</f>
        <v>11</v>
      </c>
      <c r="I14" s="45">
        <f>[6]GWg!S30</f>
        <v>30</v>
      </c>
      <c r="J14" s="45">
        <f>[6]GWg!U30</f>
        <v>24</v>
      </c>
      <c r="K14" s="45">
        <f>[6]GWg!S31</f>
        <v>23</v>
      </c>
      <c r="L14" s="45">
        <f>[6]GWg!U31</f>
        <v>19</v>
      </c>
      <c r="M14" s="45">
        <f>[6]GWg!S32</f>
        <v>27</v>
      </c>
      <c r="N14" s="45">
        <f>[6]GWg!U32</f>
        <v>22</v>
      </c>
      <c r="O14" s="45">
        <f>[6]GWg!S33</f>
        <v>28</v>
      </c>
      <c r="P14" s="45">
        <f>[6]GWg!U33</f>
        <v>18</v>
      </c>
    </row>
    <row r="15" spans="1:16" ht="24.95" customHeight="1" x14ac:dyDescent="0.2">
      <c r="A15" s="26"/>
      <c r="B15" s="144"/>
      <c r="C15" s="143"/>
      <c r="D15" s="31" t="s">
        <v>65</v>
      </c>
      <c r="E15" s="36">
        <f t="shared" si="3"/>
        <v>25</v>
      </c>
      <c r="F15" s="36">
        <f t="shared" si="3"/>
        <v>22</v>
      </c>
      <c r="G15" s="45">
        <f>[6]GWg!AG29</f>
        <v>11</v>
      </c>
      <c r="H15" s="45">
        <f>[6]GWg!AI29</f>
        <v>10</v>
      </c>
      <c r="I15" s="45">
        <f>[6]GWg!AG30</f>
        <v>9</v>
      </c>
      <c r="J15" s="45">
        <f>[6]GWg!AI30</f>
        <v>9</v>
      </c>
      <c r="K15" s="45">
        <f>[6]GWg!AG31</f>
        <v>1</v>
      </c>
      <c r="L15" s="45">
        <f>[6]GWg!AI31</f>
        <v>1</v>
      </c>
      <c r="M15" s="45">
        <f>[6]GWg!AG32</f>
        <v>0</v>
      </c>
      <c r="N15" s="45">
        <f>[6]GWg!AI32</f>
        <v>0</v>
      </c>
      <c r="O15" s="45">
        <f>[6]GWg!AG33</f>
        <v>4</v>
      </c>
      <c r="P15" s="45">
        <f>[6]GWg!AI33</f>
        <v>2</v>
      </c>
    </row>
    <row r="16" spans="1:16" ht="24.95" customHeight="1" x14ac:dyDescent="0.2">
      <c r="A16" s="32"/>
      <c r="B16" s="142">
        <v>4</v>
      </c>
      <c r="C16" s="143" t="s">
        <v>27</v>
      </c>
      <c r="D16" s="28" t="s">
        <v>64</v>
      </c>
      <c r="E16" s="36">
        <f t="shared" si="3"/>
        <v>46</v>
      </c>
      <c r="F16" s="36">
        <f>J16+H16+L16+N16+P16</f>
        <v>35</v>
      </c>
      <c r="G16" s="45">
        <f>[6]GWz!S29</f>
        <v>3</v>
      </c>
      <c r="H16" s="45">
        <f>[6]GWz!U29</f>
        <v>2</v>
      </c>
      <c r="I16" s="45">
        <f>[6]GWz!S30</f>
        <v>15</v>
      </c>
      <c r="J16" s="45">
        <f>[6]GWz!U30</f>
        <v>13</v>
      </c>
      <c r="K16" s="45">
        <f>[6]GWz!S31</f>
        <v>9</v>
      </c>
      <c r="L16" s="45">
        <f>[6]GWz!U31</f>
        <v>8</v>
      </c>
      <c r="M16" s="45">
        <f>[6]GWz!S32</f>
        <v>9</v>
      </c>
      <c r="N16" s="45">
        <f>[6]GWz!U32</f>
        <v>6</v>
      </c>
      <c r="O16" s="45">
        <f>[6]GWz!S33</f>
        <v>10</v>
      </c>
      <c r="P16" s="45">
        <f>[6]GWz!U33</f>
        <v>6</v>
      </c>
    </row>
    <row r="17" spans="1:18" ht="24.95" customHeight="1" x14ac:dyDescent="0.2">
      <c r="A17" s="32"/>
      <c r="B17" s="142"/>
      <c r="C17" s="143"/>
      <c r="D17" s="31" t="s">
        <v>65</v>
      </c>
      <c r="E17" s="36">
        <f t="shared" si="3"/>
        <v>0</v>
      </c>
      <c r="F17" s="36">
        <f t="shared" si="3"/>
        <v>0</v>
      </c>
      <c r="G17" s="45">
        <f>[6]GWz!AG29</f>
        <v>0</v>
      </c>
      <c r="H17" s="45">
        <f>[6]GWz!AI29</f>
        <v>0</v>
      </c>
      <c r="I17" s="45">
        <f>[6]GWz!AG30</f>
        <v>0</v>
      </c>
      <c r="J17" s="45">
        <f>[6]GWz!AI30</f>
        <v>0</v>
      </c>
      <c r="K17" s="45">
        <f>[6]GWz!AG31</f>
        <v>0</v>
      </c>
      <c r="L17" s="45">
        <f>[6]GWz!AI31</f>
        <v>0</v>
      </c>
      <c r="M17" s="45">
        <f>[6]GWz!AG32</f>
        <v>0</v>
      </c>
      <c r="N17" s="45">
        <f>[6]GWz!AI32</f>
        <v>0</v>
      </c>
      <c r="O17" s="45">
        <f>[6]GWz!AG33</f>
        <v>0</v>
      </c>
      <c r="P17" s="45">
        <f>[6]GWz!AI33</f>
        <v>0</v>
      </c>
    </row>
    <row r="18" spans="1:18" ht="24.95" customHeight="1" x14ac:dyDescent="0.2">
      <c r="A18" s="32"/>
      <c r="B18" s="144">
        <v>5</v>
      </c>
      <c r="C18" s="143" t="s">
        <v>28</v>
      </c>
      <c r="D18" s="28" t="s">
        <v>64</v>
      </c>
      <c r="E18" s="36">
        <f t="shared" si="3"/>
        <v>285</v>
      </c>
      <c r="F18" s="36">
        <f t="shared" si="3"/>
        <v>181</v>
      </c>
      <c r="G18" s="45">
        <f>[6]KO!S29</f>
        <v>33</v>
      </c>
      <c r="H18" s="45">
        <f>[6]KO!U29</f>
        <v>22</v>
      </c>
      <c r="I18" s="45">
        <f>[6]KO!S30</f>
        <v>68</v>
      </c>
      <c r="J18" s="45">
        <f>[6]KO!U30</f>
        <v>46</v>
      </c>
      <c r="K18" s="45">
        <f>[6]KO!S31</f>
        <v>49</v>
      </c>
      <c r="L18" s="45">
        <f>[6]KO!U31</f>
        <v>37</v>
      </c>
      <c r="M18" s="45">
        <f>[6]KO!S32</f>
        <v>69</v>
      </c>
      <c r="N18" s="45">
        <f>[6]KO!U32</f>
        <v>31</v>
      </c>
      <c r="O18" s="45">
        <f>[6]KO!S33</f>
        <v>66</v>
      </c>
      <c r="P18" s="45">
        <f>[6]KO!U33</f>
        <v>45</v>
      </c>
    </row>
    <row r="19" spans="1:18" ht="24.95" customHeight="1" x14ac:dyDescent="0.2">
      <c r="A19" s="32"/>
      <c r="B19" s="144"/>
      <c r="C19" s="143"/>
      <c r="D19" s="31" t="s">
        <v>65</v>
      </c>
      <c r="E19" s="36">
        <f t="shared" si="3"/>
        <v>397</v>
      </c>
      <c r="F19" s="36">
        <f t="shared" si="3"/>
        <v>211</v>
      </c>
      <c r="G19" s="45">
        <f>[6]KO!AG29</f>
        <v>34</v>
      </c>
      <c r="H19" s="45">
        <f>[6]KO!AI29</f>
        <v>27</v>
      </c>
      <c r="I19" s="45">
        <f>[6]KO!AG30</f>
        <v>88</v>
      </c>
      <c r="J19" s="45">
        <f>[6]KO!AI30</f>
        <v>60</v>
      </c>
      <c r="K19" s="45">
        <f>[6]KO!AG31</f>
        <v>61</v>
      </c>
      <c r="L19" s="45">
        <f>[6]KO!AI31</f>
        <v>46</v>
      </c>
      <c r="M19" s="45">
        <f>[6]KO!AG32</f>
        <v>118</v>
      </c>
      <c r="N19" s="45">
        <f>[6]KO!AI32</f>
        <v>42</v>
      </c>
      <c r="O19" s="45">
        <f>[6]KO!AG33</f>
        <v>96</v>
      </c>
      <c r="P19" s="45">
        <f>[6]KO!AI33</f>
        <v>36</v>
      </c>
    </row>
    <row r="20" spans="1:18" ht="24.95" customHeight="1" x14ac:dyDescent="0.2">
      <c r="A20" s="32"/>
      <c r="B20" s="144">
        <v>6</v>
      </c>
      <c r="C20" s="143" t="s">
        <v>29</v>
      </c>
      <c r="D20" s="28" t="s">
        <v>64</v>
      </c>
      <c r="E20" s="36">
        <f t="shared" si="3"/>
        <v>159</v>
      </c>
      <c r="F20" s="36">
        <f t="shared" si="3"/>
        <v>103</v>
      </c>
      <c r="G20" s="45">
        <f>[6]MI!S29</f>
        <v>12</v>
      </c>
      <c r="H20" s="45">
        <f>[6]MI!U29</f>
        <v>9</v>
      </c>
      <c r="I20" s="45">
        <f>[6]MI!S30</f>
        <v>49</v>
      </c>
      <c r="J20" s="45">
        <f>[6]MI!U30</f>
        <v>35</v>
      </c>
      <c r="K20" s="45">
        <f>[6]MI!S31</f>
        <v>22</v>
      </c>
      <c r="L20" s="45">
        <f>[6]MI!U31</f>
        <v>13</v>
      </c>
      <c r="M20" s="45">
        <f>[6]MI!S32</f>
        <v>50</v>
      </c>
      <c r="N20" s="45">
        <f>[6]MI!U32</f>
        <v>29</v>
      </c>
      <c r="O20" s="45">
        <f>[6]MI!S33</f>
        <v>26</v>
      </c>
      <c r="P20" s="45">
        <f>[6]MI!U33</f>
        <v>17</v>
      </c>
    </row>
    <row r="21" spans="1:18" ht="24.95" customHeight="1" x14ac:dyDescent="0.2">
      <c r="A21" s="32"/>
      <c r="B21" s="144"/>
      <c r="C21" s="143"/>
      <c r="D21" s="31" t="s">
        <v>65</v>
      </c>
      <c r="E21" s="36">
        <f t="shared" si="3"/>
        <v>352</v>
      </c>
      <c r="F21" s="36">
        <f t="shared" si="3"/>
        <v>213</v>
      </c>
      <c r="G21" s="47">
        <f>[6]MI!AG29</f>
        <v>28</v>
      </c>
      <c r="H21" s="47">
        <f>[6]MI!AI29</f>
        <v>25</v>
      </c>
      <c r="I21" s="47">
        <f>[6]MI!AG30</f>
        <v>91</v>
      </c>
      <c r="J21" s="47">
        <f>[6]MI!AI30</f>
        <v>58</v>
      </c>
      <c r="K21" s="47">
        <f>[6]MI!AG31</f>
        <v>40</v>
      </c>
      <c r="L21" s="47">
        <f>[6]MI!AI31</f>
        <v>32</v>
      </c>
      <c r="M21" s="47">
        <f>[6]MI!AG32</f>
        <v>111</v>
      </c>
      <c r="N21" s="47">
        <f>[6]MI!AI32</f>
        <v>55</v>
      </c>
      <c r="O21" s="47">
        <f>[6]MI!AG33</f>
        <v>82</v>
      </c>
      <c r="P21" s="47">
        <f>[6]MI!AI33</f>
        <v>43</v>
      </c>
    </row>
    <row r="22" spans="1:18" ht="24.95" customHeight="1" x14ac:dyDescent="0.2">
      <c r="A22" s="32"/>
      <c r="B22" s="145">
        <v>7</v>
      </c>
      <c r="C22" s="143" t="s">
        <v>30</v>
      </c>
      <c r="D22" s="28" t="s">
        <v>64</v>
      </c>
      <c r="E22" s="36">
        <f t="shared" si="3"/>
        <v>170</v>
      </c>
      <c r="F22" s="36">
        <f t="shared" si="3"/>
        <v>117</v>
      </c>
      <c r="G22" s="47">
        <f>[6]NS!S29</f>
        <v>7</v>
      </c>
      <c r="H22" s="47">
        <f>[6]NS!U29</f>
        <v>4</v>
      </c>
      <c r="I22" s="47">
        <f>[6]NS!S30</f>
        <v>36</v>
      </c>
      <c r="J22" s="47">
        <f>[6]NS!U30</f>
        <v>23</v>
      </c>
      <c r="K22" s="47">
        <f>[6]NS!S31</f>
        <v>25</v>
      </c>
      <c r="L22" s="47">
        <f>[6]NS!U31</f>
        <v>22</v>
      </c>
      <c r="M22" s="47">
        <f>[6]NS!S32</f>
        <v>46</v>
      </c>
      <c r="N22" s="47">
        <f>[6]NS!U32</f>
        <v>28</v>
      </c>
      <c r="O22" s="47">
        <f>[6]NS!S33</f>
        <v>56</v>
      </c>
      <c r="P22" s="47">
        <f>[6]NS!U33</f>
        <v>40</v>
      </c>
    </row>
    <row r="23" spans="1:18" ht="24.95" customHeight="1" x14ac:dyDescent="0.2">
      <c r="A23" s="32"/>
      <c r="B23" s="144"/>
      <c r="C23" s="143"/>
      <c r="D23" s="31" t="s">
        <v>65</v>
      </c>
      <c r="E23" s="36">
        <f t="shared" si="3"/>
        <v>106</v>
      </c>
      <c r="F23" s="36">
        <f t="shared" si="3"/>
        <v>65</v>
      </c>
      <c r="G23" s="47">
        <f>[6]NS!AG29</f>
        <v>8</v>
      </c>
      <c r="H23" s="47">
        <f>[6]NS!AI29</f>
        <v>5</v>
      </c>
      <c r="I23" s="47">
        <f>[6]NS!AG30</f>
        <v>24</v>
      </c>
      <c r="J23" s="47">
        <f>[6]NS!AI30</f>
        <v>18</v>
      </c>
      <c r="K23" s="47">
        <f>[6]NS!AG31</f>
        <v>13</v>
      </c>
      <c r="L23" s="47">
        <f>[6]NS!AI31</f>
        <v>10</v>
      </c>
      <c r="M23" s="47">
        <f>[6]NS!AG32</f>
        <v>29</v>
      </c>
      <c r="N23" s="47">
        <f>[6]NS!AI32</f>
        <v>14</v>
      </c>
      <c r="O23" s="47">
        <f>[6]NS!AG33</f>
        <v>32</v>
      </c>
      <c r="P23" s="47">
        <f>[6]NS!AI33</f>
        <v>18</v>
      </c>
    </row>
    <row r="24" spans="1:18" ht="24.95" customHeight="1" x14ac:dyDescent="0.2">
      <c r="A24" s="32"/>
      <c r="B24" s="142">
        <v>8</v>
      </c>
      <c r="C24" s="143" t="s">
        <v>31</v>
      </c>
      <c r="D24" s="28" t="s">
        <v>64</v>
      </c>
      <c r="E24" s="36">
        <f t="shared" si="3"/>
        <v>91</v>
      </c>
      <c r="F24" s="36">
        <f t="shared" si="3"/>
        <v>51</v>
      </c>
      <c r="G24" s="47">
        <f>[6]Sł!S29</f>
        <v>5</v>
      </c>
      <c r="H24" s="47">
        <f>[6]Sł!U29</f>
        <v>4</v>
      </c>
      <c r="I24" s="47">
        <f>[6]Sł!S30</f>
        <v>18</v>
      </c>
      <c r="J24" s="47">
        <f>[6]Sł!U30</f>
        <v>13</v>
      </c>
      <c r="K24" s="47">
        <f>[6]Sł!S31</f>
        <v>5</v>
      </c>
      <c r="L24" s="47">
        <f>[6]Sł!U31</f>
        <v>4</v>
      </c>
      <c r="M24" s="47">
        <f>[6]Sł!S32</f>
        <v>39</v>
      </c>
      <c r="N24" s="47">
        <f>[6]Sł!U32</f>
        <v>19</v>
      </c>
      <c r="O24" s="47">
        <f>[6]Sł!S33</f>
        <v>24</v>
      </c>
      <c r="P24" s="47">
        <f>[6]Sł!U33</f>
        <v>11</v>
      </c>
    </row>
    <row r="25" spans="1:18" ht="24.95" customHeight="1" x14ac:dyDescent="0.2">
      <c r="A25" s="32"/>
      <c r="B25" s="142"/>
      <c r="C25" s="143"/>
      <c r="D25" s="31" t="s">
        <v>65</v>
      </c>
      <c r="E25" s="36">
        <f t="shared" si="3"/>
        <v>116</v>
      </c>
      <c r="F25" s="36">
        <f t="shared" si="3"/>
        <v>69</v>
      </c>
      <c r="G25" s="47">
        <f>[6]Sł!AG29</f>
        <v>11</v>
      </c>
      <c r="H25" s="47">
        <f>[6]Sł!AI29</f>
        <v>3</v>
      </c>
      <c r="I25" s="47">
        <f>[6]Sł!AG30</f>
        <v>25</v>
      </c>
      <c r="J25" s="47">
        <f>[6]Sł!AI30</f>
        <v>19</v>
      </c>
      <c r="K25" s="47">
        <f>[6]Sł!AG31</f>
        <v>18</v>
      </c>
      <c r="L25" s="47">
        <f>[6]Sł!AI31</f>
        <v>13</v>
      </c>
      <c r="M25" s="47">
        <f>[6]Sł!AG32</f>
        <v>34</v>
      </c>
      <c r="N25" s="47">
        <f>[6]Sł!AI32</f>
        <v>19</v>
      </c>
      <c r="O25" s="47">
        <f>[6]Sł!AG33</f>
        <v>28</v>
      </c>
      <c r="P25" s="47">
        <f>[6]Sł!AI33</f>
        <v>15</v>
      </c>
    </row>
    <row r="26" spans="1:18" ht="24.95" customHeight="1" x14ac:dyDescent="0.2">
      <c r="A26" s="32"/>
      <c r="B26" s="144">
        <v>9</v>
      </c>
      <c r="C26" s="143" t="s">
        <v>32</v>
      </c>
      <c r="D26" s="28" t="s">
        <v>64</v>
      </c>
      <c r="E26" s="36">
        <f t="shared" si="3"/>
        <v>261</v>
      </c>
      <c r="F26" s="36">
        <f t="shared" si="3"/>
        <v>209</v>
      </c>
      <c r="G26" s="47">
        <f>[6]St!S29</f>
        <v>16</v>
      </c>
      <c r="H26" s="47">
        <f>[6]St!U29</f>
        <v>13</v>
      </c>
      <c r="I26" s="47">
        <f>[6]St!S30</f>
        <v>63</v>
      </c>
      <c r="J26" s="47">
        <f>[6]St!U30</f>
        <v>55</v>
      </c>
      <c r="K26" s="47">
        <f>[6]St!S31</f>
        <v>32</v>
      </c>
      <c r="L26" s="47">
        <f>[6]St!U31</f>
        <v>27</v>
      </c>
      <c r="M26" s="47">
        <f>[6]St!S32</f>
        <v>72</v>
      </c>
      <c r="N26" s="47">
        <f>[6]St!U32</f>
        <v>59</v>
      </c>
      <c r="O26" s="47">
        <f>[6]St!S33</f>
        <v>78</v>
      </c>
      <c r="P26" s="47">
        <f>[6]St!U33</f>
        <v>55</v>
      </c>
      <c r="Q26" s="48"/>
      <c r="R26" s="40"/>
    </row>
    <row r="27" spans="1:18" ht="24.95" customHeight="1" x14ac:dyDescent="0.2">
      <c r="A27" s="32"/>
      <c r="B27" s="144"/>
      <c r="C27" s="143"/>
      <c r="D27" s="31" t="s">
        <v>65</v>
      </c>
      <c r="E27" s="36">
        <f t="shared" si="3"/>
        <v>401</v>
      </c>
      <c r="F27" s="36">
        <f t="shared" si="3"/>
        <v>261</v>
      </c>
      <c r="G27" s="47">
        <f>[6]St!AG29</f>
        <v>27</v>
      </c>
      <c r="H27" s="47">
        <f>[6]St!AI29</f>
        <v>21</v>
      </c>
      <c r="I27" s="47">
        <f>[6]St!AG30</f>
        <v>76</v>
      </c>
      <c r="J27" s="47">
        <f>[6]St!AI30</f>
        <v>57</v>
      </c>
      <c r="K27" s="47">
        <f>[6]St!AG31</f>
        <v>51</v>
      </c>
      <c r="L27" s="47">
        <f>[6]St!AI31</f>
        <v>41</v>
      </c>
      <c r="M27" s="47">
        <f>[6]St!AG32</f>
        <v>135</v>
      </c>
      <c r="N27" s="47">
        <f>[6]St!AI32</f>
        <v>79</v>
      </c>
      <c r="O27" s="47">
        <f>[6]St!AG33</f>
        <v>112</v>
      </c>
      <c r="P27" s="47">
        <f>[6]St!AI33</f>
        <v>63</v>
      </c>
      <c r="R27" s="40"/>
    </row>
    <row r="28" spans="1:18" ht="24.95" customHeight="1" x14ac:dyDescent="0.2">
      <c r="A28" s="32"/>
      <c r="B28" s="144">
        <v>10</v>
      </c>
      <c r="C28" s="143" t="s">
        <v>33</v>
      </c>
      <c r="D28" s="28" t="s">
        <v>64</v>
      </c>
      <c r="E28" s="36">
        <f t="shared" ref="E28:F41" si="4">I28+G28+K28+M28+O28</f>
        <v>87</v>
      </c>
      <c r="F28" s="36">
        <f t="shared" si="4"/>
        <v>48</v>
      </c>
      <c r="G28" s="47">
        <f>[6]Su!S29</f>
        <v>14</v>
      </c>
      <c r="H28" s="47">
        <f>[6]Su!U29</f>
        <v>9</v>
      </c>
      <c r="I28" s="47">
        <f>[6]Su!S30</f>
        <v>21</v>
      </c>
      <c r="J28" s="47">
        <f>[6]Su!U30</f>
        <v>12</v>
      </c>
      <c r="K28" s="47">
        <f>[6]Su!S31</f>
        <v>18</v>
      </c>
      <c r="L28" s="47">
        <f>[6]Su!U31</f>
        <v>9</v>
      </c>
      <c r="M28" s="47">
        <f>[6]Su!S32</f>
        <v>19</v>
      </c>
      <c r="N28" s="47">
        <f>[6]Su!U32</f>
        <v>9</v>
      </c>
      <c r="O28" s="47">
        <f>[6]Su!S33</f>
        <v>15</v>
      </c>
      <c r="P28" s="47">
        <f>[6]Su!U33</f>
        <v>9</v>
      </c>
      <c r="R28" s="40"/>
    </row>
    <row r="29" spans="1:18" ht="24.95" customHeight="1" x14ac:dyDescent="0.2">
      <c r="A29" s="32"/>
      <c r="B29" s="144"/>
      <c r="C29" s="143"/>
      <c r="D29" s="31" t="s">
        <v>65</v>
      </c>
      <c r="E29" s="36">
        <f t="shared" si="4"/>
        <v>0</v>
      </c>
      <c r="F29" s="36">
        <f t="shared" si="4"/>
        <v>0</v>
      </c>
      <c r="G29" s="47">
        <f>[6]Su!AG29</f>
        <v>0</v>
      </c>
      <c r="H29" s="47">
        <f>[6]Su!AI29</f>
        <v>0</v>
      </c>
      <c r="I29" s="47">
        <f>[6]Su!AG30</f>
        <v>0</v>
      </c>
      <c r="J29" s="47">
        <f>[6]Su!AI30</f>
        <v>0</v>
      </c>
      <c r="K29" s="47">
        <f>[6]Su!AG31</f>
        <v>0</v>
      </c>
      <c r="L29" s="47">
        <f>[6]Su!AI31</f>
        <v>0</v>
      </c>
      <c r="M29" s="47">
        <f>[6]Su!AG32</f>
        <v>0</v>
      </c>
      <c r="N29" s="47">
        <f>[6]Su!AI32</f>
        <v>0</v>
      </c>
      <c r="O29" s="47">
        <f>[6]Su!AG33</f>
        <v>0</v>
      </c>
      <c r="P29" s="47">
        <f>[6]Su!AI33</f>
        <v>0</v>
      </c>
      <c r="R29" s="40"/>
    </row>
    <row r="30" spans="1:18" ht="24.95" customHeight="1" x14ac:dyDescent="0.2">
      <c r="A30" s="32"/>
      <c r="B30" s="145">
        <v>11</v>
      </c>
      <c r="C30" s="143" t="s">
        <v>34</v>
      </c>
      <c r="D30" s="28" t="s">
        <v>64</v>
      </c>
      <c r="E30" s="36">
        <f t="shared" si="4"/>
        <v>74</v>
      </c>
      <c r="F30" s="36">
        <f t="shared" si="4"/>
        <v>53</v>
      </c>
      <c r="G30" s="47">
        <f>[6]Św!S29</f>
        <v>6</v>
      </c>
      <c r="H30" s="47">
        <f>[6]Św!U29</f>
        <v>4</v>
      </c>
      <c r="I30" s="47">
        <f>[6]Św!S30</f>
        <v>13</v>
      </c>
      <c r="J30" s="47">
        <f>[6]Św!U30</f>
        <v>12</v>
      </c>
      <c r="K30" s="47">
        <f>[6]Św!S31</f>
        <v>2</v>
      </c>
      <c r="L30" s="47">
        <f>[6]Św!U31</f>
        <v>2</v>
      </c>
      <c r="M30" s="47">
        <f>[6]Św!S32</f>
        <v>34</v>
      </c>
      <c r="N30" s="47">
        <f>[6]Św!U32</f>
        <v>25</v>
      </c>
      <c r="O30" s="47">
        <f>[6]Św!S33</f>
        <v>19</v>
      </c>
      <c r="P30" s="47">
        <f>[6]Św!U33</f>
        <v>10</v>
      </c>
      <c r="Q30" s="48"/>
      <c r="R30" s="40"/>
    </row>
    <row r="31" spans="1:18" ht="24.95" customHeight="1" x14ac:dyDescent="0.2">
      <c r="A31" s="32"/>
      <c r="B31" s="144"/>
      <c r="C31" s="143"/>
      <c r="D31" s="31" t="s">
        <v>65</v>
      </c>
      <c r="E31" s="36">
        <f t="shared" si="4"/>
        <v>69</v>
      </c>
      <c r="F31" s="36">
        <f t="shared" si="4"/>
        <v>45</v>
      </c>
      <c r="G31" s="47">
        <f>[6]Św!AG29</f>
        <v>5</v>
      </c>
      <c r="H31" s="47">
        <f>[6]Św!AI29</f>
        <v>3</v>
      </c>
      <c r="I31" s="47">
        <f>[6]Św!AG30</f>
        <v>13</v>
      </c>
      <c r="J31" s="47">
        <f>[6]Św!AI30</f>
        <v>11</v>
      </c>
      <c r="K31" s="47">
        <f>[6]Św!AG31</f>
        <v>4</v>
      </c>
      <c r="L31" s="47">
        <f>[6]Św!AI31</f>
        <v>3</v>
      </c>
      <c r="M31" s="47">
        <f>[6]Św!AG32</f>
        <v>26</v>
      </c>
      <c r="N31" s="47">
        <f>[6]Św!AI32</f>
        <v>16</v>
      </c>
      <c r="O31" s="47">
        <f>[6]Św!AG33</f>
        <v>21</v>
      </c>
      <c r="P31" s="47">
        <f>[6]Św!AI33</f>
        <v>12</v>
      </c>
      <c r="R31" s="40"/>
    </row>
    <row r="32" spans="1:18" ht="24.95" customHeight="1" x14ac:dyDescent="0.2">
      <c r="A32" s="32"/>
      <c r="B32" s="142">
        <v>12</v>
      </c>
      <c r="C32" s="143" t="s">
        <v>35</v>
      </c>
      <c r="D32" s="28" t="s">
        <v>64</v>
      </c>
      <c r="E32" s="36">
        <f t="shared" si="4"/>
        <v>25</v>
      </c>
      <c r="F32" s="36">
        <f t="shared" si="4"/>
        <v>22</v>
      </c>
      <c r="G32" s="47">
        <f>[6]Ws!S29</f>
        <v>0</v>
      </c>
      <c r="H32" s="47">
        <f>[6]Ws!U29</f>
        <v>0</v>
      </c>
      <c r="I32" s="47">
        <f>[6]Ws!S30</f>
        <v>3</v>
      </c>
      <c r="J32" s="47">
        <f>[6]Ws!U30</f>
        <v>3</v>
      </c>
      <c r="K32" s="47">
        <f>[6]Ws!S31</f>
        <v>0</v>
      </c>
      <c r="L32" s="47">
        <f>[6]Ws!U31</f>
        <v>0</v>
      </c>
      <c r="M32" s="47">
        <f>[6]Ws!S32</f>
        <v>15</v>
      </c>
      <c r="N32" s="47">
        <f>[6]Ws!U32</f>
        <v>12</v>
      </c>
      <c r="O32" s="47">
        <f>[6]Ws!S33</f>
        <v>7</v>
      </c>
      <c r="P32" s="47">
        <f>[6]Ws!U33</f>
        <v>7</v>
      </c>
    </row>
    <row r="33" spans="1:16" ht="24.95" customHeight="1" x14ac:dyDescent="0.2">
      <c r="A33" s="32"/>
      <c r="B33" s="142"/>
      <c r="C33" s="143"/>
      <c r="D33" s="31" t="s">
        <v>65</v>
      </c>
      <c r="E33" s="36">
        <f t="shared" si="4"/>
        <v>33</v>
      </c>
      <c r="F33" s="36">
        <f t="shared" si="4"/>
        <v>17</v>
      </c>
      <c r="G33" s="47">
        <f>[6]Ws!AG29</f>
        <v>2</v>
      </c>
      <c r="H33" s="47">
        <f>[6]Ws!AI29</f>
        <v>0</v>
      </c>
      <c r="I33" s="47">
        <f>[6]Ws!AG30</f>
        <v>9</v>
      </c>
      <c r="J33" s="47">
        <f>[6]Ws!AI30</f>
        <v>4</v>
      </c>
      <c r="K33" s="47">
        <f>[6]Ws!AG31</f>
        <v>4</v>
      </c>
      <c r="L33" s="47">
        <f>[6]Ws!AI31</f>
        <v>2</v>
      </c>
      <c r="M33" s="47">
        <f>[6]Ws!AG32</f>
        <v>14</v>
      </c>
      <c r="N33" s="47">
        <f>[6]Ws!AI32</f>
        <v>10</v>
      </c>
      <c r="O33" s="47">
        <f>[6]Ws!AG33</f>
        <v>4</v>
      </c>
      <c r="P33" s="47">
        <f>[6]Ws!AI33</f>
        <v>1</v>
      </c>
    </row>
    <row r="34" spans="1:16" ht="24.95" customHeight="1" x14ac:dyDescent="0.2">
      <c r="A34" s="32"/>
      <c r="B34" s="144">
        <v>13</v>
      </c>
      <c r="C34" s="143" t="s">
        <v>36</v>
      </c>
      <c r="D34" s="28" t="s">
        <v>64</v>
      </c>
      <c r="E34" s="36">
        <f t="shared" si="4"/>
        <v>193</v>
      </c>
      <c r="F34" s="36">
        <f t="shared" si="4"/>
        <v>113</v>
      </c>
      <c r="G34" s="47">
        <f>[6]ZGg!S29</f>
        <v>52</v>
      </c>
      <c r="H34" s="47">
        <f>[6]ZGg!U29</f>
        <v>29</v>
      </c>
      <c r="I34" s="47">
        <f>[6]ZGg!S30</f>
        <v>39</v>
      </c>
      <c r="J34" s="47">
        <f>[6]ZGg!U30</f>
        <v>27</v>
      </c>
      <c r="K34" s="47">
        <f>[6]ZGg!S31</f>
        <v>45</v>
      </c>
      <c r="L34" s="47">
        <f>[6]ZGg!U31</f>
        <v>26</v>
      </c>
      <c r="M34" s="47">
        <f>[6]ZGg!S32</f>
        <v>34</v>
      </c>
      <c r="N34" s="47">
        <f>[6]ZGg!U32</f>
        <v>18</v>
      </c>
      <c r="O34" s="47">
        <f>[6]ZGg!S33</f>
        <v>23</v>
      </c>
      <c r="P34" s="47">
        <f>[6]ZGg!U33</f>
        <v>13</v>
      </c>
    </row>
    <row r="35" spans="1:16" ht="24.95" customHeight="1" x14ac:dyDescent="0.2">
      <c r="A35" s="32"/>
      <c r="B35" s="144"/>
      <c r="C35" s="143"/>
      <c r="D35" s="31" t="s">
        <v>65</v>
      </c>
      <c r="E35" s="36">
        <f t="shared" si="4"/>
        <v>0</v>
      </c>
      <c r="F35" s="36">
        <f t="shared" si="4"/>
        <v>0</v>
      </c>
      <c r="G35" s="47">
        <f>[6]ZGg!AG29</f>
        <v>0</v>
      </c>
      <c r="H35" s="47">
        <f>[6]ZGg!AI29</f>
        <v>0</v>
      </c>
      <c r="I35" s="47">
        <f>[6]ZGg!AG30</f>
        <v>0</v>
      </c>
      <c r="J35" s="47">
        <f>[6]ZGg!AI30</f>
        <v>0</v>
      </c>
      <c r="K35" s="47">
        <f>[6]ZGg!AG31</f>
        <v>0</v>
      </c>
      <c r="L35" s="47">
        <f>[6]ZGg!AI31</f>
        <v>0</v>
      </c>
      <c r="M35" s="47">
        <f>[6]ZGg!AG32</f>
        <v>0</v>
      </c>
      <c r="N35" s="47">
        <f>[6]ZGg!AI32</f>
        <v>0</v>
      </c>
      <c r="O35" s="47">
        <f>[6]ZGg!AG33</f>
        <v>0</v>
      </c>
      <c r="P35" s="47">
        <f>[6]ZGg!AI33</f>
        <v>0</v>
      </c>
    </row>
    <row r="36" spans="1:16" ht="24.95" customHeight="1" x14ac:dyDescent="0.2">
      <c r="A36" s="32"/>
      <c r="B36" s="144">
        <v>14</v>
      </c>
      <c r="C36" s="143" t="s">
        <v>37</v>
      </c>
      <c r="D36" s="28" t="s">
        <v>64</v>
      </c>
      <c r="E36" s="36">
        <f t="shared" si="4"/>
        <v>31</v>
      </c>
      <c r="F36" s="36">
        <f t="shared" si="4"/>
        <v>17</v>
      </c>
      <c r="G36" s="47">
        <f>[6]ZGz!S29</f>
        <v>4</v>
      </c>
      <c r="H36" s="47">
        <f>[6]ZGz!U29</f>
        <v>0</v>
      </c>
      <c r="I36" s="47">
        <f>[6]ZGz!S30</f>
        <v>8</v>
      </c>
      <c r="J36" s="47">
        <f>[6]ZGz!U30</f>
        <v>4</v>
      </c>
      <c r="K36" s="47">
        <f>[6]ZGz!S31</f>
        <v>9</v>
      </c>
      <c r="L36" s="47">
        <f>[6]ZGz!U31</f>
        <v>7</v>
      </c>
      <c r="M36" s="47">
        <f>[6]ZGz!S32</f>
        <v>7</v>
      </c>
      <c r="N36" s="47">
        <f>[6]ZGz!U32</f>
        <v>5</v>
      </c>
      <c r="O36" s="47">
        <f>[6]ZGz!S33</f>
        <v>3</v>
      </c>
      <c r="P36" s="47">
        <f>[6]ZGz!U33</f>
        <v>1</v>
      </c>
    </row>
    <row r="37" spans="1:16" ht="24.95" customHeight="1" x14ac:dyDescent="0.2">
      <c r="A37" s="32"/>
      <c r="B37" s="144"/>
      <c r="C37" s="143"/>
      <c r="D37" s="31" t="s">
        <v>65</v>
      </c>
      <c r="E37" s="36">
        <f t="shared" si="4"/>
        <v>0</v>
      </c>
      <c r="F37" s="36">
        <f t="shared" si="4"/>
        <v>0</v>
      </c>
      <c r="G37" s="47">
        <f>[6]ZGz!AG29</f>
        <v>0</v>
      </c>
      <c r="H37" s="47">
        <f>[6]ZGz!AI29</f>
        <v>0</v>
      </c>
      <c r="I37" s="47">
        <f>[6]ZGz!AG30</f>
        <v>0</v>
      </c>
      <c r="J37" s="47">
        <f>[6]ZGz!AI30</f>
        <v>0</v>
      </c>
      <c r="K37" s="47">
        <f>[6]ZGz!AG31</f>
        <v>0</v>
      </c>
      <c r="L37" s="47">
        <f>[6]ZGz!AI31</f>
        <v>0</v>
      </c>
      <c r="M37" s="47">
        <f>[6]ZGz!AG32</f>
        <v>0</v>
      </c>
      <c r="N37" s="47">
        <f>[6]ZGz!AI32</f>
        <v>0</v>
      </c>
      <c r="O37" s="47">
        <f>[6]ZGz!AG33</f>
        <v>0</v>
      </c>
      <c r="P37" s="47">
        <f>[6]ZGz!AI33</f>
        <v>0</v>
      </c>
    </row>
    <row r="38" spans="1:16" ht="24.95" customHeight="1" x14ac:dyDescent="0.2">
      <c r="A38" s="32"/>
      <c r="B38" s="145">
        <v>15</v>
      </c>
      <c r="C38" s="143" t="s">
        <v>38</v>
      </c>
      <c r="D38" s="28" t="s">
        <v>64</v>
      </c>
      <c r="E38" s="36">
        <f t="shared" si="4"/>
        <v>70</v>
      </c>
      <c r="F38" s="36">
        <f t="shared" si="4"/>
        <v>49</v>
      </c>
      <c r="G38" s="47">
        <f>[6]Żg!S29</f>
        <v>8</v>
      </c>
      <c r="H38" s="47">
        <f>[6]Żg!U29</f>
        <v>5</v>
      </c>
      <c r="I38" s="47">
        <f>[6]Żg!S30</f>
        <v>13</v>
      </c>
      <c r="J38" s="47">
        <f>[6]Żg!U30</f>
        <v>8</v>
      </c>
      <c r="K38" s="47">
        <f>[6]Żg!S31</f>
        <v>14</v>
      </c>
      <c r="L38" s="47">
        <f>[6]Żg!U31</f>
        <v>11</v>
      </c>
      <c r="M38" s="47">
        <f>[6]Żg!S32</f>
        <v>18</v>
      </c>
      <c r="N38" s="47">
        <f>[6]Żg!U32</f>
        <v>13</v>
      </c>
      <c r="O38" s="47">
        <f>[6]Żg!S33</f>
        <v>17</v>
      </c>
      <c r="P38" s="47">
        <f>[6]Żg!U33</f>
        <v>12</v>
      </c>
    </row>
    <row r="39" spans="1:16" ht="24.95" customHeight="1" x14ac:dyDescent="0.2">
      <c r="A39" s="32"/>
      <c r="B39" s="144"/>
      <c r="C39" s="143"/>
      <c r="D39" s="31" t="s">
        <v>65</v>
      </c>
      <c r="E39" s="36">
        <f t="shared" si="4"/>
        <v>62</v>
      </c>
      <c r="F39" s="36">
        <f>J39+H39+L39+N39+P39</f>
        <v>38</v>
      </c>
      <c r="G39" s="47">
        <f>[6]Żg!AG29</f>
        <v>13</v>
      </c>
      <c r="H39" s="47">
        <f>[6]Żg!AI29</f>
        <v>10</v>
      </c>
      <c r="I39" s="47">
        <f>[6]Żg!AG30</f>
        <v>18</v>
      </c>
      <c r="J39" s="47">
        <f>[6]Żg!AI30</f>
        <v>10</v>
      </c>
      <c r="K39" s="47">
        <f>[6]Żg!AG31</f>
        <v>4</v>
      </c>
      <c r="L39" s="47">
        <f>[6]Żg!AI31</f>
        <v>3</v>
      </c>
      <c r="M39" s="47">
        <f>[6]Żg!AG32</f>
        <v>18</v>
      </c>
      <c r="N39" s="47">
        <f>[6]Żg!AI32</f>
        <v>11</v>
      </c>
      <c r="O39" s="47">
        <f>[6]Żg!AG33</f>
        <v>9</v>
      </c>
      <c r="P39" s="47">
        <f>[6]Żg!AI33</f>
        <v>4</v>
      </c>
    </row>
    <row r="40" spans="1:16" ht="24.95" customHeight="1" x14ac:dyDescent="0.2">
      <c r="A40" s="32"/>
      <c r="B40" s="142">
        <v>16</v>
      </c>
      <c r="C40" s="143" t="s">
        <v>39</v>
      </c>
      <c r="D40" s="28" t="s">
        <v>64</v>
      </c>
      <c r="E40" s="36">
        <f t="shared" si="4"/>
        <v>29</v>
      </c>
      <c r="F40" s="36">
        <f>J40+H40+L40+N40+P40</f>
        <v>25</v>
      </c>
      <c r="G40" s="47">
        <f>[6]Żr!S29</f>
        <v>1</v>
      </c>
      <c r="H40" s="47">
        <f>[6]Żr!U29</f>
        <v>1</v>
      </c>
      <c r="I40" s="47">
        <f>[6]Żr!S30</f>
        <v>9</v>
      </c>
      <c r="J40" s="47">
        <f>[6]Żr!U30</f>
        <v>9</v>
      </c>
      <c r="K40" s="47">
        <f>[6]Żr!S31</f>
        <v>5</v>
      </c>
      <c r="L40" s="47">
        <f>[6]Żr!U31</f>
        <v>4</v>
      </c>
      <c r="M40" s="47">
        <f>[6]Żr!S32</f>
        <v>5</v>
      </c>
      <c r="N40" s="47">
        <f>[6]Żr!U32</f>
        <v>4</v>
      </c>
      <c r="O40" s="47">
        <f>[6]Żr!S33</f>
        <v>9</v>
      </c>
      <c r="P40" s="47">
        <f>[6]Żr!U33</f>
        <v>7</v>
      </c>
    </row>
    <row r="41" spans="1:16" ht="24.95" customHeight="1" x14ac:dyDescent="0.2">
      <c r="A41" s="19"/>
      <c r="B41" s="142"/>
      <c r="C41" s="143"/>
      <c r="D41" s="31" t="s">
        <v>65</v>
      </c>
      <c r="E41" s="36">
        <f t="shared" si="4"/>
        <v>38</v>
      </c>
      <c r="F41" s="36">
        <f>J41+H41+L41+N41+P41</f>
        <v>21</v>
      </c>
      <c r="G41" s="47">
        <f>[6]Żr!AG29</f>
        <v>1</v>
      </c>
      <c r="H41" s="47">
        <f>[6]Żr!AI29</f>
        <v>1</v>
      </c>
      <c r="I41" s="47">
        <f>[6]Żr!AG30</f>
        <v>16</v>
      </c>
      <c r="J41" s="47">
        <f>[6]Żr!AI30</f>
        <v>12</v>
      </c>
      <c r="K41" s="47">
        <f>[6]Żr!AG31</f>
        <v>4</v>
      </c>
      <c r="L41" s="47">
        <f>[6]Żr!AI31</f>
        <v>1</v>
      </c>
      <c r="M41" s="47">
        <f>[6]Żr!AG32</f>
        <v>10</v>
      </c>
      <c r="N41" s="47">
        <f>[6]Żr!AI32</f>
        <v>4</v>
      </c>
      <c r="O41" s="47">
        <f>[6]Żr!AG33</f>
        <v>7</v>
      </c>
      <c r="P41" s="47">
        <f>[6]Żr!AI33</f>
        <v>3</v>
      </c>
    </row>
    <row r="43" spans="1:16" x14ac:dyDescent="0.2">
      <c r="E43" s="49"/>
      <c r="G43" s="21"/>
      <c r="H43" s="21"/>
      <c r="I43" s="51"/>
      <c r="J43" s="51"/>
      <c r="K43" s="51"/>
      <c r="L43" s="51"/>
      <c r="M43" s="51"/>
      <c r="N43" s="51"/>
      <c r="O43" s="51"/>
      <c r="P43" s="51"/>
    </row>
    <row r="44" spans="1:16" x14ac:dyDescent="0.2">
      <c r="G44" s="21"/>
      <c r="H44" s="21"/>
      <c r="I44" s="51"/>
      <c r="J44" s="51"/>
      <c r="K44" s="51"/>
      <c r="L44" s="51"/>
      <c r="M44" s="51"/>
      <c r="N44" s="51"/>
      <c r="O44" s="51"/>
      <c r="P44" s="51"/>
    </row>
    <row r="46" spans="1:16" x14ac:dyDescent="0.2">
      <c r="G46" s="21"/>
      <c r="H46" s="21"/>
    </row>
    <row r="47" spans="1:16" x14ac:dyDescent="0.2">
      <c r="G47" s="21"/>
      <c r="H47" s="21"/>
    </row>
  </sheetData>
  <mergeCells count="43">
    <mergeCell ref="B14:B15"/>
    <mergeCell ref="C14:C15"/>
    <mergeCell ref="O2:P2"/>
    <mergeCell ref="B3:P3"/>
    <mergeCell ref="B5:B7"/>
    <mergeCell ref="C5:D7"/>
    <mergeCell ref="E5:F6"/>
    <mergeCell ref="G5:H6"/>
    <mergeCell ref="I5:J6"/>
    <mergeCell ref="K5:L6"/>
    <mergeCell ref="M5:N6"/>
    <mergeCell ref="O5:P6"/>
    <mergeCell ref="B8:C9"/>
    <mergeCell ref="B10:B11"/>
    <mergeCell ref="C10:C11"/>
    <mergeCell ref="B12:B13"/>
    <mergeCell ref="C12:C13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B40:B41"/>
    <mergeCell ref="C40:C41"/>
    <mergeCell ref="B34:B35"/>
    <mergeCell ref="C34:C35"/>
    <mergeCell ref="B36:B37"/>
    <mergeCell ref="C36:C37"/>
    <mergeCell ref="B38:B39"/>
    <mergeCell ref="C38:C39"/>
  </mergeCells>
  <pageMargins left="0.7" right="0.7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5"/>
  <sheetViews>
    <sheetView zoomScaleNormal="100" workbookViewId="0">
      <selection activeCell="G7" sqref="G7"/>
    </sheetView>
  </sheetViews>
  <sheetFormatPr defaultRowHeight="12.75" x14ac:dyDescent="0.2"/>
  <cols>
    <col min="1" max="1" width="1.7109375" style="21" customWidth="1"/>
    <col min="2" max="2" width="5" style="21" customWidth="1"/>
    <col min="3" max="3" width="27.140625" style="21" customWidth="1"/>
    <col min="4" max="21" width="9.7109375" style="21" customWidth="1"/>
    <col min="22" max="257" width="9.140625" style="21"/>
    <col min="258" max="258" width="5" style="21" customWidth="1"/>
    <col min="259" max="259" width="24.28515625" style="21" customWidth="1"/>
    <col min="260" max="261" width="9.140625" style="21"/>
    <col min="262" max="262" width="11.140625" style="21" customWidth="1"/>
    <col min="263" max="263" width="8.7109375" style="21" customWidth="1"/>
    <col min="264" max="265" width="9.140625" style="21"/>
    <col min="266" max="266" width="8" style="21" customWidth="1"/>
    <col min="267" max="268" width="9.140625" style="21"/>
    <col min="269" max="269" width="8.85546875" style="21" customWidth="1"/>
    <col min="270" max="271" width="9.140625" style="21"/>
    <col min="272" max="272" width="7.42578125" style="21" customWidth="1"/>
    <col min="273" max="274" width="9.140625" style="21"/>
    <col min="275" max="275" width="7.42578125" style="21" customWidth="1"/>
    <col min="276" max="513" width="9.140625" style="21"/>
    <col min="514" max="514" width="5" style="21" customWidth="1"/>
    <col min="515" max="515" width="24.28515625" style="21" customWidth="1"/>
    <col min="516" max="517" width="9.140625" style="21"/>
    <col min="518" max="518" width="11.140625" style="21" customWidth="1"/>
    <col min="519" max="519" width="8.7109375" style="21" customWidth="1"/>
    <col min="520" max="521" width="9.140625" style="21"/>
    <col min="522" max="522" width="8" style="21" customWidth="1"/>
    <col min="523" max="524" width="9.140625" style="21"/>
    <col min="525" max="525" width="8.85546875" style="21" customWidth="1"/>
    <col min="526" max="527" width="9.140625" style="21"/>
    <col min="528" max="528" width="7.42578125" style="21" customWidth="1"/>
    <col min="529" max="530" width="9.140625" style="21"/>
    <col min="531" max="531" width="7.42578125" style="21" customWidth="1"/>
    <col min="532" max="769" width="9.140625" style="21"/>
    <col min="770" max="770" width="5" style="21" customWidth="1"/>
    <col min="771" max="771" width="24.28515625" style="21" customWidth="1"/>
    <col min="772" max="773" width="9.140625" style="21"/>
    <col min="774" max="774" width="11.140625" style="21" customWidth="1"/>
    <col min="775" max="775" width="8.7109375" style="21" customWidth="1"/>
    <col min="776" max="777" width="9.140625" style="21"/>
    <col min="778" max="778" width="8" style="21" customWidth="1"/>
    <col min="779" max="780" width="9.140625" style="21"/>
    <col min="781" max="781" width="8.85546875" style="21" customWidth="1"/>
    <col min="782" max="783" width="9.140625" style="21"/>
    <col min="784" max="784" width="7.42578125" style="21" customWidth="1"/>
    <col min="785" max="786" width="9.140625" style="21"/>
    <col min="787" max="787" width="7.42578125" style="21" customWidth="1"/>
    <col min="788" max="1025" width="9.140625" style="21"/>
    <col min="1026" max="1026" width="5" style="21" customWidth="1"/>
    <col min="1027" max="1027" width="24.28515625" style="21" customWidth="1"/>
    <col min="1028" max="1029" width="9.140625" style="21"/>
    <col min="1030" max="1030" width="11.140625" style="21" customWidth="1"/>
    <col min="1031" max="1031" width="8.7109375" style="21" customWidth="1"/>
    <col min="1032" max="1033" width="9.140625" style="21"/>
    <col min="1034" max="1034" width="8" style="21" customWidth="1"/>
    <col min="1035" max="1036" width="9.140625" style="21"/>
    <col min="1037" max="1037" width="8.85546875" style="21" customWidth="1"/>
    <col min="1038" max="1039" width="9.140625" style="21"/>
    <col min="1040" max="1040" width="7.42578125" style="21" customWidth="1"/>
    <col min="1041" max="1042" width="9.140625" style="21"/>
    <col min="1043" max="1043" width="7.42578125" style="21" customWidth="1"/>
    <col min="1044" max="1281" width="9.140625" style="21"/>
    <col min="1282" max="1282" width="5" style="21" customWidth="1"/>
    <col min="1283" max="1283" width="24.28515625" style="21" customWidth="1"/>
    <col min="1284" max="1285" width="9.140625" style="21"/>
    <col min="1286" max="1286" width="11.140625" style="21" customWidth="1"/>
    <col min="1287" max="1287" width="8.7109375" style="21" customWidth="1"/>
    <col min="1288" max="1289" width="9.140625" style="21"/>
    <col min="1290" max="1290" width="8" style="21" customWidth="1"/>
    <col min="1291" max="1292" width="9.140625" style="21"/>
    <col min="1293" max="1293" width="8.85546875" style="21" customWidth="1"/>
    <col min="1294" max="1295" width="9.140625" style="21"/>
    <col min="1296" max="1296" width="7.42578125" style="21" customWidth="1"/>
    <col min="1297" max="1298" width="9.140625" style="21"/>
    <col min="1299" max="1299" width="7.42578125" style="21" customWidth="1"/>
    <col min="1300" max="1537" width="9.140625" style="21"/>
    <col min="1538" max="1538" width="5" style="21" customWidth="1"/>
    <col min="1539" max="1539" width="24.28515625" style="21" customWidth="1"/>
    <col min="1540" max="1541" width="9.140625" style="21"/>
    <col min="1542" max="1542" width="11.140625" style="21" customWidth="1"/>
    <col min="1543" max="1543" width="8.7109375" style="21" customWidth="1"/>
    <col min="1544" max="1545" width="9.140625" style="21"/>
    <col min="1546" max="1546" width="8" style="21" customWidth="1"/>
    <col min="1547" max="1548" width="9.140625" style="21"/>
    <col min="1549" max="1549" width="8.85546875" style="21" customWidth="1"/>
    <col min="1550" max="1551" width="9.140625" style="21"/>
    <col min="1552" max="1552" width="7.42578125" style="21" customWidth="1"/>
    <col min="1553" max="1554" width="9.140625" style="21"/>
    <col min="1555" max="1555" width="7.42578125" style="21" customWidth="1"/>
    <col min="1556" max="1793" width="9.140625" style="21"/>
    <col min="1794" max="1794" width="5" style="21" customWidth="1"/>
    <col min="1795" max="1795" width="24.28515625" style="21" customWidth="1"/>
    <col min="1796" max="1797" width="9.140625" style="21"/>
    <col min="1798" max="1798" width="11.140625" style="21" customWidth="1"/>
    <col min="1799" max="1799" width="8.7109375" style="21" customWidth="1"/>
    <col min="1800" max="1801" width="9.140625" style="21"/>
    <col min="1802" max="1802" width="8" style="21" customWidth="1"/>
    <col min="1803" max="1804" width="9.140625" style="21"/>
    <col min="1805" max="1805" width="8.85546875" style="21" customWidth="1"/>
    <col min="1806" max="1807" width="9.140625" style="21"/>
    <col min="1808" max="1808" width="7.42578125" style="21" customWidth="1"/>
    <col min="1809" max="1810" width="9.140625" style="21"/>
    <col min="1811" max="1811" width="7.42578125" style="21" customWidth="1"/>
    <col min="1812" max="2049" width="9.140625" style="21"/>
    <col min="2050" max="2050" width="5" style="21" customWidth="1"/>
    <col min="2051" max="2051" width="24.28515625" style="21" customWidth="1"/>
    <col min="2052" max="2053" width="9.140625" style="21"/>
    <col min="2054" max="2054" width="11.140625" style="21" customWidth="1"/>
    <col min="2055" max="2055" width="8.7109375" style="21" customWidth="1"/>
    <col min="2056" max="2057" width="9.140625" style="21"/>
    <col min="2058" max="2058" width="8" style="21" customWidth="1"/>
    <col min="2059" max="2060" width="9.140625" style="21"/>
    <col min="2061" max="2061" width="8.85546875" style="21" customWidth="1"/>
    <col min="2062" max="2063" width="9.140625" style="21"/>
    <col min="2064" max="2064" width="7.42578125" style="21" customWidth="1"/>
    <col min="2065" max="2066" width="9.140625" style="21"/>
    <col min="2067" max="2067" width="7.42578125" style="21" customWidth="1"/>
    <col min="2068" max="2305" width="9.140625" style="21"/>
    <col min="2306" max="2306" width="5" style="21" customWidth="1"/>
    <col min="2307" max="2307" width="24.28515625" style="21" customWidth="1"/>
    <col min="2308" max="2309" width="9.140625" style="21"/>
    <col min="2310" max="2310" width="11.140625" style="21" customWidth="1"/>
    <col min="2311" max="2311" width="8.7109375" style="21" customWidth="1"/>
    <col min="2312" max="2313" width="9.140625" style="21"/>
    <col min="2314" max="2314" width="8" style="21" customWidth="1"/>
    <col min="2315" max="2316" width="9.140625" style="21"/>
    <col min="2317" max="2317" width="8.85546875" style="21" customWidth="1"/>
    <col min="2318" max="2319" width="9.140625" style="21"/>
    <col min="2320" max="2320" width="7.42578125" style="21" customWidth="1"/>
    <col min="2321" max="2322" width="9.140625" style="21"/>
    <col min="2323" max="2323" width="7.42578125" style="21" customWidth="1"/>
    <col min="2324" max="2561" width="9.140625" style="21"/>
    <col min="2562" max="2562" width="5" style="21" customWidth="1"/>
    <col min="2563" max="2563" width="24.28515625" style="21" customWidth="1"/>
    <col min="2564" max="2565" width="9.140625" style="21"/>
    <col min="2566" max="2566" width="11.140625" style="21" customWidth="1"/>
    <col min="2567" max="2567" width="8.7109375" style="21" customWidth="1"/>
    <col min="2568" max="2569" width="9.140625" style="21"/>
    <col min="2570" max="2570" width="8" style="21" customWidth="1"/>
    <col min="2571" max="2572" width="9.140625" style="21"/>
    <col min="2573" max="2573" width="8.85546875" style="21" customWidth="1"/>
    <col min="2574" max="2575" width="9.140625" style="21"/>
    <col min="2576" max="2576" width="7.42578125" style="21" customWidth="1"/>
    <col min="2577" max="2578" width="9.140625" style="21"/>
    <col min="2579" max="2579" width="7.42578125" style="21" customWidth="1"/>
    <col min="2580" max="2817" width="9.140625" style="21"/>
    <col min="2818" max="2818" width="5" style="21" customWidth="1"/>
    <col min="2819" max="2819" width="24.28515625" style="21" customWidth="1"/>
    <col min="2820" max="2821" width="9.140625" style="21"/>
    <col min="2822" max="2822" width="11.140625" style="21" customWidth="1"/>
    <col min="2823" max="2823" width="8.7109375" style="21" customWidth="1"/>
    <col min="2824" max="2825" width="9.140625" style="21"/>
    <col min="2826" max="2826" width="8" style="21" customWidth="1"/>
    <col min="2827" max="2828" width="9.140625" style="21"/>
    <col min="2829" max="2829" width="8.85546875" style="21" customWidth="1"/>
    <col min="2830" max="2831" width="9.140625" style="21"/>
    <col min="2832" max="2832" width="7.42578125" style="21" customWidth="1"/>
    <col min="2833" max="2834" width="9.140625" style="21"/>
    <col min="2835" max="2835" width="7.42578125" style="21" customWidth="1"/>
    <col min="2836" max="3073" width="9.140625" style="21"/>
    <col min="3074" max="3074" width="5" style="21" customWidth="1"/>
    <col min="3075" max="3075" width="24.28515625" style="21" customWidth="1"/>
    <col min="3076" max="3077" width="9.140625" style="21"/>
    <col min="3078" max="3078" width="11.140625" style="21" customWidth="1"/>
    <col min="3079" max="3079" width="8.7109375" style="21" customWidth="1"/>
    <col min="3080" max="3081" width="9.140625" style="21"/>
    <col min="3082" max="3082" width="8" style="21" customWidth="1"/>
    <col min="3083" max="3084" width="9.140625" style="21"/>
    <col min="3085" max="3085" width="8.85546875" style="21" customWidth="1"/>
    <col min="3086" max="3087" width="9.140625" style="21"/>
    <col min="3088" max="3088" width="7.42578125" style="21" customWidth="1"/>
    <col min="3089" max="3090" width="9.140625" style="21"/>
    <col min="3091" max="3091" width="7.42578125" style="21" customWidth="1"/>
    <col min="3092" max="3329" width="9.140625" style="21"/>
    <col min="3330" max="3330" width="5" style="21" customWidth="1"/>
    <col min="3331" max="3331" width="24.28515625" style="21" customWidth="1"/>
    <col min="3332" max="3333" width="9.140625" style="21"/>
    <col min="3334" max="3334" width="11.140625" style="21" customWidth="1"/>
    <col min="3335" max="3335" width="8.7109375" style="21" customWidth="1"/>
    <col min="3336" max="3337" width="9.140625" style="21"/>
    <col min="3338" max="3338" width="8" style="21" customWidth="1"/>
    <col min="3339" max="3340" width="9.140625" style="21"/>
    <col min="3341" max="3341" width="8.85546875" style="21" customWidth="1"/>
    <col min="3342" max="3343" width="9.140625" style="21"/>
    <col min="3344" max="3344" width="7.42578125" style="21" customWidth="1"/>
    <col min="3345" max="3346" width="9.140625" style="21"/>
    <col min="3347" max="3347" width="7.42578125" style="21" customWidth="1"/>
    <col min="3348" max="3585" width="9.140625" style="21"/>
    <col min="3586" max="3586" width="5" style="21" customWidth="1"/>
    <col min="3587" max="3587" width="24.28515625" style="21" customWidth="1"/>
    <col min="3588" max="3589" width="9.140625" style="21"/>
    <col min="3590" max="3590" width="11.140625" style="21" customWidth="1"/>
    <col min="3591" max="3591" width="8.7109375" style="21" customWidth="1"/>
    <col min="3592" max="3593" width="9.140625" style="21"/>
    <col min="3594" max="3594" width="8" style="21" customWidth="1"/>
    <col min="3595" max="3596" width="9.140625" style="21"/>
    <col min="3597" max="3597" width="8.85546875" style="21" customWidth="1"/>
    <col min="3598" max="3599" width="9.140625" style="21"/>
    <col min="3600" max="3600" width="7.42578125" style="21" customWidth="1"/>
    <col min="3601" max="3602" width="9.140625" style="21"/>
    <col min="3603" max="3603" width="7.42578125" style="21" customWidth="1"/>
    <col min="3604" max="3841" width="9.140625" style="21"/>
    <col min="3842" max="3842" width="5" style="21" customWidth="1"/>
    <col min="3843" max="3843" width="24.28515625" style="21" customWidth="1"/>
    <col min="3844" max="3845" width="9.140625" style="21"/>
    <col min="3846" max="3846" width="11.140625" style="21" customWidth="1"/>
    <col min="3847" max="3847" width="8.7109375" style="21" customWidth="1"/>
    <col min="3848" max="3849" width="9.140625" style="21"/>
    <col min="3850" max="3850" width="8" style="21" customWidth="1"/>
    <col min="3851" max="3852" width="9.140625" style="21"/>
    <col min="3853" max="3853" width="8.85546875" style="21" customWidth="1"/>
    <col min="3854" max="3855" width="9.140625" style="21"/>
    <col min="3856" max="3856" width="7.42578125" style="21" customWidth="1"/>
    <col min="3857" max="3858" width="9.140625" style="21"/>
    <col min="3859" max="3859" width="7.42578125" style="21" customWidth="1"/>
    <col min="3860" max="4097" width="9.140625" style="21"/>
    <col min="4098" max="4098" width="5" style="21" customWidth="1"/>
    <col min="4099" max="4099" width="24.28515625" style="21" customWidth="1"/>
    <col min="4100" max="4101" width="9.140625" style="21"/>
    <col min="4102" max="4102" width="11.140625" style="21" customWidth="1"/>
    <col min="4103" max="4103" width="8.7109375" style="21" customWidth="1"/>
    <col min="4104" max="4105" width="9.140625" style="21"/>
    <col min="4106" max="4106" width="8" style="21" customWidth="1"/>
    <col min="4107" max="4108" width="9.140625" style="21"/>
    <col min="4109" max="4109" width="8.85546875" style="21" customWidth="1"/>
    <col min="4110" max="4111" width="9.140625" style="21"/>
    <col min="4112" max="4112" width="7.42578125" style="21" customWidth="1"/>
    <col min="4113" max="4114" width="9.140625" style="21"/>
    <col min="4115" max="4115" width="7.42578125" style="21" customWidth="1"/>
    <col min="4116" max="4353" width="9.140625" style="21"/>
    <col min="4354" max="4354" width="5" style="21" customWidth="1"/>
    <col min="4355" max="4355" width="24.28515625" style="21" customWidth="1"/>
    <col min="4356" max="4357" width="9.140625" style="21"/>
    <col min="4358" max="4358" width="11.140625" style="21" customWidth="1"/>
    <col min="4359" max="4359" width="8.7109375" style="21" customWidth="1"/>
    <col min="4360" max="4361" width="9.140625" style="21"/>
    <col min="4362" max="4362" width="8" style="21" customWidth="1"/>
    <col min="4363" max="4364" width="9.140625" style="21"/>
    <col min="4365" max="4365" width="8.85546875" style="21" customWidth="1"/>
    <col min="4366" max="4367" width="9.140625" style="21"/>
    <col min="4368" max="4368" width="7.42578125" style="21" customWidth="1"/>
    <col min="4369" max="4370" width="9.140625" style="21"/>
    <col min="4371" max="4371" width="7.42578125" style="21" customWidth="1"/>
    <col min="4372" max="4609" width="9.140625" style="21"/>
    <col min="4610" max="4610" width="5" style="21" customWidth="1"/>
    <col min="4611" max="4611" width="24.28515625" style="21" customWidth="1"/>
    <col min="4612" max="4613" width="9.140625" style="21"/>
    <col min="4614" max="4614" width="11.140625" style="21" customWidth="1"/>
    <col min="4615" max="4615" width="8.7109375" style="21" customWidth="1"/>
    <col min="4616" max="4617" width="9.140625" style="21"/>
    <col min="4618" max="4618" width="8" style="21" customWidth="1"/>
    <col min="4619" max="4620" width="9.140625" style="21"/>
    <col min="4621" max="4621" width="8.85546875" style="21" customWidth="1"/>
    <col min="4622" max="4623" width="9.140625" style="21"/>
    <col min="4624" max="4624" width="7.42578125" style="21" customWidth="1"/>
    <col min="4625" max="4626" width="9.140625" style="21"/>
    <col min="4627" max="4627" width="7.42578125" style="21" customWidth="1"/>
    <col min="4628" max="4865" width="9.140625" style="21"/>
    <col min="4866" max="4866" width="5" style="21" customWidth="1"/>
    <col min="4867" max="4867" width="24.28515625" style="21" customWidth="1"/>
    <col min="4868" max="4869" width="9.140625" style="21"/>
    <col min="4870" max="4870" width="11.140625" style="21" customWidth="1"/>
    <col min="4871" max="4871" width="8.7109375" style="21" customWidth="1"/>
    <col min="4872" max="4873" width="9.140625" style="21"/>
    <col min="4874" max="4874" width="8" style="21" customWidth="1"/>
    <col min="4875" max="4876" width="9.140625" style="21"/>
    <col min="4877" max="4877" width="8.85546875" style="21" customWidth="1"/>
    <col min="4878" max="4879" width="9.140625" style="21"/>
    <col min="4880" max="4880" width="7.42578125" style="21" customWidth="1"/>
    <col min="4881" max="4882" width="9.140625" style="21"/>
    <col min="4883" max="4883" width="7.42578125" style="21" customWidth="1"/>
    <col min="4884" max="5121" width="9.140625" style="21"/>
    <col min="5122" max="5122" width="5" style="21" customWidth="1"/>
    <col min="5123" max="5123" width="24.28515625" style="21" customWidth="1"/>
    <col min="5124" max="5125" width="9.140625" style="21"/>
    <col min="5126" max="5126" width="11.140625" style="21" customWidth="1"/>
    <col min="5127" max="5127" width="8.7109375" style="21" customWidth="1"/>
    <col min="5128" max="5129" width="9.140625" style="21"/>
    <col min="5130" max="5130" width="8" style="21" customWidth="1"/>
    <col min="5131" max="5132" width="9.140625" style="21"/>
    <col min="5133" max="5133" width="8.85546875" style="21" customWidth="1"/>
    <col min="5134" max="5135" width="9.140625" style="21"/>
    <col min="5136" max="5136" width="7.42578125" style="21" customWidth="1"/>
    <col min="5137" max="5138" width="9.140625" style="21"/>
    <col min="5139" max="5139" width="7.42578125" style="21" customWidth="1"/>
    <col min="5140" max="5377" width="9.140625" style="21"/>
    <col min="5378" max="5378" width="5" style="21" customWidth="1"/>
    <col min="5379" max="5379" width="24.28515625" style="21" customWidth="1"/>
    <col min="5380" max="5381" width="9.140625" style="21"/>
    <col min="5382" max="5382" width="11.140625" style="21" customWidth="1"/>
    <col min="5383" max="5383" width="8.7109375" style="21" customWidth="1"/>
    <col min="5384" max="5385" width="9.140625" style="21"/>
    <col min="5386" max="5386" width="8" style="21" customWidth="1"/>
    <col min="5387" max="5388" width="9.140625" style="21"/>
    <col min="5389" max="5389" width="8.85546875" style="21" customWidth="1"/>
    <col min="5390" max="5391" width="9.140625" style="21"/>
    <col min="5392" max="5392" width="7.42578125" style="21" customWidth="1"/>
    <col min="5393" max="5394" width="9.140625" style="21"/>
    <col min="5395" max="5395" width="7.42578125" style="21" customWidth="1"/>
    <col min="5396" max="5633" width="9.140625" style="21"/>
    <col min="5634" max="5634" width="5" style="21" customWidth="1"/>
    <col min="5635" max="5635" width="24.28515625" style="21" customWidth="1"/>
    <col min="5636" max="5637" width="9.140625" style="21"/>
    <col min="5638" max="5638" width="11.140625" style="21" customWidth="1"/>
    <col min="5639" max="5639" width="8.7109375" style="21" customWidth="1"/>
    <col min="5640" max="5641" width="9.140625" style="21"/>
    <col min="5642" max="5642" width="8" style="21" customWidth="1"/>
    <col min="5643" max="5644" width="9.140625" style="21"/>
    <col min="5645" max="5645" width="8.85546875" style="21" customWidth="1"/>
    <col min="5646" max="5647" width="9.140625" style="21"/>
    <col min="5648" max="5648" width="7.42578125" style="21" customWidth="1"/>
    <col min="5649" max="5650" width="9.140625" style="21"/>
    <col min="5651" max="5651" width="7.42578125" style="21" customWidth="1"/>
    <col min="5652" max="5889" width="9.140625" style="21"/>
    <col min="5890" max="5890" width="5" style="21" customWidth="1"/>
    <col min="5891" max="5891" width="24.28515625" style="21" customWidth="1"/>
    <col min="5892" max="5893" width="9.140625" style="21"/>
    <col min="5894" max="5894" width="11.140625" style="21" customWidth="1"/>
    <col min="5895" max="5895" width="8.7109375" style="21" customWidth="1"/>
    <col min="5896" max="5897" width="9.140625" style="21"/>
    <col min="5898" max="5898" width="8" style="21" customWidth="1"/>
    <col min="5899" max="5900" width="9.140625" style="21"/>
    <col min="5901" max="5901" width="8.85546875" style="21" customWidth="1"/>
    <col min="5902" max="5903" width="9.140625" style="21"/>
    <col min="5904" max="5904" width="7.42578125" style="21" customWidth="1"/>
    <col min="5905" max="5906" width="9.140625" style="21"/>
    <col min="5907" max="5907" width="7.42578125" style="21" customWidth="1"/>
    <col min="5908" max="6145" width="9.140625" style="21"/>
    <col min="6146" max="6146" width="5" style="21" customWidth="1"/>
    <col min="6147" max="6147" width="24.28515625" style="21" customWidth="1"/>
    <col min="6148" max="6149" width="9.140625" style="21"/>
    <col min="6150" max="6150" width="11.140625" style="21" customWidth="1"/>
    <col min="6151" max="6151" width="8.7109375" style="21" customWidth="1"/>
    <col min="6152" max="6153" width="9.140625" style="21"/>
    <col min="6154" max="6154" width="8" style="21" customWidth="1"/>
    <col min="6155" max="6156" width="9.140625" style="21"/>
    <col min="6157" max="6157" width="8.85546875" style="21" customWidth="1"/>
    <col min="6158" max="6159" width="9.140625" style="21"/>
    <col min="6160" max="6160" width="7.42578125" style="21" customWidth="1"/>
    <col min="6161" max="6162" width="9.140625" style="21"/>
    <col min="6163" max="6163" width="7.42578125" style="21" customWidth="1"/>
    <col min="6164" max="6401" width="9.140625" style="21"/>
    <col min="6402" max="6402" width="5" style="21" customWidth="1"/>
    <col min="6403" max="6403" width="24.28515625" style="21" customWidth="1"/>
    <col min="6404" max="6405" width="9.140625" style="21"/>
    <col min="6406" max="6406" width="11.140625" style="21" customWidth="1"/>
    <col min="6407" max="6407" width="8.7109375" style="21" customWidth="1"/>
    <col min="6408" max="6409" width="9.140625" style="21"/>
    <col min="6410" max="6410" width="8" style="21" customWidth="1"/>
    <col min="6411" max="6412" width="9.140625" style="21"/>
    <col min="6413" max="6413" width="8.85546875" style="21" customWidth="1"/>
    <col min="6414" max="6415" width="9.140625" style="21"/>
    <col min="6416" max="6416" width="7.42578125" style="21" customWidth="1"/>
    <col min="6417" max="6418" width="9.140625" style="21"/>
    <col min="6419" max="6419" width="7.42578125" style="21" customWidth="1"/>
    <col min="6420" max="6657" width="9.140625" style="21"/>
    <col min="6658" max="6658" width="5" style="21" customWidth="1"/>
    <col min="6659" max="6659" width="24.28515625" style="21" customWidth="1"/>
    <col min="6660" max="6661" width="9.140625" style="21"/>
    <col min="6662" max="6662" width="11.140625" style="21" customWidth="1"/>
    <col min="6663" max="6663" width="8.7109375" style="21" customWidth="1"/>
    <col min="6664" max="6665" width="9.140625" style="21"/>
    <col min="6666" max="6666" width="8" style="21" customWidth="1"/>
    <col min="6667" max="6668" width="9.140625" style="21"/>
    <col min="6669" max="6669" width="8.85546875" style="21" customWidth="1"/>
    <col min="6670" max="6671" width="9.140625" style="21"/>
    <col min="6672" max="6672" width="7.42578125" style="21" customWidth="1"/>
    <col min="6673" max="6674" width="9.140625" style="21"/>
    <col min="6675" max="6675" width="7.42578125" style="21" customWidth="1"/>
    <col min="6676" max="6913" width="9.140625" style="21"/>
    <col min="6914" max="6914" width="5" style="21" customWidth="1"/>
    <col min="6915" max="6915" width="24.28515625" style="21" customWidth="1"/>
    <col min="6916" max="6917" width="9.140625" style="21"/>
    <col min="6918" max="6918" width="11.140625" style="21" customWidth="1"/>
    <col min="6919" max="6919" width="8.7109375" style="21" customWidth="1"/>
    <col min="6920" max="6921" width="9.140625" style="21"/>
    <col min="6922" max="6922" width="8" style="21" customWidth="1"/>
    <col min="6923" max="6924" width="9.140625" style="21"/>
    <col min="6925" max="6925" width="8.85546875" style="21" customWidth="1"/>
    <col min="6926" max="6927" width="9.140625" style="21"/>
    <col min="6928" max="6928" width="7.42578125" style="21" customWidth="1"/>
    <col min="6929" max="6930" width="9.140625" style="21"/>
    <col min="6931" max="6931" width="7.42578125" style="21" customWidth="1"/>
    <col min="6932" max="7169" width="9.140625" style="21"/>
    <col min="7170" max="7170" width="5" style="21" customWidth="1"/>
    <col min="7171" max="7171" width="24.28515625" style="21" customWidth="1"/>
    <col min="7172" max="7173" width="9.140625" style="21"/>
    <col min="7174" max="7174" width="11.140625" style="21" customWidth="1"/>
    <col min="7175" max="7175" width="8.7109375" style="21" customWidth="1"/>
    <col min="7176" max="7177" width="9.140625" style="21"/>
    <col min="7178" max="7178" width="8" style="21" customWidth="1"/>
    <col min="7179" max="7180" width="9.140625" style="21"/>
    <col min="7181" max="7181" width="8.85546875" style="21" customWidth="1"/>
    <col min="7182" max="7183" width="9.140625" style="21"/>
    <col min="7184" max="7184" width="7.42578125" style="21" customWidth="1"/>
    <col min="7185" max="7186" width="9.140625" style="21"/>
    <col min="7187" max="7187" width="7.42578125" style="21" customWidth="1"/>
    <col min="7188" max="7425" width="9.140625" style="21"/>
    <col min="7426" max="7426" width="5" style="21" customWidth="1"/>
    <col min="7427" max="7427" width="24.28515625" style="21" customWidth="1"/>
    <col min="7428" max="7429" width="9.140625" style="21"/>
    <col min="7430" max="7430" width="11.140625" style="21" customWidth="1"/>
    <col min="7431" max="7431" width="8.7109375" style="21" customWidth="1"/>
    <col min="7432" max="7433" width="9.140625" style="21"/>
    <col min="7434" max="7434" width="8" style="21" customWidth="1"/>
    <col min="7435" max="7436" width="9.140625" style="21"/>
    <col min="7437" max="7437" width="8.85546875" style="21" customWidth="1"/>
    <col min="7438" max="7439" width="9.140625" style="21"/>
    <col min="7440" max="7440" width="7.42578125" style="21" customWidth="1"/>
    <col min="7441" max="7442" width="9.140625" style="21"/>
    <col min="7443" max="7443" width="7.42578125" style="21" customWidth="1"/>
    <col min="7444" max="7681" width="9.140625" style="21"/>
    <col min="7682" max="7682" width="5" style="21" customWidth="1"/>
    <col min="7683" max="7683" width="24.28515625" style="21" customWidth="1"/>
    <col min="7684" max="7685" width="9.140625" style="21"/>
    <col min="7686" max="7686" width="11.140625" style="21" customWidth="1"/>
    <col min="7687" max="7687" width="8.7109375" style="21" customWidth="1"/>
    <col min="7688" max="7689" width="9.140625" style="21"/>
    <col min="7690" max="7690" width="8" style="21" customWidth="1"/>
    <col min="7691" max="7692" width="9.140625" style="21"/>
    <col min="7693" max="7693" width="8.85546875" style="21" customWidth="1"/>
    <col min="7694" max="7695" width="9.140625" style="21"/>
    <col min="7696" max="7696" width="7.42578125" style="21" customWidth="1"/>
    <col min="7697" max="7698" width="9.140625" style="21"/>
    <col min="7699" max="7699" width="7.42578125" style="21" customWidth="1"/>
    <col min="7700" max="7937" width="9.140625" style="21"/>
    <col min="7938" max="7938" width="5" style="21" customWidth="1"/>
    <col min="7939" max="7939" width="24.28515625" style="21" customWidth="1"/>
    <col min="7940" max="7941" width="9.140625" style="21"/>
    <col min="7942" max="7942" width="11.140625" style="21" customWidth="1"/>
    <col min="7943" max="7943" width="8.7109375" style="21" customWidth="1"/>
    <col min="7944" max="7945" width="9.140625" style="21"/>
    <col min="7946" max="7946" width="8" style="21" customWidth="1"/>
    <col min="7947" max="7948" width="9.140625" style="21"/>
    <col min="7949" max="7949" width="8.85546875" style="21" customWidth="1"/>
    <col min="7950" max="7951" width="9.140625" style="21"/>
    <col min="7952" max="7952" width="7.42578125" style="21" customWidth="1"/>
    <col min="7953" max="7954" width="9.140625" style="21"/>
    <col min="7955" max="7955" width="7.42578125" style="21" customWidth="1"/>
    <col min="7956" max="8193" width="9.140625" style="21"/>
    <col min="8194" max="8194" width="5" style="21" customWidth="1"/>
    <col min="8195" max="8195" width="24.28515625" style="21" customWidth="1"/>
    <col min="8196" max="8197" width="9.140625" style="21"/>
    <col min="8198" max="8198" width="11.140625" style="21" customWidth="1"/>
    <col min="8199" max="8199" width="8.7109375" style="21" customWidth="1"/>
    <col min="8200" max="8201" width="9.140625" style="21"/>
    <col min="8202" max="8202" width="8" style="21" customWidth="1"/>
    <col min="8203" max="8204" width="9.140625" style="21"/>
    <col min="8205" max="8205" width="8.85546875" style="21" customWidth="1"/>
    <col min="8206" max="8207" width="9.140625" style="21"/>
    <col min="8208" max="8208" width="7.42578125" style="21" customWidth="1"/>
    <col min="8209" max="8210" width="9.140625" style="21"/>
    <col min="8211" max="8211" width="7.42578125" style="21" customWidth="1"/>
    <col min="8212" max="8449" width="9.140625" style="21"/>
    <col min="8450" max="8450" width="5" style="21" customWidth="1"/>
    <col min="8451" max="8451" width="24.28515625" style="21" customWidth="1"/>
    <col min="8452" max="8453" width="9.140625" style="21"/>
    <col min="8454" max="8454" width="11.140625" style="21" customWidth="1"/>
    <col min="8455" max="8455" width="8.7109375" style="21" customWidth="1"/>
    <col min="8456" max="8457" width="9.140625" style="21"/>
    <col min="8458" max="8458" width="8" style="21" customWidth="1"/>
    <col min="8459" max="8460" width="9.140625" style="21"/>
    <col min="8461" max="8461" width="8.85546875" style="21" customWidth="1"/>
    <col min="8462" max="8463" width="9.140625" style="21"/>
    <col min="8464" max="8464" width="7.42578125" style="21" customWidth="1"/>
    <col min="8465" max="8466" width="9.140625" style="21"/>
    <col min="8467" max="8467" width="7.42578125" style="21" customWidth="1"/>
    <col min="8468" max="8705" width="9.140625" style="21"/>
    <col min="8706" max="8706" width="5" style="21" customWidth="1"/>
    <col min="8707" max="8707" width="24.28515625" style="21" customWidth="1"/>
    <col min="8708" max="8709" width="9.140625" style="21"/>
    <col min="8710" max="8710" width="11.140625" style="21" customWidth="1"/>
    <col min="8711" max="8711" width="8.7109375" style="21" customWidth="1"/>
    <col min="8712" max="8713" width="9.140625" style="21"/>
    <col min="8714" max="8714" width="8" style="21" customWidth="1"/>
    <col min="8715" max="8716" width="9.140625" style="21"/>
    <col min="8717" max="8717" width="8.85546875" style="21" customWidth="1"/>
    <col min="8718" max="8719" width="9.140625" style="21"/>
    <col min="8720" max="8720" width="7.42578125" style="21" customWidth="1"/>
    <col min="8721" max="8722" width="9.140625" style="21"/>
    <col min="8723" max="8723" width="7.42578125" style="21" customWidth="1"/>
    <col min="8724" max="8961" width="9.140625" style="21"/>
    <col min="8962" max="8962" width="5" style="21" customWidth="1"/>
    <col min="8963" max="8963" width="24.28515625" style="21" customWidth="1"/>
    <col min="8964" max="8965" width="9.140625" style="21"/>
    <col min="8966" max="8966" width="11.140625" style="21" customWidth="1"/>
    <col min="8967" max="8967" width="8.7109375" style="21" customWidth="1"/>
    <col min="8968" max="8969" width="9.140625" style="21"/>
    <col min="8970" max="8970" width="8" style="21" customWidth="1"/>
    <col min="8971" max="8972" width="9.140625" style="21"/>
    <col min="8973" max="8973" width="8.85546875" style="21" customWidth="1"/>
    <col min="8974" max="8975" width="9.140625" style="21"/>
    <col min="8976" max="8976" width="7.42578125" style="21" customWidth="1"/>
    <col min="8977" max="8978" width="9.140625" style="21"/>
    <col min="8979" max="8979" width="7.42578125" style="21" customWidth="1"/>
    <col min="8980" max="9217" width="9.140625" style="21"/>
    <col min="9218" max="9218" width="5" style="21" customWidth="1"/>
    <col min="9219" max="9219" width="24.28515625" style="21" customWidth="1"/>
    <col min="9220" max="9221" width="9.140625" style="21"/>
    <col min="9222" max="9222" width="11.140625" style="21" customWidth="1"/>
    <col min="9223" max="9223" width="8.7109375" style="21" customWidth="1"/>
    <col min="9224" max="9225" width="9.140625" style="21"/>
    <col min="9226" max="9226" width="8" style="21" customWidth="1"/>
    <col min="9227" max="9228" width="9.140625" style="21"/>
    <col min="9229" max="9229" width="8.85546875" style="21" customWidth="1"/>
    <col min="9230" max="9231" width="9.140625" style="21"/>
    <col min="9232" max="9232" width="7.42578125" style="21" customWidth="1"/>
    <col min="9233" max="9234" width="9.140625" style="21"/>
    <col min="9235" max="9235" width="7.42578125" style="21" customWidth="1"/>
    <col min="9236" max="9473" width="9.140625" style="21"/>
    <col min="9474" max="9474" width="5" style="21" customWidth="1"/>
    <col min="9475" max="9475" width="24.28515625" style="21" customWidth="1"/>
    <col min="9476" max="9477" width="9.140625" style="21"/>
    <col min="9478" max="9478" width="11.140625" style="21" customWidth="1"/>
    <col min="9479" max="9479" width="8.7109375" style="21" customWidth="1"/>
    <col min="9480" max="9481" width="9.140625" style="21"/>
    <col min="9482" max="9482" width="8" style="21" customWidth="1"/>
    <col min="9483" max="9484" width="9.140625" style="21"/>
    <col min="9485" max="9485" width="8.85546875" style="21" customWidth="1"/>
    <col min="9486" max="9487" width="9.140625" style="21"/>
    <col min="9488" max="9488" width="7.42578125" style="21" customWidth="1"/>
    <col min="9489" max="9490" width="9.140625" style="21"/>
    <col min="9491" max="9491" width="7.42578125" style="21" customWidth="1"/>
    <col min="9492" max="9729" width="9.140625" style="21"/>
    <col min="9730" max="9730" width="5" style="21" customWidth="1"/>
    <col min="9731" max="9731" width="24.28515625" style="21" customWidth="1"/>
    <col min="9732" max="9733" width="9.140625" style="21"/>
    <col min="9734" max="9734" width="11.140625" style="21" customWidth="1"/>
    <col min="9735" max="9735" width="8.7109375" style="21" customWidth="1"/>
    <col min="9736" max="9737" width="9.140625" style="21"/>
    <col min="9738" max="9738" width="8" style="21" customWidth="1"/>
    <col min="9739" max="9740" width="9.140625" style="21"/>
    <col min="9741" max="9741" width="8.85546875" style="21" customWidth="1"/>
    <col min="9742" max="9743" width="9.140625" style="21"/>
    <col min="9744" max="9744" width="7.42578125" style="21" customWidth="1"/>
    <col min="9745" max="9746" width="9.140625" style="21"/>
    <col min="9747" max="9747" width="7.42578125" style="21" customWidth="1"/>
    <col min="9748" max="9985" width="9.140625" style="21"/>
    <col min="9986" max="9986" width="5" style="21" customWidth="1"/>
    <col min="9987" max="9987" width="24.28515625" style="21" customWidth="1"/>
    <col min="9988" max="9989" width="9.140625" style="21"/>
    <col min="9990" max="9990" width="11.140625" style="21" customWidth="1"/>
    <col min="9991" max="9991" width="8.7109375" style="21" customWidth="1"/>
    <col min="9992" max="9993" width="9.140625" style="21"/>
    <col min="9994" max="9994" width="8" style="21" customWidth="1"/>
    <col min="9995" max="9996" width="9.140625" style="21"/>
    <col min="9997" max="9997" width="8.85546875" style="21" customWidth="1"/>
    <col min="9998" max="9999" width="9.140625" style="21"/>
    <col min="10000" max="10000" width="7.42578125" style="21" customWidth="1"/>
    <col min="10001" max="10002" width="9.140625" style="21"/>
    <col min="10003" max="10003" width="7.42578125" style="21" customWidth="1"/>
    <col min="10004" max="10241" width="9.140625" style="21"/>
    <col min="10242" max="10242" width="5" style="21" customWidth="1"/>
    <col min="10243" max="10243" width="24.28515625" style="21" customWidth="1"/>
    <col min="10244" max="10245" width="9.140625" style="21"/>
    <col min="10246" max="10246" width="11.140625" style="21" customWidth="1"/>
    <col min="10247" max="10247" width="8.7109375" style="21" customWidth="1"/>
    <col min="10248" max="10249" width="9.140625" style="21"/>
    <col min="10250" max="10250" width="8" style="21" customWidth="1"/>
    <col min="10251" max="10252" width="9.140625" style="21"/>
    <col min="10253" max="10253" width="8.85546875" style="21" customWidth="1"/>
    <col min="10254" max="10255" width="9.140625" style="21"/>
    <col min="10256" max="10256" width="7.42578125" style="21" customWidth="1"/>
    <col min="10257" max="10258" width="9.140625" style="21"/>
    <col min="10259" max="10259" width="7.42578125" style="21" customWidth="1"/>
    <col min="10260" max="10497" width="9.140625" style="21"/>
    <col min="10498" max="10498" width="5" style="21" customWidth="1"/>
    <col min="10499" max="10499" width="24.28515625" style="21" customWidth="1"/>
    <col min="10500" max="10501" width="9.140625" style="21"/>
    <col min="10502" max="10502" width="11.140625" style="21" customWidth="1"/>
    <col min="10503" max="10503" width="8.7109375" style="21" customWidth="1"/>
    <col min="10504" max="10505" width="9.140625" style="21"/>
    <col min="10506" max="10506" width="8" style="21" customWidth="1"/>
    <col min="10507" max="10508" width="9.140625" style="21"/>
    <col min="10509" max="10509" width="8.85546875" style="21" customWidth="1"/>
    <col min="10510" max="10511" width="9.140625" style="21"/>
    <col min="10512" max="10512" width="7.42578125" style="21" customWidth="1"/>
    <col min="10513" max="10514" width="9.140625" style="21"/>
    <col min="10515" max="10515" width="7.42578125" style="21" customWidth="1"/>
    <col min="10516" max="10753" width="9.140625" style="21"/>
    <col min="10754" max="10754" width="5" style="21" customWidth="1"/>
    <col min="10755" max="10755" width="24.28515625" style="21" customWidth="1"/>
    <col min="10756" max="10757" width="9.140625" style="21"/>
    <col min="10758" max="10758" width="11.140625" style="21" customWidth="1"/>
    <col min="10759" max="10759" width="8.7109375" style="21" customWidth="1"/>
    <col min="10760" max="10761" width="9.140625" style="21"/>
    <col min="10762" max="10762" width="8" style="21" customWidth="1"/>
    <col min="10763" max="10764" width="9.140625" style="21"/>
    <col min="10765" max="10765" width="8.85546875" style="21" customWidth="1"/>
    <col min="10766" max="10767" width="9.140625" style="21"/>
    <col min="10768" max="10768" width="7.42578125" style="21" customWidth="1"/>
    <col min="10769" max="10770" width="9.140625" style="21"/>
    <col min="10771" max="10771" width="7.42578125" style="21" customWidth="1"/>
    <col min="10772" max="11009" width="9.140625" style="21"/>
    <col min="11010" max="11010" width="5" style="21" customWidth="1"/>
    <col min="11011" max="11011" width="24.28515625" style="21" customWidth="1"/>
    <col min="11012" max="11013" width="9.140625" style="21"/>
    <col min="11014" max="11014" width="11.140625" style="21" customWidth="1"/>
    <col min="11015" max="11015" width="8.7109375" style="21" customWidth="1"/>
    <col min="11016" max="11017" width="9.140625" style="21"/>
    <col min="11018" max="11018" width="8" style="21" customWidth="1"/>
    <col min="11019" max="11020" width="9.140625" style="21"/>
    <col min="11021" max="11021" width="8.85546875" style="21" customWidth="1"/>
    <col min="11022" max="11023" width="9.140625" style="21"/>
    <col min="11024" max="11024" width="7.42578125" style="21" customWidth="1"/>
    <col min="11025" max="11026" width="9.140625" style="21"/>
    <col min="11027" max="11027" width="7.42578125" style="21" customWidth="1"/>
    <col min="11028" max="11265" width="9.140625" style="21"/>
    <col min="11266" max="11266" width="5" style="21" customWidth="1"/>
    <col min="11267" max="11267" width="24.28515625" style="21" customWidth="1"/>
    <col min="11268" max="11269" width="9.140625" style="21"/>
    <col min="11270" max="11270" width="11.140625" style="21" customWidth="1"/>
    <col min="11271" max="11271" width="8.7109375" style="21" customWidth="1"/>
    <col min="11272" max="11273" width="9.140625" style="21"/>
    <col min="11274" max="11274" width="8" style="21" customWidth="1"/>
    <col min="11275" max="11276" width="9.140625" style="21"/>
    <col min="11277" max="11277" width="8.85546875" style="21" customWidth="1"/>
    <col min="11278" max="11279" width="9.140625" style="21"/>
    <col min="11280" max="11280" width="7.42578125" style="21" customWidth="1"/>
    <col min="11281" max="11282" width="9.140625" style="21"/>
    <col min="11283" max="11283" width="7.42578125" style="21" customWidth="1"/>
    <col min="11284" max="11521" width="9.140625" style="21"/>
    <col min="11522" max="11522" width="5" style="21" customWidth="1"/>
    <col min="11523" max="11523" width="24.28515625" style="21" customWidth="1"/>
    <col min="11524" max="11525" width="9.140625" style="21"/>
    <col min="11526" max="11526" width="11.140625" style="21" customWidth="1"/>
    <col min="11527" max="11527" width="8.7109375" style="21" customWidth="1"/>
    <col min="11528" max="11529" width="9.140625" style="21"/>
    <col min="11530" max="11530" width="8" style="21" customWidth="1"/>
    <col min="11531" max="11532" width="9.140625" style="21"/>
    <col min="11533" max="11533" width="8.85546875" style="21" customWidth="1"/>
    <col min="11534" max="11535" width="9.140625" style="21"/>
    <col min="11536" max="11536" width="7.42578125" style="21" customWidth="1"/>
    <col min="11537" max="11538" width="9.140625" style="21"/>
    <col min="11539" max="11539" width="7.42578125" style="21" customWidth="1"/>
    <col min="11540" max="11777" width="9.140625" style="21"/>
    <col min="11778" max="11778" width="5" style="21" customWidth="1"/>
    <col min="11779" max="11779" width="24.28515625" style="21" customWidth="1"/>
    <col min="11780" max="11781" width="9.140625" style="21"/>
    <col min="11782" max="11782" width="11.140625" style="21" customWidth="1"/>
    <col min="11783" max="11783" width="8.7109375" style="21" customWidth="1"/>
    <col min="11784" max="11785" width="9.140625" style="21"/>
    <col min="11786" max="11786" width="8" style="21" customWidth="1"/>
    <col min="11787" max="11788" width="9.140625" style="21"/>
    <col min="11789" max="11789" width="8.85546875" style="21" customWidth="1"/>
    <col min="11790" max="11791" width="9.140625" style="21"/>
    <col min="11792" max="11792" width="7.42578125" style="21" customWidth="1"/>
    <col min="11793" max="11794" width="9.140625" style="21"/>
    <col min="11795" max="11795" width="7.42578125" style="21" customWidth="1"/>
    <col min="11796" max="12033" width="9.140625" style="21"/>
    <col min="12034" max="12034" width="5" style="21" customWidth="1"/>
    <col min="12035" max="12035" width="24.28515625" style="21" customWidth="1"/>
    <col min="12036" max="12037" width="9.140625" style="21"/>
    <col min="12038" max="12038" width="11.140625" style="21" customWidth="1"/>
    <col min="12039" max="12039" width="8.7109375" style="21" customWidth="1"/>
    <col min="12040" max="12041" width="9.140625" style="21"/>
    <col min="12042" max="12042" width="8" style="21" customWidth="1"/>
    <col min="12043" max="12044" width="9.140625" style="21"/>
    <col min="12045" max="12045" width="8.85546875" style="21" customWidth="1"/>
    <col min="12046" max="12047" width="9.140625" style="21"/>
    <col min="12048" max="12048" width="7.42578125" style="21" customWidth="1"/>
    <col min="12049" max="12050" width="9.140625" style="21"/>
    <col min="12051" max="12051" width="7.42578125" style="21" customWidth="1"/>
    <col min="12052" max="12289" width="9.140625" style="21"/>
    <col min="12290" max="12290" width="5" style="21" customWidth="1"/>
    <col min="12291" max="12291" width="24.28515625" style="21" customWidth="1"/>
    <col min="12292" max="12293" width="9.140625" style="21"/>
    <col min="12294" max="12294" width="11.140625" style="21" customWidth="1"/>
    <col min="12295" max="12295" width="8.7109375" style="21" customWidth="1"/>
    <col min="12296" max="12297" width="9.140625" style="21"/>
    <col min="12298" max="12298" width="8" style="21" customWidth="1"/>
    <col min="12299" max="12300" width="9.140625" style="21"/>
    <col min="12301" max="12301" width="8.85546875" style="21" customWidth="1"/>
    <col min="12302" max="12303" width="9.140625" style="21"/>
    <col min="12304" max="12304" width="7.42578125" style="21" customWidth="1"/>
    <col min="12305" max="12306" width="9.140625" style="21"/>
    <col min="12307" max="12307" width="7.42578125" style="21" customWidth="1"/>
    <col min="12308" max="12545" width="9.140625" style="21"/>
    <col min="12546" max="12546" width="5" style="21" customWidth="1"/>
    <col min="12547" max="12547" width="24.28515625" style="21" customWidth="1"/>
    <col min="12548" max="12549" width="9.140625" style="21"/>
    <col min="12550" max="12550" width="11.140625" style="21" customWidth="1"/>
    <col min="12551" max="12551" width="8.7109375" style="21" customWidth="1"/>
    <col min="12552" max="12553" width="9.140625" style="21"/>
    <col min="12554" max="12554" width="8" style="21" customWidth="1"/>
    <col min="12555" max="12556" width="9.140625" style="21"/>
    <col min="12557" max="12557" width="8.85546875" style="21" customWidth="1"/>
    <col min="12558" max="12559" width="9.140625" style="21"/>
    <col min="12560" max="12560" width="7.42578125" style="21" customWidth="1"/>
    <col min="12561" max="12562" width="9.140625" style="21"/>
    <col min="12563" max="12563" width="7.42578125" style="21" customWidth="1"/>
    <col min="12564" max="12801" width="9.140625" style="21"/>
    <col min="12802" max="12802" width="5" style="21" customWidth="1"/>
    <col min="12803" max="12803" width="24.28515625" style="21" customWidth="1"/>
    <col min="12804" max="12805" width="9.140625" style="21"/>
    <col min="12806" max="12806" width="11.140625" style="21" customWidth="1"/>
    <col min="12807" max="12807" width="8.7109375" style="21" customWidth="1"/>
    <col min="12808" max="12809" width="9.140625" style="21"/>
    <col min="12810" max="12810" width="8" style="21" customWidth="1"/>
    <col min="12811" max="12812" width="9.140625" style="21"/>
    <col min="12813" max="12813" width="8.85546875" style="21" customWidth="1"/>
    <col min="12814" max="12815" width="9.140625" style="21"/>
    <col min="12816" max="12816" width="7.42578125" style="21" customWidth="1"/>
    <col min="12817" max="12818" width="9.140625" style="21"/>
    <col min="12819" max="12819" width="7.42578125" style="21" customWidth="1"/>
    <col min="12820" max="13057" width="9.140625" style="21"/>
    <col min="13058" max="13058" width="5" style="21" customWidth="1"/>
    <col min="13059" max="13059" width="24.28515625" style="21" customWidth="1"/>
    <col min="13060" max="13061" width="9.140625" style="21"/>
    <col min="13062" max="13062" width="11.140625" style="21" customWidth="1"/>
    <col min="13063" max="13063" width="8.7109375" style="21" customWidth="1"/>
    <col min="13064" max="13065" width="9.140625" style="21"/>
    <col min="13066" max="13066" width="8" style="21" customWidth="1"/>
    <col min="13067" max="13068" width="9.140625" style="21"/>
    <col min="13069" max="13069" width="8.85546875" style="21" customWidth="1"/>
    <col min="13070" max="13071" width="9.140625" style="21"/>
    <col min="13072" max="13072" width="7.42578125" style="21" customWidth="1"/>
    <col min="13073" max="13074" width="9.140625" style="21"/>
    <col min="13075" max="13075" width="7.42578125" style="21" customWidth="1"/>
    <col min="13076" max="13313" width="9.140625" style="21"/>
    <col min="13314" max="13314" width="5" style="21" customWidth="1"/>
    <col min="13315" max="13315" width="24.28515625" style="21" customWidth="1"/>
    <col min="13316" max="13317" width="9.140625" style="21"/>
    <col min="13318" max="13318" width="11.140625" style="21" customWidth="1"/>
    <col min="13319" max="13319" width="8.7109375" style="21" customWidth="1"/>
    <col min="13320" max="13321" width="9.140625" style="21"/>
    <col min="13322" max="13322" width="8" style="21" customWidth="1"/>
    <col min="13323" max="13324" width="9.140625" style="21"/>
    <col min="13325" max="13325" width="8.85546875" style="21" customWidth="1"/>
    <col min="13326" max="13327" width="9.140625" style="21"/>
    <col min="13328" max="13328" width="7.42578125" style="21" customWidth="1"/>
    <col min="13329" max="13330" width="9.140625" style="21"/>
    <col min="13331" max="13331" width="7.42578125" style="21" customWidth="1"/>
    <col min="13332" max="13569" width="9.140625" style="21"/>
    <col min="13570" max="13570" width="5" style="21" customWidth="1"/>
    <col min="13571" max="13571" width="24.28515625" style="21" customWidth="1"/>
    <col min="13572" max="13573" width="9.140625" style="21"/>
    <col min="13574" max="13574" width="11.140625" style="21" customWidth="1"/>
    <col min="13575" max="13575" width="8.7109375" style="21" customWidth="1"/>
    <col min="13576" max="13577" width="9.140625" style="21"/>
    <col min="13578" max="13578" width="8" style="21" customWidth="1"/>
    <col min="13579" max="13580" width="9.140625" style="21"/>
    <col min="13581" max="13581" width="8.85546875" style="21" customWidth="1"/>
    <col min="13582" max="13583" width="9.140625" style="21"/>
    <col min="13584" max="13584" width="7.42578125" style="21" customWidth="1"/>
    <col min="13585" max="13586" width="9.140625" style="21"/>
    <col min="13587" max="13587" width="7.42578125" style="21" customWidth="1"/>
    <col min="13588" max="13825" width="9.140625" style="21"/>
    <col min="13826" max="13826" width="5" style="21" customWidth="1"/>
    <col min="13827" max="13827" width="24.28515625" style="21" customWidth="1"/>
    <col min="13828" max="13829" width="9.140625" style="21"/>
    <col min="13830" max="13830" width="11.140625" style="21" customWidth="1"/>
    <col min="13831" max="13831" width="8.7109375" style="21" customWidth="1"/>
    <col min="13832" max="13833" width="9.140625" style="21"/>
    <col min="13834" max="13834" width="8" style="21" customWidth="1"/>
    <col min="13835" max="13836" width="9.140625" style="21"/>
    <col min="13837" max="13837" width="8.85546875" style="21" customWidth="1"/>
    <col min="13838" max="13839" width="9.140625" style="21"/>
    <col min="13840" max="13840" width="7.42578125" style="21" customWidth="1"/>
    <col min="13841" max="13842" width="9.140625" style="21"/>
    <col min="13843" max="13843" width="7.42578125" style="21" customWidth="1"/>
    <col min="13844" max="14081" width="9.140625" style="21"/>
    <col min="14082" max="14082" width="5" style="21" customWidth="1"/>
    <col min="14083" max="14083" width="24.28515625" style="21" customWidth="1"/>
    <col min="14084" max="14085" width="9.140625" style="21"/>
    <col min="14086" max="14086" width="11.140625" style="21" customWidth="1"/>
    <col min="14087" max="14087" width="8.7109375" style="21" customWidth="1"/>
    <col min="14088" max="14089" width="9.140625" style="21"/>
    <col min="14090" max="14090" width="8" style="21" customWidth="1"/>
    <col min="14091" max="14092" width="9.140625" style="21"/>
    <col min="14093" max="14093" width="8.85546875" style="21" customWidth="1"/>
    <col min="14094" max="14095" width="9.140625" style="21"/>
    <col min="14096" max="14096" width="7.42578125" style="21" customWidth="1"/>
    <col min="14097" max="14098" width="9.140625" style="21"/>
    <col min="14099" max="14099" width="7.42578125" style="21" customWidth="1"/>
    <col min="14100" max="14337" width="9.140625" style="21"/>
    <col min="14338" max="14338" width="5" style="21" customWidth="1"/>
    <col min="14339" max="14339" width="24.28515625" style="21" customWidth="1"/>
    <col min="14340" max="14341" width="9.140625" style="21"/>
    <col min="14342" max="14342" width="11.140625" style="21" customWidth="1"/>
    <col min="14343" max="14343" width="8.7109375" style="21" customWidth="1"/>
    <col min="14344" max="14345" width="9.140625" style="21"/>
    <col min="14346" max="14346" width="8" style="21" customWidth="1"/>
    <col min="14347" max="14348" width="9.140625" style="21"/>
    <col min="14349" max="14349" width="8.85546875" style="21" customWidth="1"/>
    <col min="14350" max="14351" width="9.140625" style="21"/>
    <col min="14352" max="14352" width="7.42578125" style="21" customWidth="1"/>
    <col min="14353" max="14354" width="9.140625" style="21"/>
    <col min="14355" max="14355" width="7.42578125" style="21" customWidth="1"/>
    <col min="14356" max="14593" width="9.140625" style="21"/>
    <col min="14594" max="14594" width="5" style="21" customWidth="1"/>
    <col min="14595" max="14595" width="24.28515625" style="21" customWidth="1"/>
    <col min="14596" max="14597" width="9.140625" style="21"/>
    <col min="14598" max="14598" width="11.140625" style="21" customWidth="1"/>
    <col min="14599" max="14599" width="8.7109375" style="21" customWidth="1"/>
    <col min="14600" max="14601" width="9.140625" style="21"/>
    <col min="14602" max="14602" width="8" style="21" customWidth="1"/>
    <col min="14603" max="14604" width="9.140625" style="21"/>
    <col min="14605" max="14605" width="8.85546875" style="21" customWidth="1"/>
    <col min="14606" max="14607" width="9.140625" style="21"/>
    <col min="14608" max="14608" width="7.42578125" style="21" customWidth="1"/>
    <col min="14609" max="14610" width="9.140625" style="21"/>
    <col min="14611" max="14611" width="7.42578125" style="21" customWidth="1"/>
    <col min="14612" max="14849" width="9.140625" style="21"/>
    <col min="14850" max="14850" width="5" style="21" customWidth="1"/>
    <col min="14851" max="14851" width="24.28515625" style="21" customWidth="1"/>
    <col min="14852" max="14853" width="9.140625" style="21"/>
    <col min="14854" max="14854" width="11.140625" style="21" customWidth="1"/>
    <col min="14855" max="14855" width="8.7109375" style="21" customWidth="1"/>
    <col min="14856" max="14857" width="9.140625" style="21"/>
    <col min="14858" max="14858" width="8" style="21" customWidth="1"/>
    <col min="14859" max="14860" width="9.140625" style="21"/>
    <col min="14861" max="14861" width="8.85546875" style="21" customWidth="1"/>
    <col min="14862" max="14863" width="9.140625" style="21"/>
    <col min="14864" max="14864" width="7.42578125" style="21" customWidth="1"/>
    <col min="14865" max="14866" width="9.140625" style="21"/>
    <col min="14867" max="14867" width="7.42578125" style="21" customWidth="1"/>
    <col min="14868" max="15105" width="9.140625" style="21"/>
    <col min="15106" max="15106" width="5" style="21" customWidth="1"/>
    <col min="15107" max="15107" width="24.28515625" style="21" customWidth="1"/>
    <col min="15108" max="15109" width="9.140625" style="21"/>
    <col min="15110" max="15110" width="11.140625" style="21" customWidth="1"/>
    <col min="15111" max="15111" width="8.7109375" style="21" customWidth="1"/>
    <col min="15112" max="15113" width="9.140625" style="21"/>
    <col min="15114" max="15114" width="8" style="21" customWidth="1"/>
    <col min="15115" max="15116" width="9.140625" style="21"/>
    <col min="15117" max="15117" width="8.85546875" style="21" customWidth="1"/>
    <col min="15118" max="15119" width="9.140625" style="21"/>
    <col min="15120" max="15120" width="7.42578125" style="21" customWidth="1"/>
    <col min="15121" max="15122" width="9.140625" style="21"/>
    <col min="15123" max="15123" width="7.42578125" style="21" customWidth="1"/>
    <col min="15124" max="15361" width="9.140625" style="21"/>
    <col min="15362" max="15362" width="5" style="21" customWidth="1"/>
    <col min="15363" max="15363" width="24.28515625" style="21" customWidth="1"/>
    <col min="15364" max="15365" width="9.140625" style="21"/>
    <col min="15366" max="15366" width="11.140625" style="21" customWidth="1"/>
    <col min="15367" max="15367" width="8.7109375" style="21" customWidth="1"/>
    <col min="15368" max="15369" width="9.140625" style="21"/>
    <col min="15370" max="15370" width="8" style="21" customWidth="1"/>
    <col min="15371" max="15372" width="9.140625" style="21"/>
    <col min="15373" max="15373" width="8.85546875" style="21" customWidth="1"/>
    <col min="15374" max="15375" width="9.140625" style="21"/>
    <col min="15376" max="15376" width="7.42578125" style="21" customWidth="1"/>
    <col min="15377" max="15378" width="9.140625" style="21"/>
    <col min="15379" max="15379" width="7.42578125" style="21" customWidth="1"/>
    <col min="15380" max="15617" width="9.140625" style="21"/>
    <col min="15618" max="15618" width="5" style="21" customWidth="1"/>
    <col min="15619" max="15619" width="24.28515625" style="21" customWidth="1"/>
    <col min="15620" max="15621" width="9.140625" style="21"/>
    <col min="15622" max="15622" width="11.140625" style="21" customWidth="1"/>
    <col min="15623" max="15623" width="8.7109375" style="21" customWidth="1"/>
    <col min="15624" max="15625" width="9.140625" style="21"/>
    <col min="15626" max="15626" width="8" style="21" customWidth="1"/>
    <col min="15627" max="15628" width="9.140625" style="21"/>
    <col min="15629" max="15629" width="8.85546875" style="21" customWidth="1"/>
    <col min="15630" max="15631" width="9.140625" style="21"/>
    <col min="15632" max="15632" width="7.42578125" style="21" customWidth="1"/>
    <col min="15633" max="15634" width="9.140625" style="21"/>
    <col min="15635" max="15635" width="7.42578125" style="21" customWidth="1"/>
    <col min="15636" max="15873" width="9.140625" style="21"/>
    <col min="15874" max="15874" width="5" style="21" customWidth="1"/>
    <col min="15875" max="15875" width="24.28515625" style="21" customWidth="1"/>
    <col min="15876" max="15877" width="9.140625" style="21"/>
    <col min="15878" max="15878" width="11.140625" style="21" customWidth="1"/>
    <col min="15879" max="15879" width="8.7109375" style="21" customWidth="1"/>
    <col min="15880" max="15881" width="9.140625" style="21"/>
    <col min="15882" max="15882" width="8" style="21" customWidth="1"/>
    <col min="15883" max="15884" width="9.140625" style="21"/>
    <col min="15885" max="15885" width="8.85546875" style="21" customWidth="1"/>
    <col min="15886" max="15887" width="9.140625" style="21"/>
    <col min="15888" max="15888" width="7.42578125" style="21" customWidth="1"/>
    <col min="15889" max="15890" width="9.140625" style="21"/>
    <col min="15891" max="15891" width="7.42578125" style="21" customWidth="1"/>
    <col min="15892" max="16129" width="9.140625" style="21"/>
    <col min="16130" max="16130" width="5" style="21" customWidth="1"/>
    <col min="16131" max="16131" width="24.28515625" style="21" customWidth="1"/>
    <col min="16132" max="16133" width="9.140625" style="21"/>
    <col min="16134" max="16134" width="11.140625" style="21" customWidth="1"/>
    <col min="16135" max="16135" width="8.7109375" style="21" customWidth="1"/>
    <col min="16136" max="16137" width="9.140625" style="21"/>
    <col min="16138" max="16138" width="8" style="21" customWidth="1"/>
    <col min="16139" max="16140" width="9.140625" style="21"/>
    <col min="16141" max="16141" width="8.85546875" style="21" customWidth="1"/>
    <col min="16142" max="16143" width="9.140625" style="21"/>
    <col min="16144" max="16144" width="7.42578125" style="21" customWidth="1"/>
    <col min="16145" max="16146" width="9.140625" style="21"/>
    <col min="16147" max="16147" width="7.42578125" style="21" customWidth="1"/>
    <col min="16148" max="16384" width="9.140625" style="21"/>
  </cols>
  <sheetData>
    <row r="1" spans="2:21" ht="10.5" customHeight="1" x14ac:dyDescent="0.25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2:21" ht="15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70" t="s">
        <v>66</v>
      </c>
      <c r="T2" s="170"/>
      <c r="U2" s="170"/>
    </row>
    <row r="3" spans="2:21" ht="24" customHeight="1" x14ac:dyDescent="0.2">
      <c r="B3" s="171" t="s">
        <v>67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</row>
    <row r="4" spans="2:21" ht="15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2:21" ht="48.75" customHeight="1" x14ac:dyDescent="0.2">
      <c r="B5" s="172" t="s">
        <v>2</v>
      </c>
      <c r="C5" s="172" t="s">
        <v>3</v>
      </c>
      <c r="D5" s="173" t="s">
        <v>22</v>
      </c>
      <c r="E5" s="174"/>
      <c r="F5" s="175"/>
      <c r="G5" s="168" t="s">
        <v>56</v>
      </c>
      <c r="H5" s="176"/>
      <c r="I5" s="177"/>
      <c r="J5" s="173" t="s">
        <v>57</v>
      </c>
      <c r="K5" s="174"/>
      <c r="L5" s="175"/>
      <c r="M5" s="168" t="s">
        <v>58</v>
      </c>
      <c r="N5" s="176"/>
      <c r="O5" s="177"/>
      <c r="P5" s="168" t="s">
        <v>59</v>
      </c>
      <c r="Q5" s="176"/>
      <c r="R5" s="177"/>
      <c r="S5" s="168" t="s">
        <v>68</v>
      </c>
      <c r="T5" s="176"/>
      <c r="U5" s="177"/>
    </row>
    <row r="6" spans="2:21" ht="51" x14ac:dyDescent="0.2">
      <c r="B6" s="172"/>
      <c r="C6" s="172"/>
      <c r="D6" s="7" t="s">
        <v>19</v>
      </c>
      <c r="E6" s="7" t="s">
        <v>20</v>
      </c>
      <c r="F6" s="7" t="s">
        <v>69</v>
      </c>
      <c r="G6" s="7" t="s">
        <v>19</v>
      </c>
      <c r="H6" s="7" t="s">
        <v>20</v>
      </c>
      <c r="I6" s="7" t="s">
        <v>69</v>
      </c>
      <c r="J6" s="7" t="s">
        <v>19</v>
      </c>
      <c r="K6" s="7" t="s">
        <v>20</v>
      </c>
      <c r="L6" s="7" t="s">
        <v>69</v>
      </c>
      <c r="M6" s="7" t="s">
        <v>19</v>
      </c>
      <c r="N6" s="7" t="s">
        <v>20</v>
      </c>
      <c r="O6" s="7" t="s">
        <v>69</v>
      </c>
      <c r="P6" s="7" t="s">
        <v>19</v>
      </c>
      <c r="Q6" s="7" t="s">
        <v>20</v>
      </c>
      <c r="R6" s="7" t="s">
        <v>69</v>
      </c>
      <c r="S6" s="7" t="s">
        <v>19</v>
      </c>
      <c r="T6" s="7" t="s">
        <v>20</v>
      </c>
      <c r="U6" s="7" t="s">
        <v>69</v>
      </c>
    </row>
    <row r="7" spans="2:21" ht="27.95" customHeight="1" x14ac:dyDescent="0.25">
      <c r="B7" s="168" t="s">
        <v>21</v>
      </c>
      <c r="C7" s="169"/>
      <c r="D7" s="55">
        <f>D8+D9++D10+D11+D12+D13+D14+D15+D16+D17+D18+D19+D20+D21+D22+D23</f>
        <v>1177</v>
      </c>
      <c r="E7" s="55">
        <f>E8+E9++E10+E11+E12+E13+E14+E15+E16+E17+E18+E19+E20+E21+E22+E23</f>
        <v>712</v>
      </c>
      <c r="F7" s="55">
        <f>F8+F9++F10+F11+F12+F13+F14+F15+F16+F17+F18+F19+F20+F21+F22+F23</f>
        <v>1453</v>
      </c>
      <c r="G7" s="55">
        <f>G8+G9+G10+G11+G12+G13+G14+G15+G16+G17+G18+G19+G20+G22+G23+G21</f>
        <v>133</v>
      </c>
      <c r="H7" s="55">
        <f t="shared" ref="H7:U7" si="0">H8+H9+H10+H11+H12+H13+H14+H15+H16+H17+H18+H19+H20+H22+H23+H21</f>
        <v>97</v>
      </c>
      <c r="I7" s="55">
        <f>I8+I9+I10+I11+I12+I13+I14+I15+I16+I17+I18+I19+I20+I22+I23+I21</f>
        <v>162</v>
      </c>
      <c r="J7" s="55">
        <f t="shared" si="0"/>
        <v>322</v>
      </c>
      <c r="K7" s="55">
        <f t="shared" si="0"/>
        <v>192</v>
      </c>
      <c r="L7" s="55">
        <f t="shared" si="0"/>
        <v>409</v>
      </c>
      <c r="M7" s="55">
        <f>M8+M9+M10+M11+M12+M13+M14+M15+M16+M17+M18+M19+M20+M22+M23+M21</f>
        <v>209</v>
      </c>
      <c r="N7" s="55">
        <f>N8+N9+N10+N11+N12+N13+N14+N15+N16+N17+N18+N19+N20+N22+N23+N21</f>
        <v>133</v>
      </c>
      <c r="O7" s="55">
        <f>O8+O9+O10+O11+O12+O13+O14+O15+O16+O17+O18+O19+O20+O22+O23+O21</f>
        <v>254</v>
      </c>
      <c r="P7" s="55">
        <f t="shared" si="0"/>
        <v>220</v>
      </c>
      <c r="Q7" s="55">
        <f t="shared" si="0"/>
        <v>126</v>
      </c>
      <c r="R7" s="55">
        <f t="shared" si="0"/>
        <v>260</v>
      </c>
      <c r="S7" s="55">
        <f t="shared" si="0"/>
        <v>293</v>
      </c>
      <c r="T7" s="55">
        <f t="shared" si="0"/>
        <v>164</v>
      </c>
      <c r="U7" s="55">
        <f t="shared" si="0"/>
        <v>368</v>
      </c>
    </row>
    <row r="8" spans="2:21" ht="60" x14ac:dyDescent="0.2">
      <c r="B8" s="56">
        <v>1</v>
      </c>
      <c r="C8" s="57" t="s">
        <v>24</v>
      </c>
      <c r="D8" s="58">
        <f>[7]CIZgw!W14</f>
        <v>9</v>
      </c>
      <c r="E8" s="58">
        <f>[7]CIZgw!Y14</f>
        <v>5</v>
      </c>
      <c r="F8" s="58">
        <f>[7]CIZgw!AA14</f>
        <v>12</v>
      </c>
      <c r="G8" s="58">
        <f>[7]CIZgw!W29</f>
        <v>3</v>
      </c>
      <c r="H8" s="58">
        <f>[7]CIZgw!Y29</f>
        <v>3</v>
      </c>
      <c r="I8" s="58">
        <f>[7]CIZgw!AA29</f>
        <v>4</v>
      </c>
      <c r="J8" s="58">
        <f>[7]CIZgw!W30</f>
        <v>2</v>
      </c>
      <c r="K8" s="58">
        <f>[7]CIZgw!Y30</f>
        <v>0</v>
      </c>
      <c r="L8" s="58">
        <f>[7]CIZgw!AA30</f>
        <v>3</v>
      </c>
      <c r="M8" s="58">
        <f>[7]CIZgw!W31</f>
        <v>2</v>
      </c>
      <c r="N8" s="58">
        <f>[7]CIZgw!Y31</f>
        <v>1</v>
      </c>
      <c r="O8" s="58">
        <f>[7]CIZgw!AA31</f>
        <v>2</v>
      </c>
      <c r="P8" s="58">
        <f>[7]CIZgw!W32</f>
        <v>0</v>
      </c>
      <c r="Q8" s="58">
        <f>[7]CIZgw!Y32</f>
        <v>0</v>
      </c>
      <c r="R8" s="58">
        <f>[7]CIZgw!AA32</f>
        <v>0</v>
      </c>
      <c r="S8" s="58">
        <f>[7]CIZgw!W33</f>
        <v>2</v>
      </c>
      <c r="T8" s="58">
        <f>[7]CIZgw!Y33</f>
        <v>1</v>
      </c>
      <c r="U8" s="58">
        <f>[7]CIZgw!AA33</f>
        <v>3</v>
      </c>
    </row>
    <row r="9" spans="2:21" ht="45" x14ac:dyDescent="0.2">
      <c r="B9" s="56">
        <v>2</v>
      </c>
      <c r="C9" s="57" t="s">
        <v>25</v>
      </c>
      <c r="D9" s="58">
        <f>[7]CIZzg!W14</f>
        <v>1</v>
      </c>
      <c r="E9" s="58">
        <f>[7]CIZzg!Y14</f>
        <v>1</v>
      </c>
      <c r="F9" s="58">
        <f>[7]CIZzg!AA14</f>
        <v>1</v>
      </c>
      <c r="G9" s="58">
        <f>[7]CIZzg!W29</f>
        <v>1</v>
      </c>
      <c r="H9" s="58">
        <f>[7]CIZzg!Y29</f>
        <v>1</v>
      </c>
      <c r="I9" s="58">
        <f>[7]CIZzg!AA29</f>
        <v>1</v>
      </c>
      <c r="J9" s="58">
        <f>[7]CIZzg!W30</f>
        <v>0</v>
      </c>
      <c r="K9" s="58">
        <f>[7]CIZzg!Y30</f>
        <v>0</v>
      </c>
      <c r="L9" s="58">
        <f>[7]CIZzg!AA30</f>
        <v>0</v>
      </c>
      <c r="M9" s="58">
        <f>[7]CIZzg!W31</f>
        <v>0</v>
      </c>
      <c r="N9" s="58">
        <f>[7]CIZzg!Y31</f>
        <v>0</v>
      </c>
      <c r="O9" s="58">
        <f>[7]CIZzg!AA31</f>
        <v>0</v>
      </c>
      <c r="P9" s="58">
        <f>[7]CIZzg!W32</f>
        <v>0</v>
      </c>
      <c r="Q9" s="58">
        <f>[7]CIZzg!Y32</f>
        <v>0</v>
      </c>
      <c r="R9" s="58">
        <f>[7]CIZzg!AA32</f>
        <v>0</v>
      </c>
      <c r="S9" s="58">
        <f>[7]CIZzg!W33</f>
        <v>0</v>
      </c>
      <c r="T9" s="58">
        <f>[7]CIZzg!Y33</f>
        <v>0</v>
      </c>
      <c r="U9" s="58">
        <f>[7]CIZzg!AA33</f>
        <v>0</v>
      </c>
    </row>
    <row r="10" spans="2:21" ht="15" x14ac:dyDescent="0.2">
      <c r="B10" s="59">
        <v>3</v>
      </c>
      <c r="C10" s="60" t="s">
        <v>26</v>
      </c>
      <c r="D10" s="58">
        <f>[7]GWg!W14</f>
        <v>81</v>
      </c>
      <c r="E10" s="58">
        <f>[7]GWg!Y14</f>
        <v>22</v>
      </c>
      <c r="F10" s="58">
        <f>[7]GWg!AA14</f>
        <v>93</v>
      </c>
      <c r="G10" s="58">
        <f>[7]GWg!W29</f>
        <v>7</v>
      </c>
      <c r="H10" s="58">
        <f>[7]CIZzg!Y29</f>
        <v>1</v>
      </c>
      <c r="I10" s="58">
        <f>[7]GWg!AA29</f>
        <v>7</v>
      </c>
      <c r="J10" s="58">
        <f>[7]GWg!W30</f>
        <v>21</v>
      </c>
      <c r="K10" s="58">
        <f>[7]GWg!Y30</f>
        <v>7</v>
      </c>
      <c r="L10" s="58">
        <f>[7]GWg!AA30</f>
        <v>26</v>
      </c>
      <c r="M10" s="58">
        <f>[7]GWg!W31</f>
        <v>13</v>
      </c>
      <c r="N10" s="58">
        <f>[7]GWg!Y31</f>
        <v>5</v>
      </c>
      <c r="O10" s="58">
        <f>[7]GWg!AA31</f>
        <v>14</v>
      </c>
      <c r="P10" s="58">
        <f>[7]GWg!W32</f>
        <v>10</v>
      </c>
      <c r="Q10" s="58">
        <f>[7]GWg!Y32</f>
        <v>3</v>
      </c>
      <c r="R10" s="58">
        <f>[7]GWg!AA32</f>
        <v>11</v>
      </c>
      <c r="S10" s="58">
        <f>[7]GWg!W33</f>
        <v>30</v>
      </c>
      <c r="T10" s="58">
        <f>[7]GWg!Y33</f>
        <v>4</v>
      </c>
      <c r="U10" s="58">
        <f>[7]GWg!AA33</f>
        <v>35</v>
      </c>
    </row>
    <row r="11" spans="2:21" ht="15" x14ac:dyDescent="0.2">
      <c r="B11" s="61">
        <v>4</v>
      </c>
      <c r="C11" s="60" t="s">
        <v>27</v>
      </c>
      <c r="D11" s="58">
        <f>[7]GWz!W14</f>
        <v>45</v>
      </c>
      <c r="E11" s="58">
        <f>[7]GWz!Y14</f>
        <v>12</v>
      </c>
      <c r="F11" s="58">
        <f>[7]GWz!AA14</f>
        <v>57</v>
      </c>
      <c r="G11" s="58">
        <f>[7]GWz!W29</f>
        <v>2</v>
      </c>
      <c r="H11" s="58">
        <f>[7]GWg!Y29</f>
        <v>3</v>
      </c>
      <c r="I11" s="58">
        <f>[7]GWz!AA29</f>
        <v>2</v>
      </c>
      <c r="J11" s="58">
        <f>[7]GWz!W30</f>
        <v>13</v>
      </c>
      <c r="K11" s="58">
        <f>[7]GWz!Y30</f>
        <v>4</v>
      </c>
      <c r="L11" s="58">
        <f>[7]GWz!AA30</f>
        <v>23</v>
      </c>
      <c r="M11" s="58">
        <f>[7]GWz!W31</f>
        <v>10</v>
      </c>
      <c r="N11" s="58">
        <f>[7]GWz!Y31</f>
        <v>4</v>
      </c>
      <c r="O11" s="58">
        <f>[7]GWz!AA31</f>
        <v>10</v>
      </c>
      <c r="P11" s="58">
        <f>[7]GWz!W32</f>
        <v>10</v>
      </c>
      <c r="Q11" s="58">
        <f>[7]GWz!Y32</f>
        <v>2</v>
      </c>
      <c r="R11" s="58">
        <f>[7]GWz!AA32</f>
        <v>12</v>
      </c>
      <c r="S11" s="58">
        <f>[7]GWz!W33</f>
        <v>10</v>
      </c>
      <c r="T11" s="58">
        <f>[7]GWz!Y33</f>
        <v>1</v>
      </c>
      <c r="U11" s="58">
        <f>[7]GWz!AA33</f>
        <v>10</v>
      </c>
    </row>
    <row r="12" spans="2:21" ht="15" x14ac:dyDescent="0.2">
      <c r="B12" s="56">
        <v>5</v>
      </c>
      <c r="C12" s="60" t="s">
        <v>28</v>
      </c>
      <c r="D12" s="58">
        <f>[7]KO!W14</f>
        <v>131</v>
      </c>
      <c r="E12" s="58">
        <f>[7]KO!Y14</f>
        <v>84</v>
      </c>
      <c r="F12" s="58">
        <f>[7]KO!AA14</f>
        <v>204</v>
      </c>
      <c r="G12" s="58">
        <f>[7]KO!W29</f>
        <v>13</v>
      </c>
      <c r="H12" s="58">
        <f>[7]KO!Y29</f>
        <v>8</v>
      </c>
      <c r="I12" s="58">
        <f>[7]KO!AA29</f>
        <v>20</v>
      </c>
      <c r="J12" s="58">
        <f>[7]KO!W30</f>
        <v>38</v>
      </c>
      <c r="K12" s="58">
        <f>[7]KO!Y30</f>
        <v>28</v>
      </c>
      <c r="L12" s="58">
        <f>[7]KO!AA30</f>
        <v>60</v>
      </c>
      <c r="M12" s="58">
        <f>[7]KO!W31</f>
        <v>23</v>
      </c>
      <c r="N12" s="58">
        <f>[7]KO!Y31</f>
        <v>11</v>
      </c>
      <c r="O12" s="58">
        <f>[7]KO!AA31</f>
        <v>37</v>
      </c>
      <c r="P12" s="58">
        <f>[7]KO!W32</f>
        <v>23</v>
      </c>
      <c r="Q12" s="58">
        <f>[7]KO!Y32</f>
        <v>13</v>
      </c>
      <c r="R12" s="58">
        <f>[7]KO!AA32</f>
        <v>32</v>
      </c>
      <c r="S12" s="58">
        <f>[7]KO!W33</f>
        <v>34</v>
      </c>
      <c r="T12" s="58">
        <f>[7]KO!Y33</f>
        <v>24</v>
      </c>
      <c r="U12" s="58">
        <f>[7]KO!AA33</f>
        <v>55</v>
      </c>
    </row>
    <row r="13" spans="2:21" ht="15" x14ac:dyDescent="0.2">
      <c r="B13" s="56">
        <v>6</v>
      </c>
      <c r="C13" s="60" t="s">
        <v>29</v>
      </c>
      <c r="D13" s="58">
        <f>[7]MI!W14</f>
        <v>165</v>
      </c>
      <c r="E13" s="58">
        <f>[7]MI!Y14</f>
        <v>102</v>
      </c>
      <c r="F13" s="58">
        <f>[7]MI!AA14</f>
        <v>338</v>
      </c>
      <c r="G13" s="58">
        <f>[7]MI!W29</f>
        <v>20</v>
      </c>
      <c r="H13" s="58">
        <f>[7]MI!Y29</f>
        <v>14</v>
      </c>
      <c r="I13" s="58">
        <f>[7]MI!AA29</f>
        <v>40</v>
      </c>
      <c r="J13" s="58">
        <f>[7]MI!W30</f>
        <v>51</v>
      </c>
      <c r="K13" s="58">
        <f>[7]MI!Y30</f>
        <v>30</v>
      </c>
      <c r="L13" s="58">
        <f>[7]MI!AA30</f>
        <v>100</v>
      </c>
      <c r="M13" s="58">
        <f>[7]MI!W31</f>
        <v>31</v>
      </c>
      <c r="N13" s="58">
        <f>[7]MI!Y31</f>
        <v>18</v>
      </c>
      <c r="O13" s="58">
        <f>[7]MI!AA31</f>
        <v>60</v>
      </c>
      <c r="P13" s="58">
        <f>[7]MI!W32</f>
        <v>30</v>
      </c>
      <c r="Q13" s="58">
        <f>[7]MI!Y32</f>
        <v>18</v>
      </c>
      <c r="R13" s="58">
        <f>[7]MI!AA32</f>
        <v>57</v>
      </c>
      <c r="S13" s="58">
        <f>[7]MI!W33</f>
        <v>33</v>
      </c>
      <c r="T13" s="58">
        <f>[7]MI!Y33</f>
        <v>22</v>
      </c>
      <c r="U13" s="58">
        <f>[7]MI!AA33</f>
        <v>81</v>
      </c>
    </row>
    <row r="14" spans="2:21" ht="15" x14ac:dyDescent="0.2">
      <c r="B14" s="59">
        <v>7</v>
      </c>
      <c r="C14" s="60" t="s">
        <v>30</v>
      </c>
      <c r="D14" s="58">
        <f>[7]NS!W14</f>
        <v>629</v>
      </c>
      <c r="E14" s="58">
        <f>[7]NS!Y14</f>
        <v>400</v>
      </c>
      <c r="F14" s="58">
        <f>[7]NS!AA14</f>
        <v>629</v>
      </c>
      <c r="G14" s="58">
        <f>[7]NS!W29</f>
        <v>73</v>
      </c>
      <c r="H14" s="58">
        <f>[7]NS!Y29</f>
        <v>54</v>
      </c>
      <c r="I14" s="58">
        <f>[7]NS!AA29</f>
        <v>73</v>
      </c>
      <c r="J14" s="58">
        <f>[7]NS!W30</f>
        <v>182</v>
      </c>
      <c r="K14" s="58">
        <f>[7]NS!Y30</f>
        <v>110</v>
      </c>
      <c r="L14" s="58">
        <f>[7]NS!AA30</f>
        <v>182</v>
      </c>
      <c r="M14" s="58">
        <f>[7]NS!W31</f>
        <v>100</v>
      </c>
      <c r="N14" s="58">
        <f>[7]NS!Y31</f>
        <v>72</v>
      </c>
      <c r="O14" s="58">
        <f>[7]NS!AA31</f>
        <v>100</v>
      </c>
      <c r="P14" s="58">
        <f>[7]NS!W32</f>
        <v>124</v>
      </c>
      <c r="Q14" s="58">
        <f>[7]NS!Y32</f>
        <v>75</v>
      </c>
      <c r="R14" s="58">
        <f>[7]NS!AA32</f>
        <v>124</v>
      </c>
      <c r="S14" s="58">
        <f>[7]NS!W33</f>
        <v>150</v>
      </c>
      <c r="T14" s="58">
        <f>[7]NS!Y33</f>
        <v>89</v>
      </c>
      <c r="U14" s="58">
        <f>[7]NS!AA33</f>
        <v>150</v>
      </c>
    </row>
    <row r="15" spans="2:21" ht="15" x14ac:dyDescent="0.2">
      <c r="B15" s="61">
        <v>8</v>
      </c>
      <c r="C15" s="60" t="s">
        <v>31</v>
      </c>
      <c r="D15" s="58">
        <f>[7]Sł!W14</f>
        <v>7</v>
      </c>
      <c r="E15" s="58">
        <f>[7]Sł!Y14</f>
        <v>3</v>
      </c>
      <c r="F15" s="58">
        <f>[7]Sł!AA14</f>
        <v>7</v>
      </c>
      <c r="G15" s="58">
        <f>[7]Sł!W29</f>
        <v>3</v>
      </c>
      <c r="H15" s="58">
        <f>[7]Sł!Y29</f>
        <v>2</v>
      </c>
      <c r="I15" s="58">
        <f>[7]Sł!AA29</f>
        <v>3</v>
      </c>
      <c r="J15" s="58">
        <f>[7]Sł!W30</f>
        <v>1</v>
      </c>
      <c r="K15" s="58">
        <f>[7]Sł!Y30</f>
        <v>1</v>
      </c>
      <c r="L15" s="58">
        <f>[7]Sł!AA30</f>
        <v>1</v>
      </c>
      <c r="M15" s="58">
        <f>[7]Sł!W31</f>
        <v>2</v>
      </c>
      <c r="N15" s="58">
        <f>[7]Sł!Y31</f>
        <v>0</v>
      </c>
      <c r="O15" s="58">
        <f>[7]Sł!AA31</f>
        <v>2</v>
      </c>
      <c r="P15" s="58">
        <f>[7]Sł!W32</f>
        <v>1</v>
      </c>
      <c r="Q15" s="58">
        <f>[7]Sł!Y32</f>
        <v>0</v>
      </c>
      <c r="R15" s="58">
        <f>[7]Sł!AA32</f>
        <v>1</v>
      </c>
      <c r="S15" s="58">
        <f>[7]Sł!W33</f>
        <v>0</v>
      </c>
      <c r="T15" s="58">
        <f>[7]Sł!Y33</f>
        <v>0</v>
      </c>
      <c r="U15" s="58">
        <f>[7]Sł!AA33</f>
        <v>0</v>
      </c>
    </row>
    <row r="16" spans="2:21" ht="30" x14ac:dyDescent="0.2">
      <c r="B16" s="56">
        <v>9</v>
      </c>
      <c r="C16" s="60" t="s">
        <v>32</v>
      </c>
      <c r="D16" s="58">
        <f>[7]St!W14</f>
        <v>74</v>
      </c>
      <c r="E16" s="58">
        <f>[7]St!Y14</f>
        <v>55</v>
      </c>
      <c r="F16" s="58">
        <f>[7]St!AA14</f>
        <v>74</v>
      </c>
      <c r="G16" s="58">
        <f>[7]St!W29</f>
        <v>9</v>
      </c>
      <c r="H16" s="58">
        <f>[7]St!Y29</f>
        <v>9</v>
      </c>
      <c r="I16" s="58">
        <f>[7]St!AA29</f>
        <v>9</v>
      </c>
      <c r="J16" s="58">
        <f>[7]St!W30</f>
        <v>11</v>
      </c>
      <c r="K16" s="58">
        <f>[7]St!Y30</f>
        <v>9</v>
      </c>
      <c r="L16" s="58">
        <f>[7]St!AA30</f>
        <v>11</v>
      </c>
      <c r="M16" s="58">
        <f>[7]St!W31</f>
        <v>23</v>
      </c>
      <c r="N16" s="58">
        <f>[7]St!Y31</f>
        <v>18</v>
      </c>
      <c r="O16" s="58">
        <f>[7]St!AA31</f>
        <v>23</v>
      </c>
      <c r="P16" s="58">
        <f>[7]St!W32</f>
        <v>18</v>
      </c>
      <c r="Q16" s="58">
        <f>[7]St!Y32</f>
        <v>12</v>
      </c>
      <c r="R16" s="58">
        <f>[7]St!AA32</f>
        <v>18</v>
      </c>
      <c r="S16" s="58">
        <f>[7]St!W33</f>
        <v>13</v>
      </c>
      <c r="T16" s="58">
        <f>[7]St!Y33</f>
        <v>7</v>
      </c>
      <c r="U16" s="58">
        <f>[7]St!AA33</f>
        <v>13</v>
      </c>
    </row>
    <row r="17" spans="2:21" ht="15" x14ac:dyDescent="0.2">
      <c r="B17" s="56">
        <v>10</v>
      </c>
      <c r="C17" s="60" t="s">
        <v>33</v>
      </c>
      <c r="D17" s="58">
        <f>[7]Su!W14</f>
        <v>0</v>
      </c>
      <c r="E17" s="58">
        <f>[7]Su!Y14</f>
        <v>0</v>
      </c>
      <c r="F17" s="58">
        <f>[7]Su!AA14</f>
        <v>0</v>
      </c>
      <c r="G17" s="58">
        <f>[7]Su!W29</f>
        <v>0</v>
      </c>
      <c r="H17" s="58">
        <f>[7]Su!Y29</f>
        <v>0</v>
      </c>
      <c r="I17" s="58">
        <f>[7]Su!AA29</f>
        <v>0</v>
      </c>
      <c r="J17" s="58">
        <f>[7]Su!W30</f>
        <v>0</v>
      </c>
      <c r="K17" s="58">
        <f>[7]Su!Y30</f>
        <v>0</v>
      </c>
      <c r="L17" s="58">
        <f>[7]Su!AA30</f>
        <v>0</v>
      </c>
      <c r="M17" s="58">
        <f>[7]Su!W31</f>
        <v>0</v>
      </c>
      <c r="N17" s="58">
        <f>[7]Su!Y31</f>
        <v>0</v>
      </c>
      <c r="O17" s="58">
        <f>[7]Su!AA31</f>
        <v>0</v>
      </c>
      <c r="P17" s="58">
        <f>[7]Su!W32</f>
        <v>0</v>
      </c>
      <c r="Q17" s="58">
        <f>[7]Su!Y32</f>
        <v>0</v>
      </c>
      <c r="R17" s="58">
        <f>[7]Su!AA32</f>
        <v>0</v>
      </c>
      <c r="S17" s="58">
        <f>[7]Su!W33</f>
        <v>0</v>
      </c>
      <c r="T17" s="58">
        <f>[7]Su!Y33</f>
        <v>0</v>
      </c>
      <c r="U17" s="58">
        <f>[7]Su!AA33</f>
        <v>0</v>
      </c>
    </row>
    <row r="18" spans="2:21" ht="15" x14ac:dyDescent="0.2">
      <c r="B18" s="59">
        <v>11</v>
      </c>
      <c r="C18" s="60" t="s">
        <v>34</v>
      </c>
      <c r="D18" s="58">
        <f>[7]Św!W14</f>
        <v>0</v>
      </c>
      <c r="E18" s="58">
        <f>[7]Św!Y14</f>
        <v>0</v>
      </c>
      <c r="F18" s="58">
        <f>[7]Św!AA14</f>
        <v>0</v>
      </c>
      <c r="G18" s="58">
        <f>[7]Św!W39</f>
        <v>0</v>
      </c>
      <c r="H18" s="58">
        <f>[7]Św!X39</f>
        <v>0</v>
      </c>
      <c r="I18" s="58">
        <f>[7]Św!AA39</f>
        <v>0</v>
      </c>
      <c r="J18" s="58">
        <f>[7]Św!W30</f>
        <v>0</v>
      </c>
      <c r="K18" s="58">
        <f>[7]Św!Y30</f>
        <v>0</v>
      </c>
      <c r="L18" s="58">
        <f>[7]Św!AA30</f>
        <v>0</v>
      </c>
      <c r="M18" s="58">
        <f>[7]Św!W31</f>
        <v>0</v>
      </c>
      <c r="N18" s="58">
        <f>[7]Św!Y31</f>
        <v>0</v>
      </c>
      <c r="O18" s="58">
        <f>[7]Św!AA31</f>
        <v>0</v>
      </c>
      <c r="P18" s="58">
        <f>[7]Św!W32</f>
        <v>0</v>
      </c>
      <c r="Q18" s="58">
        <f>[7]Św!Y32</f>
        <v>0</v>
      </c>
      <c r="R18" s="58">
        <f>[7]Św!AA32</f>
        <v>0</v>
      </c>
      <c r="S18" s="58">
        <f>[7]Św!W33</f>
        <v>0</v>
      </c>
      <c r="T18" s="58">
        <f>[7]Św!Y33</f>
        <v>0</v>
      </c>
      <c r="U18" s="58">
        <f>[7]Św!AA33</f>
        <v>0</v>
      </c>
    </row>
    <row r="19" spans="2:21" ht="15" x14ac:dyDescent="0.2">
      <c r="B19" s="61">
        <v>12</v>
      </c>
      <c r="C19" s="60" t="s">
        <v>35</v>
      </c>
      <c r="D19" s="58">
        <f>[7]Ws!W14</f>
        <v>0</v>
      </c>
      <c r="E19" s="58">
        <f>[7]Ws!Y14</f>
        <v>0</v>
      </c>
      <c r="F19" s="58">
        <f>[7]Ws!AA14</f>
        <v>0</v>
      </c>
      <c r="G19" s="58">
        <f>[7]Ws!W29</f>
        <v>0</v>
      </c>
      <c r="H19" s="58">
        <f>[7]Ws!Y29</f>
        <v>0</v>
      </c>
      <c r="I19" s="58">
        <f>[7]Ws!AA29</f>
        <v>0</v>
      </c>
      <c r="J19" s="58">
        <f>[7]Ws!W30</f>
        <v>0</v>
      </c>
      <c r="K19" s="58">
        <f>[7]Ws!Y30</f>
        <v>0</v>
      </c>
      <c r="L19" s="58">
        <f>[7]Ws!AA30</f>
        <v>0</v>
      </c>
      <c r="M19" s="58">
        <f>[7]Ws!W31</f>
        <v>0</v>
      </c>
      <c r="N19" s="58">
        <f>[7]Ws!Y31</f>
        <v>0</v>
      </c>
      <c r="O19" s="58">
        <f>[7]Ws!AA31</f>
        <v>0</v>
      </c>
      <c r="P19" s="58">
        <f>[7]Ws!W32</f>
        <v>0</v>
      </c>
      <c r="Q19" s="58">
        <f>[7]Ws!Y32</f>
        <v>0</v>
      </c>
      <c r="R19" s="58">
        <f>[7]Ws!AA32</f>
        <v>0</v>
      </c>
      <c r="S19" s="58">
        <f>[7]Ws!W33</f>
        <v>0</v>
      </c>
      <c r="T19" s="58">
        <f>[7]Ws!Y33</f>
        <v>0</v>
      </c>
      <c r="U19" s="58">
        <f>[7]Ws!AA33</f>
        <v>0</v>
      </c>
    </row>
    <row r="20" spans="2:21" ht="15" x14ac:dyDescent="0.2">
      <c r="B20" s="56">
        <v>13</v>
      </c>
      <c r="C20" s="60" t="s">
        <v>36</v>
      </c>
      <c r="D20" s="58">
        <f>[7]ZGg!W14</f>
        <v>1</v>
      </c>
      <c r="E20" s="58">
        <f>[7]ZGg!Y14</f>
        <v>1</v>
      </c>
      <c r="F20" s="58">
        <f>[7]ZGg!AA14</f>
        <v>1</v>
      </c>
      <c r="G20" s="58">
        <f>[7]ZGg!W29</f>
        <v>0</v>
      </c>
      <c r="H20" s="58">
        <f>[7]ZGg!Y29</f>
        <v>0</v>
      </c>
      <c r="I20" s="58">
        <f>[7]ZGg!AA29</f>
        <v>0</v>
      </c>
      <c r="J20" s="58">
        <f>[7]ZGg!Y30</f>
        <v>0</v>
      </c>
      <c r="K20" s="58">
        <f>[7]ZGg!Y30</f>
        <v>0</v>
      </c>
      <c r="L20" s="58">
        <f>[7]ZGg!AA30</f>
        <v>0</v>
      </c>
      <c r="M20" s="58">
        <f>[7]ZGg!W31</f>
        <v>1</v>
      </c>
      <c r="N20" s="58">
        <f>[7]ZGg!Y31</f>
        <v>1</v>
      </c>
      <c r="O20" s="58">
        <f>[7]ZGg!AA31</f>
        <v>1</v>
      </c>
      <c r="P20" s="58">
        <f>[7]ZGg!W32</f>
        <v>0</v>
      </c>
      <c r="Q20" s="58">
        <f>[7]ZGg!Y32</f>
        <v>0</v>
      </c>
      <c r="R20" s="58">
        <f>[7]ZGg!AA32</f>
        <v>0</v>
      </c>
      <c r="S20" s="58">
        <f>[7]ZGg!W33</f>
        <v>0</v>
      </c>
      <c r="T20" s="58">
        <f>[7]ZGg!Y33</f>
        <v>0</v>
      </c>
      <c r="U20" s="58">
        <f>[7]ZGg!AA33</f>
        <v>0</v>
      </c>
    </row>
    <row r="21" spans="2:21" ht="15" x14ac:dyDescent="0.2">
      <c r="B21" s="56">
        <v>14</v>
      </c>
      <c r="C21" s="60" t="s">
        <v>37</v>
      </c>
      <c r="D21" s="58">
        <f>[7]ZGz!W14</f>
        <v>0</v>
      </c>
      <c r="E21" s="58">
        <f>[7]ZGz!Y14</f>
        <v>0</v>
      </c>
      <c r="F21" s="58">
        <f>[7]ZGz!AA14</f>
        <v>0</v>
      </c>
      <c r="G21" s="58">
        <f>[7]ZGz!W29</f>
        <v>0</v>
      </c>
      <c r="H21" s="58">
        <f>[7]ZGz!Y29</f>
        <v>0</v>
      </c>
      <c r="I21" s="58">
        <f>[7]ZGz!AA29</f>
        <v>0</v>
      </c>
      <c r="J21" s="58">
        <f>[7]ZGz!W30</f>
        <v>0</v>
      </c>
      <c r="K21" s="58">
        <f>[7]ZGz!Y30</f>
        <v>0</v>
      </c>
      <c r="L21" s="58">
        <f>[7]ZGz!AA30</f>
        <v>0</v>
      </c>
      <c r="M21" s="58">
        <f>[7]ZGz!W31</f>
        <v>0</v>
      </c>
      <c r="N21" s="58">
        <f>[7]ZGz!Y31</f>
        <v>0</v>
      </c>
      <c r="O21" s="58">
        <f>[7]ZGz!AA31</f>
        <v>0</v>
      </c>
      <c r="P21" s="58">
        <f>[7]ZGz!W32</f>
        <v>0</v>
      </c>
      <c r="Q21" s="58">
        <f>[7]ZGz!Y32</f>
        <v>0</v>
      </c>
      <c r="R21" s="58">
        <f>[7]ZGz!AA32</f>
        <v>0</v>
      </c>
      <c r="S21" s="58">
        <f>[7]ZGz!W33</f>
        <v>0</v>
      </c>
      <c r="T21" s="58">
        <f>[7]ZGz!Y33</f>
        <v>0</v>
      </c>
      <c r="U21" s="58">
        <f>[7]ZGz!AA33</f>
        <v>0</v>
      </c>
    </row>
    <row r="22" spans="2:21" ht="15" x14ac:dyDescent="0.2">
      <c r="B22" s="59">
        <v>15</v>
      </c>
      <c r="C22" s="60" t="s">
        <v>38</v>
      </c>
      <c r="D22" s="58">
        <f>[7]Żg!W14</f>
        <v>34</v>
      </c>
      <c r="E22" s="58">
        <f>[7]Żg!Y14</f>
        <v>27</v>
      </c>
      <c r="F22" s="62">
        <f>[7]Żg!AA14</f>
        <v>37</v>
      </c>
      <c r="G22" s="62">
        <f>[7]Żg!W29</f>
        <v>2</v>
      </c>
      <c r="H22" s="62">
        <f>[7]Żg!Y29</f>
        <v>2</v>
      </c>
      <c r="I22" s="62">
        <f>[7]Żg!AA29</f>
        <v>3</v>
      </c>
      <c r="J22" s="62">
        <f>[7]Żg!Y30</f>
        <v>3</v>
      </c>
      <c r="K22" s="62">
        <f>[7]Żg!Y30</f>
        <v>3</v>
      </c>
      <c r="L22" s="62">
        <f>[7]Żg!AA30</f>
        <v>3</v>
      </c>
      <c r="M22" s="58">
        <f>[7]Żg!W31</f>
        <v>4</v>
      </c>
      <c r="N22" s="58">
        <f>[7]Żg!Y31</f>
        <v>3</v>
      </c>
      <c r="O22" s="58">
        <f>[7]Żg!AA31</f>
        <v>5</v>
      </c>
      <c r="P22" s="58">
        <f>[7]Żg!W32</f>
        <v>4</v>
      </c>
      <c r="Q22" s="58">
        <f>[7]Żg!Y32</f>
        <v>3</v>
      </c>
      <c r="R22" s="58">
        <f>[7]Żg!AA32</f>
        <v>5</v>
      </c>
      <c r="S22" s="58">
        <f>[7]Żg!W33</f>
        <v>21</v>
      </c>
      <c r="T22" s="58">
        <f>[7]Żg!Y33</f>
        <v>16</v>
      </c>
      <c r="U22" s="58">
        <f>[7]Żg!AA33</f>
        <v>21</v>
      </c>
    </row>
    <row r="23" spans="2:21" ht="15" x14ac:dyDescent="0.2">
      <c r="B23" s="61">
        <v>16</v>
      </c>
      <c r="C23" s="60" t="s">
        <v>39</v>
      </c>
      <c r="D23" s="58">
        <f>[7]Żr!W14</f>
        <v>0</v>
      </c>
      <c r="E23" s="58">
        <f>[7]Żr!Y14</f>
        <v>0</v>
      </c>
      <c r="F23" s="58">
        <f>[7]Żr!AA14</f>
        <v>0</v>
      </c>
      <c r="G23" s="58">
        <f>[7]Żr!W29</f>
        <v>0</v>
      </c>
      <c r="H23" s="58">
        <f>[7]Żr!Y29</f>
        <v>0</v>
      </c>
      <c r="I23" s="58">
        <f>[7]Żr!AA29</f>
        <v>0</v>
      </c>
      <c r="J23" s="58">
        <f>[7]Żr!Y30</f>
        <v>0</v>
      </c>
      <c r="K23" s="58">
        <f>[7]Żr!Y30</f>
        <v>0</v>
      </c>
      <c r="L23" s="58">
        <f>[7]Żr!AA30</f>
        <v>0</v>
      </c>
      <c r="M23" s="58">
        <f>[7]Żr!W31</f>
        <v>0</v>
      </c>
      <c r="N23" s="58">
        <f>[7]Żr!Y31</f>
        <v>0</v>
      </c>
      <c r="O23" s="58">
        <f>[7]Żr!AA31</f>
        <v>0</v>
      </c>
      <c r="P23" s="58">
        <f>[7]Żr!W32</f>
        <v>0</v>
      </c>
      <c r="Q23" s="58">
        <f>[7]Żr!Y32</f>
        <v>0</v>
      </c>
      <c r="R23" s="58">
        <f>[7]Żr!AA32</f>
        <v>0</v>
      </c>
      <c r="S23" s="58">
        <f>[7]Żr!W33</f>
        <v>0</v>
      </c>
      <c r="T23" s="58">
        <f>[7]Żr!Y33</f>
        <v>0</v>
      </c>
      <c r="U23" s="58">
        <f>[7]Żr!AA33</f>
        <v>0</v>
      </c>
    </row>
    <row r="25" spans="2:21" x14ac:dyDescent="0.2"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</sheetData>
  <mergeCells count="11">
    <mergeCell ref="B7:C7"/>
    <mergeCell ref="S2:U2"/>
    <mergeCell ref="B3:U3"/>
    <mergeCell ref="B5:B6"/>
    <mergeCell ref="C5:C6"/>
    <mergeCell ref="D5:F5"/>
    <mergeCell ref="G5:I5"/>
    <mergeCell ref="J5:L5"/>
    <mergeCell ref="M5:O5"/>
    <mergeCell ref="P5:R5"/>
    <mergeCell ref="S5:U5"/>
  </mergeCells>
  <pageMargins left="0.7" right="0.7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5"/>
  <sheetViews>
    <sheetView zoomScale="90" zoomScaleNormal="90" workbookViewId="0">
      <selection activeCell="H7" sqref="H7"/>
    </sheetView>
  </sheetViews>
  <sheetFormatPr defaultColWidth="9.28515625" defaultRowHeight="12.75" x14ac:dyDescent="0.2"/>
  <cols>
    <col min="1" max="1" width="3.7109375" style="21" customWidth="1"/>
    <col min="2" max="2" width="6.140625" style="21" customWidth="1"/>
    <col min="3" max="3" width="21.85546875" style="21" customWidth="1"/>
    <col min="4" max="24" width="9.7109375" style="21" customWidth="1"/>
    <col min="25" max="16384" width="9.28515625" style="21"/>
  </cols>
  <sheetData>
    <row r="2" spans="2:24" ht="15" customHeight="1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70" t="s">
        <v>70</v>
      </c>
      <c r="T2" s="170"/>
      <c r="U2" s="170"/>
      <c r="V2" s="170"/>
      <c r="W2" s="170"/>
      <c r="X2" s="170"/>
    </row>
    <row r="3" spans="2:24" ht="15" customHeight="1" x14ac:dyDescent="0.2">
      <c r="B3" s="171" t="s">
        <v>71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2:24" ht="15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3"/>
      <c r="W4" s="53"/>
      <c r="X4" s="53"/>
    </row>
    <row r="5" spans="2:24" ht="15" customHeight="1" x14ac:dyDescent="0.2">
      <c r="B5" s="172" t="s">
        <v>2</v>
      </c>
      <c r="C5" s="172" t="s">
        <v>3</v>
      </c>
      <c r="D5" s="173" t="s">
        <v>22</v>
      </c>
      <c r="E5" s="174"/>
      <c r="F5" s="175"/>
      <c r="G5" s="168" t="s">
        <v>72</v>
      </c>
      <c r="H5" s="176"/>
      <c r="I5" s="177"/>
      <c r="J5" s="168" t="s">
        <v>73</v>
      </c>
      <c r="K5" s="176"/>
      <c r="L5" s="177"/>
      <c r="M5" s="168" t="s">
        <v>74</v>
      </c>
      <c r="N5" s="176"/>
      <c r="O5" s="177"/>
      <c r="P5" s="168" t="s">
        <v>75</v>
      </c>
      <c r="Q5" s="176"/>
      <c r="R5" s="177"/>
      <c r="S5" s="168" t="s">
        <v>76</v>
      </c>
      <c r="T5" s="176"/>
      <c r="U5" s="177"/>
      <c r="V5" s="168" t="s">
        <v>77</v>
      </c>
      <c r="W5" s="176"/>
      <c r="X5" s="177"/>
    </row>
    <row r="6" spans="2:24" ht="60" x14ac:dyDescent="0.2">
      <c r="B6" s="172"/>
      <c r="C6" s="172"/>
      <c r="D6" s="63" t="s">
        <v>19</v>
      </c>
      <c r="E6" s="63" t="s">
        <v>20</v>
      </c>
      <c r="F6" s="63" t="s">
        <v>61</v>
      </c>
      <c r="G6" s="63" t="s">
        <v>19</v>
      </c>
      <c r="H6" s="63" t="s">
        <v>20</v>
      </c>
      <c r="I6" s="63" t="s">
        <v>61</v>
      </c>
      <c r="J6" s="63" t="s">
        <v>19</v>
      </c>
      <c r="K6" s="63" t="s">
        <v>20</v>
      </c>
      <c r="L6" s="63" t="s">
        <v>61</v>
      </c>
      <c r="M6" s="63" t="s">
        <v>19</v>
      </c>
      <c r="N6" s="63" t="s">
        <v>20</v>
      </c>
      <c r="O6" s="63" t="s">
        <v>61</v>
      </c>
      <c r="P6" s="63" t="s">
        <v>19</v>
      </c>
      <c r="Q6" s="63" t="s">
        <v>20</v>
      </c>
      <c r="R6" s="63" t="s">
        <v>61</v>
      </c>
      <c r="S6" s="63" t="s">
        <v>19</v>
      </c>
      <c r="T6" s="63" t="s">
        <v>20</v>
      </c>
      <c r="U6" s="63" t="s">
        <v>61</v>
      </c>
      <c r="V6" s="63" t="s">
        <v>19</v>
      </c>
      <c r="W6" s="63" t="s">
        <v>20</v>
      </c>
      <c r="X6" s="63" t="s">
        <v>61</v>
      </c>
    </row>
    <row r="7" spans="2:24" ht="15" customHeight="1" x14ac:dyDescent="0.25">
      <c r="B7" s="168" t="s">
        <v>21</v>
      </c>
      <c r="C7" s="169"/>
      <c r="D7" s="55">
        <f>D8+D9+D10+D11+D12+D13+D14+D15+D16+D17+D18+D19+D20+D21+D22+D23</f>
        <v>8216</v>
      </c>
      <c r="E7" s="55">
        <f>E8+E9+E10+E11+E12+E13+E14+E15+E16+E17+E18+E19+E20+E21+E22+E23</f>
        <v>4686</v>
      </c>
      <c r="F7" s="55">
        <f>F8+F9+F10+F11+F12+F13+F14+F15+F16+F17+F18+F19+F20+F21+F22+F23</f>
        <v>11956</v>
      </c>
      <c r="G7" s="55">
        <f>G8+G9+G10+G11+G12+G13+G14+G15+G16+G17+G18+G19+G20+G21+G22+G23</f>
        <v>1869</v>
      </c>
      <c r="H7" s="55">
        <f t="shared" ref="H7:X7" si="0">H8+H9+H10+H11+H12+H13+H14+H15+H16+H17+H18+H19+H20+H21+H22+H23</f>
        <v>1121</v>
      </c>
      <c r="I7" s="55">
        <f t="shared" si="0"/>
        <v>2812</v>
      </c>
      <c r="J7" s="55">
        <f t="shared" si="0"/>
        <v>2348</v>
      </c>
      <c r="K7" s="55">
        <f t="shared" si="0"/>
        <v>1451</v>
      </c>
      <c r="L7" s="55">
        <f t="shared" si="0"/>
        <v>3503</v>
      </c>
      <c r="M7" s="55">
        <f t="shared" si="0"/>
        <v>1195</v>
      </c>
      <c r="N7" s="55">
        <f t="shared" si="0"/>
        <v>660</v>
      </c>
      <c r="O7" s="55">
        <f t="shared" si="0"/>
        <v>1680</v>
      </c>
      <c r="P7" s="64">
        <f t="shared" si="0"/>
        <v>953</v>
      </c>
      <c r="Q7" s="64">
        <f>Q8+Q9+Q10+Q11+Q12+Q13+Q14+Q15+Q16+Q17+Q18+Q19+Q20+Q21+Q22+Q23</f>
        <v>487</v>
      </c>
      <c r="R7" s="64">
        <f t="shared" si="0"/>
        <v>1256</v>
      </c>
      <c r="S7" s="64">
        <f t="shared" si="0"/>
        <v>613</v>
      </c>
      <c r="T7" s="64">
        <f t="shared" si="0"/>
        <v>216</v>
      </c>
      <c r="U7" s="64">
        <f t="shared" si="0"/>
        <v>781</v>
      </c>
      <c r="V7" s="64">
        <f>V8+V9+V10+V11+V12+V13+V14+V15+V16+V17+V18+V19+V20+V21+V22+V23</f>
        <v>1238</v>
      </c>
      <c r="W7" s="64">
        <f>W8+W9+W10+W11+W12+W13+W14+W15+W16+W17+W18+W19+W20+W21+W22+W23</f>
        <v>751</v>
      </c>
      <c r="X7" s="64">
        <f t="shared" si="0"/>
        <v>1924</v>
      </c>
    </row>
    <row r="8" spans="2:24" ht="60" x14ac:dyDescent="0.2">
      <c r="B8" s="56">
        <v>1</v>
      </c>
      <c r="C8" s="57" t="s">
        <v>24</v>
      </c>
      <c r="D8" s="58">
        <f>G8+J8+M8+P8+S8+V8</f>
        <v>13</v>
      </c>
      <c r="E8" s="58">
        <f>H8+K8+N8+Q8+T8+W8</f>
        <v>8</v>
      </c>
      <c r="F8" s="58">
        <f>I8+L8+O8+R8+U8+X8</f>
        <v>29</v>
      </c>
      <c r="G8" s="58">
        <f>[8]CIZgw!I34</f>
        <v>0</v>
      </c>
      <c r="H8" s="58">
        <f>[8]CIZgw!L34</f>
        <v>0</v>
      </c>
      <c r="I8" s="58">
        <f>[8]CIZgw!N34</f>
        <v>0</v>
      </c>
      <c r="J8" s="58">
        <f>[8]CIZgw!I35</f>
        <v>0</v>
      </c>
      <c r="K8" s="58">
        <f>[8]CIZgw!L35</f>
        <v>0</v>
      </c>
      <c r="L8" s="58">
        <f>[8]CIZgw!N35</f>
        <v>0</v>
      </c>
      <c r="M8" s="58">
        <f>[8]CIZgw!I36</f>
        <v>0</v>
      </c>
      <c r="N8" s="58">
        <f>[8]CIZgw!L36</f>
        <v>0</v>
      </c>
      <c r="O8" s="58">
        <f>[8]CIZgw!N36</f>
        <v>0</v>
      </c>
      <c r="P8" s="58">
        <f>[8]CIZgw!I37</f>
        <v>0</v>
      </c>
      <c r="Q8" s="58">
        <f>[8]CIZgw!L37</f>
        <v>0</v>
      </c>
      <c r="R8" s="58">
        <f>[8]CIZgw!N37</f>
        <v>0</v>
      </c>
      <c r="S8" s="58">
        <f>[8]CIZgw!I38</f>
        <v>0</v>
      </c>
      <c r="T8" s="58">
        <f>[8]CIZgw!L38</f>
        <v>0</v>
      </c>
      <c r="U8" s="58">
        <f>[8]CIZgw!N38</f>
        <v>0</v>
      </c>
      <c r="V8" s="58">
        <f>[8]CIZgw!I39</f>
        <v>13</v>
      </c>
      <c r="W8" s="58">
        <f>[8]CIZgw!L39</f>
        <v>8</v>
      </c>
      <c r="X8" s="58">
        <f>[8]CIZgw!N39</f>
        <v>29</v>
      </c>
    </row>
    <row r="9" spans="2:24" ht="60" x14ac:dyDescent="0.2">
      <c r="B9" s="56">
        <v>2</v>
      </c>
      <c r="C9" s="57" t="s">
        <v>25</v>
      </c>
      <c r="D9" s="58">
        <f t="shared" ref="D9:F23" si="1">G9+J9+M9+P9+S9+V9</f>
        <v>8</v>
      </c>
      <c r="E9" s="58">
        <f>H9+K9+N9+Q9+T9+W9</f>
        <v>3</v>
      </c>
      <c r="F9" s="58">
        <f>I9+L9+O9+R9+U9+X9</f>
        <v>14</v>
      </c>
      <c r="G9" s="58">
        <f>[8]CIZzg!I34</f>
        <v>0</v>
      </c>
      <c r="H9" s="58">
        <f>[8]CIZzg!L34</f>
        <v>0</v>
      </c>
      <c r="I9" s="58">
        <f>[8]CIZzg!N34</f>
        <v>0</v>
      </c>
      <c r="J9" s="58">
        <f>[8]CIZzg!I35</f>
        <v>0</v>
      </c>
      <c r="K9" s="58">
        <f>[8]CIZzg!L35</f>
        <v>0</v>
      </c>
      <c r="L9" s="58">
        <f>[8]CIZzg!N35</f>
        <v>0</v>
      </c>
      <c r="M9" s="58">
        <f>[8]CIZzg!I36</f>
        <v>0</v>
      </c>
      <c r="N9" s="58">
        <f>[8]CIZzg!L36</f>
        <v>0</v>
      </c>
      <c r="O9" s="58">
        <f>[8]CIZzg!N36</f>
        <v>0</v>
      </c>
      <c r="P9" s="58">
        <f>[8]CIZzg!I37</f>
        <v>0</v>
      </c>
      <c r="Q9" s="58">
        <f>[8]CIZzg!L37</f>
        <v>0</v>
      </c>
      <c r="R9" s="58">
        <f>[8]CIZzg!N37</f>
        <v>0</v>
      </c>
      <c r="S9" s="58">
        <f>[8]CIZzg!I38</f>
        <v>0</v>
      </c>
      <c r="T9" s="58">
        <f>[8]CIZzg!L38</f>
        <v>0</v>
      </c>
      <c r="U9" s="58">
        <f>[8]CIZzg!N38</f>
        <v>0</v>
      </c>
      <c r="V9" s="58">
        <f>[8]CIZzg!I39</f>
        <v>8</v>
      </c>
      <c r="W9" s="58">
        <f>[8]CIZzg!L39</f>
        <v>3</v>
      </c>
      <c r="X9" s="58">
        <f>[8]CIZzg!N39</f>
        <v>14</v>
      </c>
    </row>
    <row r="10" spans="2:24" ht="30" x14ac:dyDescent="0.2">
      <c r="B10" s="59">
        <v>3</v>
      </c>
      <c r="C10" s="60" t="s">
        <v>26</v>
      </c>
      <c r="D10" s="58">
        <f t="shared" si="1"/>
        <v>1105</v>
      </c>
      <c r="E10" s="58">
        <f t="shared" si="1"/>
        <v>590</v>
      </c>
      <c r="F10" s="58">
        <f t="shared" si="1"/>
        <v>1386</v>
      </c>
      <c r="G10" s="58">
        <f>[8]GWg!I34</f>
        <v>299</v>
      </c>
      <c r="H10" s="58">
        <f>[8]GWg!L34</f>
        <v>151</v>
      </c>
      <c r="I10" s="58">
        <f>[8]GWg!N34</f>
        <v>365</v>
      </c>
      <c r="J10" s="58">
        <f>[8]GWg!I35</f>
        <v>274</v>
      </c>
      <c r="K10" s="58">
        <f>[8]GWg!L35</f>
        <v>144</v>
      </c>
      <c r="L10" s="58">
        <f>[8]GWg!N35</f>
        <v>334</v>
      </c>
      <c r="M10" s="58">
        <f>[8]GWg!I36</f>
        <v>155</v>
      </c>
      <c r="N10" s="58">
        <f>[8]GWg!L36</f>
        <v>87</v>
      </c>
      <c r="O10" s="58">
        <f>[8]GWg!N36</f>
        <v>207</v>
      </c>
      <c r="P10" s="58">
        <f>[8]GWg!I37</f>
        <v>143</v>
      </c>
      <c r="Q10" s="58">
        <f>[8]GWg!L37</f>
        <v>84</v>
      </c>
      <c r="R10" s="58">
        <f>[8]GWg!N37</f>
        <v>181</v>
      </c>
      <c r="S10" s="58">
        <f>[8]GWg!I38</f>
        <v>98</v>
      </c>
      <c r="T10" s="58">
        <f>[8]GWg!L38</f>
        <v>49</v>
      </c>
      <c r="U10" s="58">
        <f>[8]GWg!N38</f>
        <v>118</v>
      </c>
      <c r="V10" s="58">
        <f>[8]GWg!I39</f>
        <v>136</v>
      </c>
      <c r="W10" s="58">
        <f>[8]GWg!L39</f>
        <v>75</v>
      </c>
      <c r="X10" s="58">
        <f>[8]GWg!N39</f>
        <v>181</v>
      </c>
    </row>
    <row r="11" spans="2:24" ht="30" x14ac:dyDescent="0.2">
      <c r="B11" s="61">
        <v>4</v>
      </c>
      <c r="C11" s="60" t="s">
        <v>27</v>
      </c>
      <c r="D11" s="58">
        <f t="shared" si="1"/>
        <v>206</v>
      </c>
      <c r="E11" s="58">
        <f t="shared" si="1"/>
        <v>93</v>
      </c>
      <c r="F11" s="58">
        <f t="shared" si="1"/>
        <v>241</v>
      </c>
      <c r="G11" s="58">
        <f>[8]GWz!I34</f>
        <v>43</v>
      </c>
      <c r="H11" s="58">
        <f>[8]GWz!L34</f>
        <v>18</v>
      </c>
      <c r="I11" s="58">
        <f>[8]GWz!N34</f>
        <v>52</v>
      </c>
      <c r="J11" s="58">
        <f>[8]GWz!I35</f>
        <v>59</v>
      </c>
      <c r="K11" s="58">
        <f>[8]GWz!L35</f>
        <v>29</v>
      </c>
      <c r="L11" s="58">
        <f>[8]GWz!N35</f>
        <v>69</v>
      </c>
      <c r="M11" s="58">
        <f>[8]GWz!I36</f>
        <v>38</v>
      </c>
      <c r="N11" s="58">
        <f>[8]GWz!L36</f>
        <v>18</v>
      </c>
      <c r="O11" s="58">
        <f>[8]GWz!N36</f>
        <v>44</v>
      </c>
      <c r="P11" s="58">
        <f>[8]GWz!I37</f>
        <v>23</v>
      </c>
      <c r="Q11" s="58">
        <f>[8]GWz!L37</f>
        <v>10</v>
      </c>
      <c r="R11" s="58">
        <f>[8]GWz!N37</f>
        <v>24</v>
      </c>
      <c r="S11" s="58">
        <f>[8]GWz!I38</f>
        <v>21</v>
      </c>
      <c r="T11" s="58">
        <f>[8]GWz!L38</f>
        <v>7</v>
      </c>
      <c r="U11" s="58">
        <f>[8]GWz!N38</f>
        <v>26</v>
      </c>
      <c r="V11" s="58">
        <f>[8]GWz!I39</f>
        <v>22</v>
      </c>
      <c r="W11" s="58">
        <f>[8]GWz!L39</f>
        <v>11</v>
      </c>
      <c r="X11" s="58">
        <f>[8]GWz!N39</f>
        <v>26</v>
      </c>
    </row>
    <row r="12" spans="2:24" ht="15" x14ac:dyDescent="0.2">
      <c r="B12" s="56">
        <v>5</v>
      </c>
      <c r="C12" s="60" t="s">
        <v>28</v>
      </c>
      <c r="D12" s="58">
        <f t="shared" si="1"/>
        <v>810</v>
      </c>
      <c r="E12" s="58">
        <f t="shared" si="1"/>
        <v>466</v>
      </c>
      <c r="F12" s="58">
        <f t="shared" si="1"/>
        <v>1132</v>
      </c>
      <c r="G12" s="58">
        <f>[8]KO!I34</f>
        <v>199</v>
      </c>
      <c r="H12" s="58">
        <f>[8]KO!L34</f>
        <v>135</v>
      </c>
      <c r="I12" s="58">
        <f>[8]KO!N34</f>
        <v>306</v>
      </c>
      <c r="J12" s="58">
        <f>[8]KO!I35</f>
        <v>249</v>
      </c>
      <c r="K12" s="58">
        <f>[8]KO!L35</f>
        <v>161</v>
      </c>
      <c r="L12" s="58">
        <f>[8]KO!N35</f>
        <v>354</v>
      </c>
      <c r="M12" s="58">
        <f>[8]KO!I36</f>
        <v>112</v>
      </c>
      <c r="N12" s="58">
        <f>[8]KO!L36</f>
        <v>55</v>
      </c>
      <c r="O12" s="58">
        <f>[8]KO!N36</f>
        <v>137</v>
      </c>
      <c r="P12" s="58">
        <f>[8]KO!I37</f>
        <v>94</v>
      </c>
      <c r="Q12" s="58">
        <f>[8]KO!L37</f>
        <v>38</v>
      </c>
      <c r="R12" s="58">
        <f>[8]KO!N37</f>
        <v>118</v>
      </c>
      <c r="S12" s="58">
        <f>[8]KO!I38</f>
        <v>53</v>
      </c>
      <c r="T12" s="58">
        <f>[8]KO!L38</f>
        <v>11</v>
      </c>
      <c r="U12" s="58">
        <f>[8]KO!N38</f>
        <v>62</v>
      </c>
      <c r="V12" s="58">
        <f>[8]KO!I39</f>
        <v>103</v>
      </c>
      <c r="W12" s="58">
        <f>[8]KO!L39</f>
        <v>66</v>
      </c>
      <c r="X12" s="58">
        <f>[8]KO!N39</f>
        <v>155</v>
      </c>
    </row>
    <row r="13" spans="2:24" ht="15" x14ac:dyDescent="0.2">
      <c r="B13" s="56">
        <v>6</v>
      </c>
      <c r="C13" s="60" t="s">
        <v>29</v>
      </c>
      <c r="D13" s="58">
        <f t="shared" si="1"/>
        <v>1320</v>
      </c>
      <c r="E13" s="58">
        <f t="shared" si="1"/>
        <v>715</v>
      </c>
      <c r="F13" s="58">
        <f t="shared" si="1"/>
        <v>1966</v>
      </c>
      <c r="G13" s="58">
        <f>[8]MI!I34</f>
        <v>162</v>
      </c>
      <c r="H13" s="58">
        <f>[8]MI!L34</f>
        <v>101</v>
      </c>
      <c r="I13" s="58">
        <f>[8]MI!N34</f>
        <v>257</v>
      </c>
      <c r="J13" s="58">
        <f>[8]MI!I35</f>
        <v>341</v>
      </c>
      <c r="K13" s="58">
        <f>[8]MI!L35</f>
        <v>209</v>
      </c>
      <c r="L13" s="58">
        <f>[8]MI!N35</f>
        <v>597</v>
      </c>
      <c r="M13" s="58">
        <f>[8]MI!I36</f>
        <v>269</v>
      </c>
      <c r="N13" s="58">
        <f>[8]MI!L36</f>
        <v>141</v>
      </c>
      <c r="O13" s="58">
        <f>[8]MI!N36</f>
        <v>391</v>
      </c>
      <c r="P13" s="58">
        <f>[8]MI!I37</f>
        <v>245</v>
      </c>
      <c r="Q13" s="58">
        <f>[8]MI!L37</f>
        <v>142</v>
      </c>
      <c r="R13" s="58">
        <f>[8]MI!N37</f>
        <v>309</v>
      </c>
      <c r="S13" s="58">
        <f>[8]MI!I38</f>
        <v>175</v>
      </c>
      <c r="T13" s="58">
        <f>[8]MI!L38</f>
        <v>50</v>
      </c>
      <c r="U13" s="58">
        <f>[8]MI!N38</f>
        <v>198</v>
      </c>
      <c r="V13" s="58">
        <f>[8]MI!I39</f>
        <v>128</v>
      </c>
      <c r="W13" s="58">
        <f>[8]MI!L39</f>
        <v>72</v>
      </c>
      <c r="X13" s="58">
        <f>[8]MI!N39</f>
        <v>214</v>
      </c>
    </row>
    <row r="14" spans="2:24" ht="15" x14ac:dyDescent="0.2">
      <c r="B14" s="59">
        <v>7</v>
      </c>
      <c r="C14" s="60" t="s">
        <v>30</v>
      </c>
      <c r="D14" s="58">
        <f t="shared" si="1"/>
        <v>1306</v>
      </c>
      <c r="E14" s="58">
        <f t="shared" si="1"/>
        <v>749</v>
      </c>
      <c r="F14" s="58">
        <f t="shared" si="1"/>
        <v>1872</v>
      </c>
      <c r="G14" s="58">
        <f>[8]NS!I34</f>
        <v>305</v>
      </c>
      <c r="H14" s="58">
        <f>[8]NS!L34</f>
        <v>186</v>
      </c>
      <c r="I14" s="58">
        <f>[8]NS!N34</f>
        <v>473</v>
      </c>
      <c r="J14" s="58">
        <f>[8]NS!I35</f>
        <v>394</v>
      </c>
      <c r="K14" s="58">
        <f>[8]NS!L35</f>
        <v>250</v>
      </c>
      <c r="L14" s="58">
        <f>[8]NS!N35</f>
        <v>574</v>
      </c>
      <c r="M14" s="58">
        <f>[8]NS!I36</f>
        <v>169</v>
      </c>
      <c r="N14" s="58">
        <f>[8]NS!L36</f>
        <v>91</v>
      </c>
      <c r="O14" s="58">
        <f>[8]NS!N36</f>
        <v>224</v>
      </c>
      <c r="P14" s="58">
        <f>[8]NS!I37</f>
        <v>136</v>
      </c>
      <c r="Q14" s="58">
        <f>[8]NS!L37</f>
        <v>52</v>
      </c>
      <c r="R14" s="58">
        <f>[8]NS!N37</f>
        <v>177</v>
      </c>
      <c r="S14" s="58">
        <f>[8]NS!I38</f>
        <v>81</v>
      </c>
      <c r="T14" s="58">
        <f>[8]NS!L38</f>
        <v>31</v>
      </c>
      <c r="U14" s="58">
        <f>[8]NS!N38</f>
        <v>106</v>
      </c>
      <c r="V14" s="58">
        <f>[8]NS!I39</f>
        <v>221</v>
      </c>
      <c r="W14" s="58">
        <f>[8]NS!L39</f>
        <v>139</v>
      </c>
      <c r="X14" s="58">
        <f>[8]NS!N39</f>
        <v>318</v>
      </c>
    </row>
    <row r="15" spans="2:24" ht="15" x14ac:dyDescent="0.2">
      <c r="B15" s="61">
        <v>8</v>
      </c>
      <c r="C15" s="60" t="s">
        <v>31</v>
      </c>
      <c r="D15" s="58">
        <f t="shared" si="1"/>
        <v>189</v>
      </c>
      <c r="E15" s="58">
        <f t="shared" si="1"/>
        <v>100</v>
      </c>
      <c r="F15" s="58">
        <f t="shared" si="1"/>
        <v>192</v>
      </c>
      <c r="G15" s="58">
        <f>[8]Sł!I34</f>
        <v>39</v>
      </c>
      <c r="H15" s="58">
        <f>[8]Sł!L34</f>
        <v>23</v>
      </c>
      <c r="I15" s="58">
        <f>[8]Sł!N34</f>
        <v>39</v>
      </c>
      <c r="J15" s="58">
        <f>[8]Sł!I35</f>
        <v>54</v>
      </c>
      <c r="K15" s="58">
        <f>[8]Sł!L35</f>
        <v>29</v>
      </c>
      <c r="L15" s="58">
        <f>[8]Sł!N35</f>
        <v>56</v>
      </c>
      <c r="M15" s="58">
        <f>[8]Sł!I36</f>
        <v>23</v>
      </c>
      <c r="N15" s="58">
        <f>[8]Sł!L36</f>
        <v>10</v>
      </c>
      <c r="O15" s="58">
        <f>[8]Sł!N36</f>
        <v>23</v>
      </c>
      <c r="P15" s="58">
        <f>[8]Sł!I37</f>
        <v>28</v>
      </c>
      <c r="Q15" s="58">
        <f>[8]Sł!L37</f>
        <v>14</v>
      </c>
      <c r="R15" s="58">
        <f>[8]Sł!N37</f>
        <v>29</v>
      </c>
      <c r="S15" s="58">
        <f>[8]Sł!I38</f>
        <v>17</v>
      </c>
      <c r="T15" s="58">
        <f>[8]Sł!L38</f>
        <v>9</v>
      </c>
      <c r="U15" s="58">
        <f>[8]Sł!N38</f>
        <v>17</v>
      </c>
      <c r="V15" s="58">
        <f>[8]Sł!I39</f>
        <v>28</v>
      </c>
      <c r="W15" s="58">
        <f>[8]Sł!L39</f>
        <v>15</v>
      </c>
      <c r="X15" s="58">
        <f>[8]Sł!N39</f>
        <v>28</v>
      </c>
    </row>
    <row r="16" spans="2:24" ht="45" x14ac:dyDescent="0.2">
      <c r="B16" s="56">
        <v>9</v>
      </c>
      <c r="C16" s="60" t="s">
        <v>32</v>
      </c>
      <c r="D16" s="58">
        <f t="shared" si="1"/>
        <v>1054</v>
      </c>
      <c r="E16" s="58">
        <f t="shared" si="1"/>
        <v>644</v>
      </c>
      <c r="F16" s="58">
        <f t="shared" si="1"/>
        <v>1430</v>
      </c>
      <c r="G16" s="58">
        <f>[8]St!I34</f>
        <v>210</v>
      </c>
      <c r="H16" s="58">
        <f>[8]St!L34</f>
        <v>138</v>
      </c>
      <c r="I16" s="58">
        <f>[8]St!N34</f>
        <v>299</v>
      </c>
      <c r="J16" s="58">
        <f>[8]St!I35</f>
        <v>314</v>
      </c>
      <c r="K16" s="58">
        <f>[8]St!L35</f>
        <v>197</v>
      </c>
      <c r="L16" s="58">
        <f>[8]St!N35</f>
        <v>421</v>
      </c>
      <c r="M16" s="58">
        <f>[8]St!I36</f>
        <v>167</v>
      </c>
      <c r="N16" s="58">
        <f>[8]St!L36</f>
        <v>105</v>
      </c>
      <c r="O16" s="58">
        <f>[8]St!N36</f>
        <v>219</v>
      </c>
      <c r="P16" s="58">
        <f>[8]St!I37</f>
        <v>124</v>
      </c>
      <c r="Q16" s="58">
        <f>[8]St!L37</f>
        <v>68</v>
      </c>
      <c r="R16" s="58">
        <f>[8]St!N37</f>
        <v>160</v>
      </c>
      <c r="S16" s="58">
        <f>[8]St!I38</f>
        <v>94</v>
      </c>
      <c r="T16" s="58">
        <f>[8]St!L38</f>
        <v>37</v>
      </c>
      <c r="U16" s="58">
        <f>[8]St!N38</f>
        <v>116</v>
      </c>
      <c r="V16" s="58">
        <f>[8]St!I39</f>
        <v>145</v>
      </c>
      <c r="W16" s="58">
        <f>[8]St!L39</f>
        <v>99</v>
      </c>
      <c r="X16" s="58">
        <f>[8]St!N39</f>
        <v>215</v>
      </c>
    </row>
    <row r="17" spans="2:24" ht="15" x14ac:dyDescent="0.2">
      <c r="B17" s="56">
        <v>10</v>
      </c>
      <c r="C17" s="60" t="s">
        <v>33</v>
      </c>
      <c r="D17" s="58">
        <f t="shared" si="1"/>
        <v>84</v>
      </c>
      <c r="E17" s="58">
        <f t="shared" si="1"/>
        <v>45</v>
      </c>
      <c r="F17" s="58">
        <f t="shared" si="1"/>
        <v>93</v>
      </c>
      <c r="G17" s="58">
        <f>[8]Su!I34</f>
        <v>17</v>
      </c>
      <c r="H17" s="58">
        <f>[8]Su!L34</f>
        <v>13</v>
      </c>
      <c r="I17" s="58">
        <f>[8]Su!N34</f>
        <v>17</v>
      </c>
      <c r="J17" s="58">
        <f>[8]Su!I35</f>
        <v>28</v>
      </c>
      <c r="K17" s="58">
        <f>[8]Su!L35</f>
        <v>12</v>
      </c>
      <c r="L17" s="58">
        <f>[8]Su!N35</f>
        <v>33</v>
      </c>
      <c r="M17" s="58">
        <f>[8]Su!I36</f>
        <v>13</v>
      </c>
      <c r="N17" s="58">
        <f>[8]Su!L36</f>
        <v>7</v>
      </c>
      <c r="O17" s="58">
        <f>[8]Su!N36</f>
        <v>16</v>
      </c>
      <c r="P17" s="58">
        <f>[8]Su!I37</f>
        <v>11</v>
      </c>
      <c r="Q17" s="58">
        <f>[8]Su!L37</f>
        <v>6</v>
      </c>
      <c r="R17" s="58">
        <f>[8]Su!N37</f>
        <v>12</v>
      </c>
      <c r="S17" s="58">
        <f>[8]Su!I38</f>
        <v>5</v>
      </c>
      <c r="T17" s="58">
        <f>[8]Su!L38</f>
        <v>2</v>
      </c>
      <c r="U17" s="58">
        <f>[8]Su!N38</f>
        <v>5</v>
      </c>
      <c r="V17" s="58">
        <f>[8]Su!I39</f>
        <v>10</v>
      </c>
      <c r="W17" s="58">
        <f>[8]Su!L39</f>
        <v>5</v>
      </c>
      <c r="X17" s="58">
        <f>[8]Su!N39</f>
        <v>10</v>
      </c>
    </row>
    <row r="18" spans="2:24" ht="15" x14ac:dyDescent="0.2">
      <c r="B18" s="59">
        <v>11</v>
      </c>
      <c r="C18" s="60" t="s">
        <v>34</v>
      </c>
      <c r="D18" s="58">
        <f t="shared" si="1"/>
        <v>190</v>
      </c>
      <c r="E18" s="58">
        <f t="shared" si="1"/>
        <v>108</v>
      </c>
      <c r="F18" s="58">
        <f t="shared" si="1"/>
        <v>216</v>
      </c>
      <c r="G18" s="58">
        <f>[8]Św!I34</f>
        <v>34</v>
      </c>
      <c r="H18" s="58">
        <f>[8]Św!L34</f>
        <v>19</v>
      </c>
      <c r="I18" s="58">
        <f>[8]Św!N34</f>
        <v>41</v>
      </c>
      <c r="J18" s="58">
        <f>[8]Św!I35</f>
        <v>52</v>
      </c>
      <c r="K18" s="58">
        <f>[8]Św!L35</f>
        <v>31</v>
      </c>
      <c r="L18" s="58">
        <f>[8]Św!N35</f>
        <v>57</v>
      </c>
      <c r="M18" s="58">
        <f>[8]Św!I36</f>
        <v>40</v>
      </c>
      <c r="N18" s="58">
        <f>[8]Św!L36</f>
        <v>22</v>
      </c>
      <c r="O18" s="58">
        <f>[8]Św!N36</f>
        <v>42</v>
      </c>
      <c r="P18" s="58">
        <f>[8]Św!I37</f>
        <v>18</v>
      </c>
      <c r="Q18" s="58">
        <f>[8]Św!L37</f>
        <v>8</v>
      </c>
      <c r="R18" s="58">
        <f>[8]Św!N37</f>
        <v>24</v>
      </c>
      <c r="S18" s="58">
        <f>[8]Św!I38</f>
        <v>7</v>
      </c>
      <c r="T18" s="58">
        <f>[8]Św!L38</f>
        <v>3</v>
      </c>
      <c r="U18" s="58">
        <f>[8]Św!N38</f>
        <v>10</v>
      </c>
      <c r="V18" s="58">
        <f>[8]Św!I39</f>
        <v>39</v>
      </c>
      <c r="W18" s="58">
        <f>[8]Św!L39</f>
        <v>25</v>
      </c>
      <c r="X18" s="58">
        <f>[8]Św!N39</f>
        <v>42</v>
      </c>
    </row>
    <row r="19" spans="2:24" ht="15" x14ac:dyDescent="0.2">
      <c r="B19" s="61">
        <v>12</v>
      </c>
      <c r="C19" s="60" t="s">
        <v>35</v>
      </c>
      <c r="D19" s="58">
        <f t="shared" si="1"/>
        <v>140</v>
      </c>
      <c r="E19" s="58">
        <f t="shared" si="1"/>
        <v>83</v>
      </c>
      <c r="F19" s="58">
        <f t="shared" si="1"/>
        <v>258</v>
      </c>
      <c r="G19" s="58">
        <f>[8]Ws!I34</f>
        <v>28</v>
      </c>
      <c r="H19" s="58">
        <f>[8]Ws!L34</f>
        <v>18</v>
      </c>
      <c r="I19" s="58">
        <f>[8]Ws!N34</f>
        <v>44</v>
      </c>
      <c r="J19" s="58">
        <f>[8]Ws!I35</f>
        <v>50</v>
      </c>
      <c r="K19" s="58">
        <f>[8]Ws!L35</f>
        <v>35</v>
      </c>
      <c r="L19" s="58">
        <f>[8]Ws!N35</f>
        <v>97</v>
      </c>
      <c r="M19" s="58">
        <f>[8]Ws!I36</f>
        <v>25</v>
      </c>
      <c r="N19" s="58">
        <f>[8]Ws!L36</f>
        <v>13</v>
      </c>
      <c r="O19" s="58">
        <f>[8]Ws!N36</f>
        <v>48</v>
      </c>
      <c r="P19" s="58">
        <f>[8]Ws!I37</f>
        <v>9</v>
      </c>
      <c r="Q19" s="58">
        <f>[8]Ws!L37</f>
        <v>3</v>
      </c>
      <c r="R19" s="58">
        <f>[8]Ws!N37</f>
        <v>24</v>
      </c>
      <c r="S19" s="58">
        <f>[8]Ws!I38</f>
        <v>1</v>
      </c>
      <c r="T19" s="58">
        <f>[8]Ws!L38</f>
        <v>0</v>
      </c>
      <c r="U19" s="58">
        <f>[8]Ws!N38</f>
        <v>1</v>
      </c>
      <c r="V19" s="58">
        <f>[8]Ws!I39</f>
        <v>27</v>
      </c>
      <c r="W19" s="58">
        <f>[8]Ws!L39</f>
        <v>14</v>
      </c>
      <c r="X19" s="58">
        <f>[8]Ws!N39</f>
        <v>44</v>
      </c>
    </row>
    <row r="20" spans="2:24" ht="30" x14ac:dyDescent="0.2">
      <c r="B20" s="56">
        <v>13</v>
      </c>
      <c r="C20" s="60" t="s">
        <v>36</v>
      </c>
      <c r="D20" s="58">
        <f t="shared" si="1"/>
        <v>907</v>
      </c>
      <c r="E20" s="58">
        <f t="shared" si="1"/>
        <v>529</v>
      </c>
      <c r="F20" s="58">
        <f t="shared" si="1"/>
        <v>1941</v>
      </c>
      <c r="G20" s="58">
        <f>[8]ZGg!I34</f>
        <v>280</v>
      </c>
      <c r="H20" s="58">
        <f>[8]ZGg!L34</f>
        <v>162</v>
      </c>
      <c r="I20" s="58">
        <f>[8]ZGg!N34</f>
        <v>585</v>
      </c>
      <c r="J20" s="58">
        <f>[8]ZGg!I35</f>
        <v>255</v>
      </c>
      <c r="K20" s="58">
        <f>[8]ZGg!L35</f>
        <v>157</v>
      </c>
      <c r="L20" s="58">
        <f>[8]ZGg!N35</f>
        <v>536</v>
      </c>
      <c r="M20" s="58">
        <f>[8]ZGg!I36</f>
        <v>86</v>
      </c>
      <c r="N20" s="58">
        <f>[8]ZGg!L36</f>
        <v>54</v>
      </c>
      <c r="O20" s="58">
        <f>[8]ZGg!N36</f>
        <v>187</v>
      </c>
      <c r="P20" s="58">
        <f>[8]ZGg!I37</f>
        <v>68</v>
      </c>
      <c r="Q20" s="58">
        <f>[8]ZGg!L37</f>
        <v>35</v>
      </c>
      <c r="R20" s="58">
        <f>[8]ZGg!N37</f>
        <v>134</v>
      </c>
      <c r="S20" s="58">
        <f>[8]ZGg!I38</f>
        <v>33</v>
      </c>
      <c r="T20" s="58">
        <f>[8]ZGg!L38</f>
        <v>7</v>
      </c>
      <c r="U20" s="58">
        <f>[8]ZGg!N38</f>
        <v>84</v>
      </c>
      <c r="V20" s="58">
        <f>[8]ZGg!I39</f>
        <v>185</v>
      </c>
      <c r="W20" s="58">
        <f>[8]ZGg!L39</f>
        <v>114</v>
      </c>
      <c r="X20" s="58">
        <f>[8]ZGg!N39</f>
        <v>415</v>
      </c>
    </row>
    <row r="21" spans="2:24" ht="30" x14ac:dyDescent="0.2">
      <c r="B21" s="56">
        <v>14</v>
      </c>
      <c r="C21" s="60" t="s">
        <v>37</v>
      </c>
      <c r="D21" s="58">
        <f t="shared" si="1"/>
        <v>237</v>
      </c>
      <c r="E21" s="58">
        <f t="shared" si="1"/>
        <v>149</v>
      </c>
      <c r="F21" s="58">
        <f t="shared" si="1"/>
        <v>488</v>
      </c>
      <c r="G21" s="58">
        <f>[8]ZGz!I34</f>
        <v>70</v>
      </c>
      <c r="H21" s="58">
        <f>[8]ZGz!L34</f>
        <v>46</v>
      </c>
      <c r="I21" s="58">
        <f>[8]ZGz!N34</f>
        <v>136</v>
      </c>
      <c r="J21" s="58">
        <f>[8]ZGz!I35</f>
        <v>65</v>
      </c>
      <c r="K21" s="58">
        <f>[8]ZGz!L35</f>
        <v>43</v>
      </c>
      <c r="L21" s="58">
        <f>[8]ZGz!N35</f>
        <v>144</v>
      </c>
      <c r="M21" s="58">
        <f>[8]ZGz!I36</f>
        <v>33</v>
      </c>
      <c r="N21" s="58">
        <f>[8]ZGz!L36</f>
        <v>20</v>
      </c>
      <c r="O21" s="58">
        <f>[8]ZGz!N36</f>
        <v>70</v>
      </c>
      <c r="P21" s="58">
        <f>[8]ZGz!I37</f>
        <v>17</v>
      </c>
      <c r="Q21" s="58">
        <f>[8]ZGz!L37</f>
        <v>10</v>
      </c>
      <c r="R21" s="58">
        <f>[8]ZGz!N37</f>
        <v>26</v>
      </c>
      <c r="S21" s="58">
        <f>[8]ZGz!I38</f>
        <v>9</v>
      </c>
      <c r="T21" s="58">
        <f>[8]ZGz!L38</f>
        <v>5</v>
      </c>
      <c r="U21" s="58">
        <f>[8]ZGz!N38</f>
        <v>16</v>
      </c>
      <c r="V21" s="58">
        <f>[8]ZGz!I39</f>
        <v>43</v>
      </c>
      <c r="W21" s="58">
        <f>[8]ZGz!L39</f>
        <v>25</v>
      </c>
      <c r="X21" s="58">
        <f>[8]ZGz!N39</f>
        <v>96</v>
      </c>
    </row>
    <row r="22" spans="2:24" ht="15" x14ac:dyDescent="0.2">
      <c r="B22" s="59">
        <v>15</v>
      </c>
      <c r="C22" s="60" t="s">
        <v>38</v>
      </c>
      <c r="D22" s="58">
        <f t="shared" si="1"/>
        <v>441</v>
      </c>
      <c r="E22" s="58">
        <f t="shared" si="1"/>
        <v>283</v>
      </c>
      <c r="F22" s="58">
        <f t="shared" si="1"/>
        <v>488</v>
      </c>
      <c r="G22" s="58">
        <f>[8]Żg!I34</f>
        <v>133</v>
      </c>
      <c r="H22" s="58">
        <f>[8]Żg!L34</f>
        <v>80</v>
      </c>
      <c r="I22" s="58">
        <f>[8]Żg!N34</f>
        <v>147</v>
      </c>
      <c r="J22" s="58">
        <f>[8]Żg!I35</f>
        <v>158</v>
      </c>
      <c r="K22" s="58">
        <f>[8]Żg!L35</f>
        <v>116</v>
      </c>
      <c r="L22" s="58">
        <f>[8]Żg!N35</f>
        <v>175</v>
      </c>
      <c r="M22" s="58">
        <f>[8]Żg!I36</f>
        <v>33</v>
      </c>
      <c r="N22" s="58">
        <f>[8]Żg!L36</f>
        <v>22</v>
      </c>
      <c r="O22" s="58">
        <f>[8]Żg!N36</f>
        <v>39</v>
      </c>
      <c r="P22" s="58">
        <f>[8]Żg!I37</f>
        <v>5</v>
      </c>
      <c r="Q22" s="58">
        <f>[8]Żg!L37</f>
        <v>3</v>
      </c>
      <c r="R22" s="58">
        <f>[8]Żg!N37</f>
        <v>5</v>
      </c>
      <c r="S22" s="58">
        <f>[8]Żg!I38</f>
        <v>10</v>
      </c>
      <c r="T22" s="58">
        <f>[8]Żg!L38</f>
        <v>3</v>
      </c>
      <c r="U22" s="58">
        <f>[8]Żg!N38</f>
        <v>13</v>
      </c>
      <c r="V22" s="58">
        <f>[8]Żg!I39</f>
        <v>102</v>
      </c>
      <c r="W22" s="58">
        <f>[8]Żg!L39</f>
        <v>59</v>
      </c>
      <c r="X22" s="58">
        <f>[8]Żg!N39</f>
        <v>109</v>
      </c>
    </row>
    <row r="23" spans="2:24" ht="15" x14ac:dyDescent="0.2">
      <c r="B23" s="61">
        <v>16</v>
      </c>
      <c r="C23" s="60" t="s">
        <v>39</v>
      </c>
      <c r="D23" s="58">
        <f t="shared" si="1"/>
        <v>206</v>
      </c>
      <c r="E23" s="58">
        <f t="shared" si="1"/>
        <v>121</v>
      </c>
      <c r="F23" s="58">
        <f t="shared" si="1"/>
        <v>210</v>
      </c>
      <c r="G23" s="58">
        <f>[8]Żr!I34</f>
        <v>50</v>
      </c>
      <c r="H23" s="58">
        <f>[8]Żr!L34</f>
        <v>31</v>
      </c>
      <c r="I23" s="58">
        <f>[8]Żr!N34</f>
        <v>51</v>
      </c>
      <c r="J23" s="58">
        <f>[8]Żr!I35</f>
        <v>55</v>
      </c>
      <c r="K23" s="58">
        <f>[8]Żr!L35</f>
        <v>38</v>
      </c>
      <c r="L23" s="58">
        <f>[8]Żr!N35</f>
        <v>56</v>
      </c>
      <c r="M23" s="58">
        <f>[8]Żr!I36</f>
        <v>32</v>
      </c>
      <c r="N23" s="58">
        <f>[8]Żr!L36</f>
        <v>15</v>
      </c>
      <c r="O23" s="58">
        <f>[8]Żr!N36</f>
        <v>33</v>
      </c>
      <c r="P23" s="58">
        <f>[8]Żr!I37</f>
        <v>32</v>
      </c>
      <c r="Q23" s="58">
        <f>[8]Żr!L37</f>
        <v>14</v>
      </c>
      <c r="R23" s="58">
        <f>[8]Żr!N37</f>
        <v>33</v>
      </c>
      <c r="S23" s="58">
        <f>[8]Żr!I38</f>
        <v>9</v>
      </c>
      <c r="T23" s="58">
        <f>[8]Żr!L38</f>
        <v>2</v>
      </c>
      <c r="U23" s="58">
        <f>[8]Żr!N38</f>
        <v>9</v>
      </c>
      <c r="V23" s="58">
        <f>[8]Żr!I39</f>
        <v>28</v>
      </c>
      <c r="W23" s="58">
        <f>[8]Żr!L39</f>
        <v>21</v>
      </c>
      <c r="X23" s="58">
        <f>[8]Żr!N39</f>
        <v>28</v>
      </c>
    </row>
    <row r="25" spans="2:24" x14ac:dyDescent="0.2"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</sheetData>
  <mergeCells count="12">
    <mergeCell ref="V5:X5"/>
    <mergeCell ref="B7:C7"/>
    <mergeCell ref="S2:X2"/>
    <mergeCell ref="B3:X3"/>
    <mergeCell ref="B5:B6"/>
    <mergeCell ref="C5:C6"/>
    <mergeCell ref="D5:F5"/>
    <mergeCell ref="G5:I5"/>
    <mergeCell ref="J5:L5"/>
    <mergeCell ref="M5:O5"/>
    <mergeCell ref="P5:R5"/>
    <mergeCell ref="S5:U5"/>
  </mergeCell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3"/>
  <sheetViews>
    <sheetView zoomScaleNormal="100" workbookViewId="0">
      <selection activeCell="E7" sqref="E7"/>
    </sheetView>
  </sheetViews>
  <sheetFormatPr defaultRowHeight="12.75" x14ac:dyDescent="0.2"/>
  <cols>
    <col min="1" max="1" width="2.85546875" style="21" customWidth="1"/>
    <col min="2" max="2" width="5.140625" style="21" customWidth="1"/>
    <col min="3" max="3" width="25.140625" style="21" customWidth="1"/>
    <col min="4" max="4" width="19" style="21" customWidth="1"/>
    <col min="5" max="6" width="9.7109375" style="50" customWidth="1"/>
    <col min="7" max="16" width="9.7109375" style="52" customWidth="1"/>
    <col min="17" max="18" width="9.7109375" style="21" customWidth="1"/>
    <col min="19" max="256" width="9.140625" style="21"/>
    <col min="257" max="257" width="2.85546875" style="21" customWidth="1"/>
    <col min="258" max="258" width="5.140625" style="21" customWidth="1"/>
    <col min="259" max="259" width="25.140625" style="21" customWidth="1"/>
    <col min="260" max="260" width="21.7109375" style="21" customWidth="1"/>
    <col min="261" max="512" width="9.140625" style="21"/>
    <col min="513" max="513" width="2.85546875" style="21" customWidth="1"/>
    <col min="514" max="514" width="5.140625" style="21" customWidth="1"/>
    <col min="515" max="515" width="25.140625" style="21" customWidth="1"/>
    <col min="516" max="516" width="21.7109375" style="21" customWidth="1"/>
    <col min="517" max="768" width="9.140625" style="21"/>
    <col min="769" max="769" width="2.85546875" style="21" customWidth="1"/>
    <col min="770" max="770" width="5.140625" style="21" customWidth="1"/>
    <col min="771" max="771" width="25.140625" style="21" customWidth="1"/>
    <col min="772" max="772" width="21.7109375" style="21" customWidth="1"/>
    <col min="773" max="1024" width="9.140625" style="21"/>
    <col min="1025" max="1025" width="2.85546875" style="21" customWidth="1"/>
    <col min="1026" max="1026" width="5.140625" style="21" customWidth="1"/>
    <col min="1027" max="1027" width="25.140625" style="21" customWidth="1"/>
    <col min="1028" max="1028" width="21.7109375" style="21" customWidth="1"/>
    <col min="1029" max="1280" width="9.140625" style="21"/>
    <col min="1281" max="1281" width="2.85546875" style="21" customWidth="1"/>
    <col min="1282" max="1282" width="5.140625" style="21" customWidth="1"/>
    <col min="1283" max="1283" width="25.140625" style="21" customWidth="1"/>
    <col min="1284" max="1284" width="21.7109375" style="21" customWidth="1"/>
    <col min="1285" max="1536" width="9.140625" style="21"/>
    <col min="1537" max="1537" width="2.85546875" style="21" customWidth="1"/>
    <col min="1538" max="1538" width="5.140625" style="21" customWidth="1"/>
    <col min="1539" max="1539" width="25.140625" style="21" customWidth="1"/>
    <col min="1540" max="1540" width="21.7109375" style="21" customWidth="1"/>
    <col min="1541" max="1792" width="9.140625" style="21"/>
    <col min="1793" max="1793" width="2.85546875" style="21" customWidth="1"/>
    <col min="1794" max="1794" width="5.140625" style="21" customWidth="1"/>
    <col min="1795" max="1795" width="25.140625" style="21" customWidth="1"/>
    <col min="1796" max="1796" width="21.7109375" style="21" customWidth="1"/>
    <col min="1797" max="2048" width="9.140625" style="21"/>
    <col min="2049" max="2049" width="2.85546875" style="21" customWidth="1"/>
    <col min="2050" max="2050" width="5.140625" style="21" customWidth="1"/>
    <col min="2051" max="2051" width="25.140625" style="21" customWidth="1"/>
    <col min="2052" max="2052" width="21.7109375" style="21" customWidth="1"/>
    <col min="2053" max="2304" width="9.140625" style="21"/>
    <col min="2305" max="2305" width="2.85546875" style="21" customWidth="1"/>
    <col min="2306" max="2306" width="5.140625" style="21" customWidth="1"/>
    <col min="2307" max="2307" width="25.140625" style="21" customWidth="1"/>
    <col min="2308" max="2308" width="21.7109375" style="21" customWidth="1"/>
    <col min="2309" max="2560" width="9.140625" style="21"/>
    <col min="2561" max="2561" width="2.85546875" style="21" customWidth="1"/>
    <col min="2562" max="2562" width="5.140625" style="21" customWidth="1"/>
    <col min="2563" max="2563" width="25.140625" style="21" customWidth="1"/>
    <col min="2564" max="2564" width="21.7109375" style="21" customWidth="1"/>
    <col min="2565" max="2816" width="9.140625" style="21"/>
    <col min="2817" max="2817" width="2.85546875" style="21" customWidth="1"/>
    <col min="2818" max="2818" width="5.140625" style="21" customWidth="1"/>
    <col min="2819" max="2819" width="25.140625" style="21" customWidth="1"/>
    <col min="2820" max="2820" width="21.7109375" style="21" customWidth="1"/>
    <col min="2821" max="3072" width="9.140625" style="21"/>
    <col min="3073" max="3073" width="2.85546875" style="21" customWidth="1"/>
    <col min="3074" max="3074" width="5.140625" style="21" customWidth="1"/>
    <col min="3075" max="3075" width="25.140625" style="21" customWidth="1"/>
    <col min="3076" max="3076" width="21.7109375" style="21" customWidth="1"/>
    <col min="3077" max="3328" width="9.140625" style="21"/>
    <col min="3329" max="3329" width="2.85546875" style="21" customWidth="1"/>
    <col min="3330" max="3330" width="5.140625" style="21" customWidth="1"/>
    <col min="3331" max="3331" width="25.140625" style="21" customWidth="1"/>
    <col min="3332" max="3332" width="21.7109375" style="21" customWidth="1"/>
    <col min="3333" max="3584" width="9.140625" style="21"/>
    <col min="3585" max="3585" width="2.85546875" style="21" customWidth="1"/>
    <col min="3586" max="3586" width="5.140625" style="21" customWidth="1"/>
    <col min="3587" max="3587" width="25.140625" style="21" customWidth="1"/>
    <col min="3588" max="3588" width="21.7109375" style="21" customWidth="1"/>
    <col min="3589" max="3840" width="9.140625" style="21"/>
    <col min="3841" max="3841" width="2.85546875" style="21" customWidth="1"/>
    <col min="3842" max="3842" width="5.140625" style="21" customWidth="1"/>
    <col min="3843" max="3843" width="25.140625" style="21" customWidth="1"/>
    <col min="3844" max="3844" width="21.7109375" style="21" customWidth="1"/>
    <col min="3845" max="4096" width="9.140625" style="21"/>
    <col min="4097" max="4097" width="2.85546875" style="21" customWidth="1"/>
    <col min="4098" max="4098" width="5.140625" style="21" customWidth="1"/>
    <col min="4099" max="4099" width="25.140625" style="21" customWidth="1"/>
    <col min="4100" max="4100" width="21.7109375" style="21" customWidth="1"/>
    <col min="4101" max="4352" width="9.140625" style="21"/>
    <col min="4353" max="4353" width="2.85546875" style="21" customWidth="1"/>
    <col min="4354" max="4354" width="5.140625" style="21" customWidth="1"/>
    <col min="4355" max="4355" width="25.140625" style="21" customWidth="1"/>
    <col min="4356" max="4356" width="21.7109375" style="21" customWidth="1"/>
    <col min="4357" max="4608" width="9.140625" style="21"/>
    <col min="4609" max="4609" width="2.85546875" style="21" customWidth="1"/>
    <col min="4610" max="4610" width="5.140625" style="21" customWidth="1"/>
    <col min="4611" max="4611" width="25.140625" style="21" customWidth="1"/>
    <col min="4612" max="4612" width="21.7109375" style="21" customWidth="1"/>
    <col min="4613" max="4864" width="9.140625" style="21"/>
    <col min="4865" max="4865" width="2.85546875" style="21" customWidth="1"/>
    <col min="4866" max="4866" width="5.140625" style="21" customWidth="1"/>
    <col min="4867" max="4867" width="25.140625" style="21" customWidth="1"/>
    <col min="4868" max="4868" width="21.7109375" style="21" customWidth="1"/>
    <col min="4869" max="5120" width="9.140625" style="21"/>
    <col min="5121" max="5121" width="2.85546875" style="21" customWidth="1"/>
    <col min="5122" max="5122" width="5.140625" style="21" customWidth="1"/>
    <col min="5123" max="5123" width="25.140625" style="21" customWidth="1"/>
    <col min="5124" max="5124" width="21.7109375" style="21" customWidth="1"/>
    <col min="5125" max="5376" width="9.140625" style="21"/>
    <col min="5377" max="5377" width="2.85546875" style="21" customWidth="1"/>
    <col min="5378" max="5378" width="5.140625" style="21" customWidth="1"/>
    <col min="5379" max="5379" width="25.140625" style="21" customWidth="1"/>
    <col min="5380" max="5380" width="21.7109375" style="21" customWidth="1"/>
    <col min="5381" max="5632" width="9.140625" style="21"/>
    <col min="5633" max="5633" width="2.85546875" style="21" customWidth="1"/>
    <col min="5634" max="5634" width="5.140625" style="21" customWidth="1"/>
    <col min="5635" max="5635" width="25.140625" style="21" customWidth="1"/>
    <col min="5636" max="5636" width="21.7109375" style="21" customWidth="1"/>
    <col min="5637" max="5888" width="9.140625" style="21"/>
    <col min="5889" max="5889" width="2.85546875" style="21" customWidth="1"/>
    <col min="5890" max="5890" width="5.140625" style="21" customWidth="1"/>
    <col min="5891" max="5891" width="25.140625" style="21" customWidth="1"/>
    <col min="5892" max="5892" width="21.7109375" style="21" customWidth="1"/>
    <col min="5893" max="6144" width="9.140625" style="21"/>
    <col min="6145" max="6145" width="2.85546875" style="21" customWidth="1"/>
    <col min="6146" max="6146" width="5.140625" style="21" customWidth="1"/>
    <col min="6147" max="6147" width="25.140625" style="21" customWidth="1"/>
    <col min="6148" max="6148" width="21.7109375" style="21" customWidth="1"/>
    <col min="6149" max="6400" width="9.140625" style="21"/>
    <col min="6401" max="6401" width="2.85546875" style="21" customWidth="1"/>
    <col min="6402" max="6402" width="5.140625" style="21" customWidth="1"/>
    <col min="6403" max="6403" width="25.140625" style="21" customWidth="1"/>
    <col min="6404" max="6404" width="21.7109375" style="21" customWidth="1"/>
    <col min="6405" max="6656" width="9.140625" style="21"/>
    <col min="6657" max="6657" width="2.85546875" style="21" customWidth="1"/>
    <col min="6658" max="6658" width="5.140625" style="21" customWidth="1"/>
    <col min="6659" max="6659" width="25.140625" style="21" customWidth="1"/>
    <col min="6660" max="6660" width="21.7109375" style="21" customWidth="1"/>
    <col min="6661" max="6912" width="9.140625" style="21"/>
    <col min="6913" max="6913" width="2.85546875" style="21" customWidth="1"/>
    <col min="6914" max="6914" width="5.140625" style="21" customWidth="1"/>
    <col min="6915" max="6915" width="25.140625" style="21" customWidth="1"/>
    <col min="6916" max="6916" width="21.7109375" style="21" customWidth="1"/>
    <col min="6917" max="7168" width="9.140625" style="21"/>
    <col min="7169" max="7169" width="2.85546875" style="21" customWidth="1"/>
    <col min="7170" max="7170" width="5.140625" style="21" customWidth="1"/>
    <col min="7171" max="7171" width="25.140625" style="21" customWidth="1"/>
    <col min="7172" max="7172" width="21.7109375" style="21" customWidth="1"/>
    <col min="7173" max="7424" width="9.140625" style="21"/>
    <col min="7425" max="7425" width="2.85546875" style="21" customWidth="1"/>
    <col min="7426" max="7426" width="5.140625" style="21" customWidth="1"/>
    <col min="7427" max="7427" width="25.140625" style="21" customWidth="1"/>
    <col min="7428" max="7428" width="21.7109375" style="21" customWidth="1"/>
    <col min="7429" max="7680" width="9.140625" style="21"/>
    <col min="7681" max="7681" width="2.85546875" style="21" customWidth="1"/>
    <col min="7682" max="7682" width="5.140625" style="21" customWidth="1"/>
    <col min="7683" max="7683" width="25.140625" style="21" customWidth="1"/>
    <col min="7684" max="7684" width="21.7109375" style="21" customWidth="1"/>
    <col min="7685" max="7936" width="9.140625" style="21"/>
    <col min="7937" max="7937" width="2.85546875" style="21" customWidth="1"/>
    <col min="7938" max="7938" width="5.140625" style="21" customWidth="1"/>
    <col min="7939" max="7939" width="25.140625" style="21" customWidth="1"/>
    <col min="7940" max="7940" width="21.7109375" style="21" customWidth="1"/>
    <col min="7941" max="8192" width="9.140625" style="21"/>
    <col min="8193" max="8193" width="2.85546875" style="21" customWidth="1"/>
    <col min="8194" max="8194" width="5.140625" style="21" customWidth="1"/>
    <col min="8195" max="8195" width="25.140625" style="21" customWidth="1"/>
    <col min="8196" max="8196" width="21.7109375" style="21" customWidth="1"/>
    <col min="8197" max="8448" width="9.140625" style="21"/>
    <col min="8449" max="8449" width="2.85546875" style="21" customWidth="1"/>
    <col min="8450" max="8450" width="5.140625" style="21" customWidth="1"/>
    <col min="8451" max="8451" width="25.140625" style="21" customWidth="1"/>
    <col min="8452" max="8452" width="21.7109375" style="21" customWidth="1"/>
    <col min="8453" max="8704" width="9.140625" style="21"/>
    <col min="8705" max="8705" width="2.85546875" style="21" customWidth="1"/>
    <col min="8706" max="8706" width="5.140625" style="21" customWidth="1"/>
    <col min="8707" max="8707" width="25.140625" style="21" customWidth="1"/>
    <col min="8708" max="8708" width="21.7109375" style="21" customWidth="1"/>
    <col min="8709" max="8960" width="9.140625" style="21"/>
    <col min="8961" max="8961" width="2.85546875" style="21" customWidth="1"/>
    <col min="8962" max="8962" width="5.140625" style="21" customWidth="1"/>
    <col min="8963" max="8963" width="25.140625" style="21" customWidth="1"/>
    <col min="8964" max="8964" width="21.7109375" style="21" customWidth="1"/>
    <col min="8965" max="9216" width="9.140625" style="21"/>
    <col min="9217" max="9217" width="2.85546875" style="21" customWidth="1"/>
    <col min="9218" max="9218" width="5.140625" style="21" customWidth="1"/>
    <col min="9219" max="9219" width="25.140625" style="21" customWidth="1"/>
    <col min="9220" max="9220" width="21.7109375" style="21" customWidth="1"/>
    <col min="9221" max="9472" width="9.140625" style="21"/>
    <col min="9473" max="9473" width="2.85546875" style="21" customWidth="1"/>
    <col min="9474" max="9474" width="5.140625" style="21" customWidth="1"/>
    <col min="9475" max="9475" width="25.140625" style="21" customWidth="1"/>
    <col min="9476" max="9476" width="21.7109375" style="21" customWidth="1"/>
    <col min="9477" max="9728" width="9.140625" style="21"/>
    <col min="9729" max="9729" width="2.85546875" style="21" customWidth="1"/>
    <col min="9730" max="9730" width="5.140625" style="21" customWidth="1"/>
    <col min="9731" max="9731" width="25.140625" style="21" customWidth="1"/>
    <col min="9732" max="9732" width="21.7109375" style="21" customWidth="1"/>
    <col min="9733" max="9984" width="9.140625" style="21"/>
    <col min="9985" max="9985" width="2.85546875" style="21" customWidth="1"/>
    <col min="9986" max="9986" width="5.140625" style="21" customWidth="1"/>
    <col min="9987" max="9987" width="25.140625" style="21" customWidth="1"/>
    <col min="9988" max="9988" width="21.7109375" style="21" customWidth="1"/>
    <col min="9989" max="10240" width="9.140625" style="21"/>
    <col min="10241" max="10241" width="2.85546875" style="21" customWidth="1"/>
    <col min="10242" max="10242" width="5.140625" style="21" customWidth="1"/>
    <col min="10243" max="10243" width="25.140625" style="21" customWidth="1"/>
    <col min="10244" max="10244" width="21.7109375" style="21" customWidth="1"/>
    <col min="10245" max="10496" width="9.140625" style="21"/>
    <col min="10497" max="10497" width="2.85546875" style="21" customWidth="1"/>
    <col min="10498" max="10498" width="5.140625" style="21" customWidth="1"/>
    <col min="10499" max="10499" width="25.140625" style="21" customWidth="1"/>
    <col min="10500" max="10500" width="21.7109375" style="21" customWidth="1"/>
    <col min="10501" max="10752" width="9.140625" style="21"/>
    <col min="10753" max="10753" width="2.85546875" style="21" customWidth="1"/>
    <col min="10754" max="10754" width="5.140625" style="21" customWidth="1"/>
    <col min="10755" max="10755" width="25.140625" style="21" customWidth="1"/>
    <col min="10756" max="10756" width="21.7109375" style="21" customWidth="1"/>
    <col min="10757" max="11008" width="9.140625" style="21"/>
    <col min="11009" max="11009" width="2.85546875" style="21" customWidth="1"/>
    <col min="11010" max="11010" width="5.140625" style="21" customWidth="1"/>
    <col min="11011" max="11011" width="25.140625" style="21" customWidth="1"/>
    <col min="11012" max="11012" width="21.7109375" style="21" customWidth="1"/>
    <col min="11013" max="11264" width="9.140625" style="21"/>
    <col min="11265" max="11265" width="2.85546875" style="21" customWidth="1"/>
    <col min="11266" max="11266" width="5.140625" style="21" customWidth="1"/>
    <col min="11267" max="11267" width="25.140625" style="21" customWidth="1"/>
    <col min="11268" max="11268" width="21.7109375" style="21" customWidth="1"/>
    <col min="11269" max="11520" width="9.140625" style="21"/>
    <col min="11521" max="11521" width="2.85546875" style="21" customWidth="1"/>
    <col min="11522" max="11522" width="5.140625" style="21" customWidth="1"/>
    <col min="11523" max="11523" width="25.140625" style="21" customWidth="1"/>
    <col min="11524" max="11524" width="21.7109375" style="21" customWidth="1"/>
    <col min="11525" max="11776" width="9.140625" style="21"/>
    <col min="11777" max="11777" width="2.85546875" style="21" customWidth="1"/>
    <col min="11778" max="11778" width="5.140625" style="21" customWidth="1"/>
    <col min="11779" max="11779" width="25.140625" style="21" customWidth="1"/>
    <col min="11780" max="11780" width="21.7109375" style="21" customWidth="1"/>
    <col min="11781" max="12032" width="9.140625" style="21"/>
    <col min="12033" max="12033" width="2.85546875" style="21" customWidth="1"/>
    <col min="12034" max="12034" width="5.140625" style="21" customWidth="1"/>
    <col min="12035" max="12035" width="25.140625" style="21" customWidth="1"/>
    <col min="12036" max="12036" width="21.7109375" style="21" customWidth="1"/>
    <col min="12037" max="12288" width="9.140625" style="21"/>
    <col min="12289" max="12289" width="2.85546875" style="21" customWidth="1"/>
    <col min="12290" max="12290" width="5.140625" style="21" customWidth="1"/>
    <col min="12291" max="12291" width="25.140625" style="21" customWidth="1"/>
    <col min="12292" max="12292" width="21.7109375" style="21" customWidth="1"/>
    <col min="12293" max="12544" width="9.140625" style="21"/>
    <col min="12545" max="12545" width="2.85546875" style="21" customWidth="1"/>
    <col min="12546" max="12546" width="5.140625" style="21" customWidth="1"/>
    <col min="12547" max="12547" width="25.140625" style="21" customWidth="1"/>
    <col min="12548" max="12548" width="21.7109375" style="21" customWidth="1"/>
    <col min="12549" max="12800" width="9.140625" style="21"/>
    <col min="12801" max="12801" width="2.85546875" style="21" customWidth="1"/>
    <col min="12802" max="12802" width="5.140625" style="21" customWidth="1"/>
    <col min="12803" max="12803" width="25.140625" style="21" customWidth="1"/>
    <col min="12804" max="12804" width="21.7109375" style="21" customWidth="1"/>
    <col min="12805" max="13056" width="9.140625" style="21"/>
    <col min="13057" max="13057" width="2.85546875" style="21" customWidth="1"/>
    <col min="13058" max="13058" width="5.140625" style="21" customWidth="1"/>
    <col min="13059" max="13059" width="25.140625" style="21" customWidth="1"/>
    <col min="13060" max="13060" width="21.7109375" style="21" customWidth="1"/>
    <col min="13061" max="13312" width="9.140625" style="21"/>
    <col min="13313" max="13313" width="2.85546875" style="21" customWidth="1"/>
    <col min="13314" max="13314" width="5.140625" style="21" customWidth="1"/>
    <col min="13315" max="13315" width="25.140625" style="21" customWidth="1"/>
    <col min="13316" max="13316" width="21.7109375" style="21" customWidth="1"/>
    <col min="13317" max="13568" width="9.140625" style="21"/>
    <col min="13569" max="13569" width="2.85546875" style="21" customWidth="1"/>
    <col min="13570" max="13570" width="5.140625" style="21" customWidth="1"/>
    <col min="13571" max="13571" width="25.140625" style="21" customWidth="1"/>
    <col min="13572" max="13572" width="21.7109375" style="21" customWidth="1"/>
    <col min="13573" max="13824" width="9.140625" style="21"/>
    <col min="13825" max="13825" width="2.85546875" style="21" customWidth="1"/>
    <col min="13826" max="13826" width="5.140625" style="21" customWidth="1"/>
    <col min="13827" max="13827" width="25.140625" style="21" customWidth="1"/>
    <col min="13828" max="13828" width="21.7109375" style="21" customWidth="1"/>
    <col min="13829" max="14080" width="9.140625" style="21"/>
    <col min="14081" max="14081" width="2.85546875" style="21" customWidth="1"/>
    <col min="14082" max="14082" width="5.140625" style="21" customWidth="1"/>
    <col min="14083" max="14083" width="25.140625" style="21" customWidth="1"/>
    <col min="14084" max="14084" width="21.7109375" style="21" customWidth="1"/>
    <col min="14085" max="14336" width="9.140625" style="21"/>
    <col min="14337" max="14337" width="2.85546875" style="21" customWidth="1"/>
    <col min="14338" max="14338" width="5.140625" style="21" customWidth="1"/>
    <col min="14339" max="14339" width="25.140625" style="21" customWidth="1"/>
    <col min="14340" max="14340" width="21.7109375" style="21" customWidth="1"/>
    <col min="14341" max="14592" width="9.140625" style="21"/>
    <col min="14593" max="14593" width="2.85546875" style="21" customWidth="1"/>
    <col min="14594" max="14594" width="5.140625" style="21" customWidth="1"/>
    <col min="14595" max="14595" width="25.140625" style="21" customWidth="1"/>
    <col min="14596" max="14596" width="21.7109375" style="21" customWidth="1"/>
    <col min="14597" max="14848" width="9.140625" style="21"/>
    <col min="14849" max="14849" width="2.85546875" style="21" customWidth="1"/>
    <col min="14850" max="14850" width="5.140625" style="21" customWidth="1"/>
    <col min="14851" max="14851" width="25.140625" style="21" customWidth="1"/>
    <col min="14852" max="14852" width="21.7109375" style="21" customWidth="1"/>
    <col min="14853" max="15104" width="9.140625" style="21"/>
    <col min="15105" max="15105" width="2.85546875" style="21" customWidth="1"/>
    <col min="15106" max="15106" width="5.140625" style="21" customWidth="1"/>
    <col min="15107" max="15107" width="25.140625" style="21" customWidth="1"/>
    <col min="15108" max="15108" width="21.7109375" style="21" customWidth="1"/>
    <col min="15109" max="15360" width="9.140625" style="21"/>
    <col min="15361" max="15361" width="2.85546875" style="21" customWidth="1"/>
    <col min="15362" max="15362" width="5.140625" style="21" customWidth="1"/>
    <col min="15363" max="15363" width="25.140625" style="21" customWidth="1"/>
    <col min="15364" max="15364" width="21.7109375" style="21" customWidth="1"/>
    <col min="15365" max="15616" width="9.140625" style="21"/>
    <col min="15617" max="15617" width="2.85546875" style="21" customWidth="1"/>
    <col min="15618" max="15618" width="5.140625" style="21" customWidth="1"/>
    <col min="15619" max="15619" width="25.140625" style="21" customWidth="1"/>
    <col min="15620" max="15620" width="21.7109375" style="21" customWidth="1"/>
    <col min="15621" max="15872" width="9.140625" style="21"/>
    <col min="15873" max="15873" width="2.85546875" style="21" customWidth="1"/>
    <col min="15874" max="15874" width="5.140625" style="21" customWidth="1"/>
    <col min="15875" max="15875" width="25.140625" style="21" customWidth="1"/>
    <col min="15876" max="15876" width="21.7109375" style="21" customWidth="1"/>
    <col min="15877" max="16128" width="9.140625" style="21"/>
    <col min="16129" max="16129" width="2.85546875" style="21" customWidth="1"/>
    <col min="16130" max="16130" width="5.140625" style="21" customWidth="1"/>
    <col min="16131" max="16131" width="25.140625" style="21" customWidth="1"/>
    <col min="16132" max="16132" width="21.7109375" style="21" customWidth="1"/>
    <col min="16133" max="16384" width="9.140625" style="21"/>
  </cols>
  <sheetData>
    <row r="2" spans="1:18" x14ac:dyDescent="0.2">
      <c r="A2" s="19"/>
      <c r="B2" s="19"/>
      <c r="C2" s="19"/>
      <c r="D2" s="19"/>
      <c r="E2" s="26"/>
      <c r="F2" s="26"/>
      <c r="G2" s="32"/>
      <c r="H2" s="32"/>
      <c r="I2" s="32"/>
      <c r="J2" s="32"/>
      <c r="K2" s="32"/>
      <c r="L2" s="32"/>
      <c r="M2" s="32"/>
      <c r="N2" s="32"/>
      <c r="O2" s="21"/>
      <c r="P2" s="21"/>
      <c r="R2" s="65" t="s">
        <v>78</v>
      </c>
    </row>
    <row r="3" spans="1:18" ht="21" customHeight="1" x14ac:dyDescent="0.2">
      <c r="A3" s="19"/>
      <c r="B3" s="167" t="s">
        <v>79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x14ac:dyDescent="0.2">
      <c r="A4" s="19"/>
      <c r="B4" s="19"/>
      <c r="C4" s="19"/>
      <c r="D4" s="19"/>
      <c r="E4" s="26"/>
      <c r="F4" s="26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8" ht="41.25" customHeight="1" x14ac:dyDescent="0.2">
      <c r="A5" s="19"/>
      <c r="B5" s="147" t="s">
        <v>2</v>
      </c>
      <c r="C5" s="147" t="s">
        <v>3</v>
      </c>
      <c r="D5" s="147"/>
      <c r="E5" s="186" t="s">
        <v>22</v>
      </c>
      <c r="F5" s="187"/>
      <c r="G5" s="164" t="s">
        <v>80</v>
      </c>
      <c r="H5" s="188"/>
      <c r="I5" s="186" t="s">
        <v>81</v>
      </c>
      <c r="J5" s="187"/>
      <c r="K5" s="164" t="s">
        <v>82</v>
      </c>
      <c r="L5" s="188"/>
      <c r="M5" s="164" t="s">
        <v>83</v>
      </c>
      <c r="N5" s="188"/>
      <c r="O5" s="164" t="s">
        <v>84</v>
      </c>
      <c r="P5" s="188"/>
      <c r="Q5" s="164" t="s">
        <v>85</v>
      </c>
      <c r="R5" s="188"/>
    </row>
    <row r="6" spans="1:18" ht="19.5" customHeight="1" x14ac:dyDescent="0.2">
      <c r="A6" s="19"/>
      <c r="B6" s="147"/>
      <c r="C6" s="147"/>
      <c r="D6" s="147"/>
      <c r="E6" s="7" t="s">
        <v>19</v>
      </c>
      <c r="F6" s="7" t="s">
        <v>20</v>
      </c>
      <c r="G6" s="7" t="s">
        <v>19</v>
      </c>
      <c r="H6" s="7" t="s">
        <v>20</v>
      </c>
      <c r="I6" s="7" t="s">
        <v>19</v>
      </c>
      <c r="J6" s="7" t="s">
        <v>20</v>
      </c>
      <c r="K6" s="7" t="s">
        <v>19</v>
      </c>
      <c r="L6" s="7" t="s">
        <v>20</v>
      </c>
      <c r="M6" s="7" t="s">
        <v>19</v>
      </c>
      <c r="N6" s="7" t="s">
        <v>20</v>
      </c>
      <c r="O6" s="7" t="s">
        <v>19</v>
      </c>
      <c r="P6" s="7" t="s">
        <v>20</v>
      </c>
      <c r="Q6" s="7" t="s">
        <v>19</v>
      </c>
      <c r="R6" s="7" t="s">
        <v>20</v>
      </c>
    </row>
    <row r="7" spans="1:18" ht="20.100000000000001" customHeight="1" x14ac:dyDescent="0.2">
      <c r="A7" s="19"/>
      <c r="B7" s="180" t="s">
        <v>21</v>
      </c>
      <c r="C7" s="181"/>
      <c r="D7" s="28" t="s">
        <v>65</v>
      </c>
      <c r="E7" s="36">
        <f>SUM(E9,E11,E13,E15,E17,E19,E21,E23,E25,E27,E29,E31,E33,E35,E37,E39,)</f>
        <v>1599</v>
      </c>
      <c r="F7" s="36">
        <f>SUM(F9,F11,F13,F15,F17,F19,F21,F23,F25,F27,F29,F31,F33,F35,F37,F39)</f>
        <v>962</v>
      </c>
      <c r="G7" s="36">
        <f t="shared" ref="G7:L7" si="0">SUM(G9,G11,G13,G15,G17,G19,G21,G23,G25,G27,G29,G31,G33,G35,G37,G39)</f>
        <v>307</v>
      </c>
      <c r="H7" s="36">
        <f>SUM(H9,H11,H13,H15,H17,H19,H21,H23,H25,H27,H29,H31,H33,H35,H37,H39)</f>
        <v>215</v>
      </c>
      <c r="I7" s="36">
        <f t="shared" si="0"/>
        <v>437</v>
      </c>
      <c r="J7" s="36">
        <f t="shared" si="0"/>
        <v>288</v>
      </c>
      <c r="K7" s="36">
        <f t="shared" si="0"/>
        <v>257</v>
      </c>
      <c r="L7" s="36">
        <f t="shared" si="0"/>
        <v>148</v>
      </c>
      <c r="M7" s="36">
        <f>SUM(M9,M11,M13,M15,M17,M19,M23,M25,M27,M29,M31,M33,M35,M37,M39,M21)</f>
        <v>212</v>
      </c>
      <c r="N7" s="36">
        <f>SUM(N9,N11,N13,N15,N17,N19,N23,N25,N27,N29,N31,N33,N35,N37,N21,N39)</f>
        <v>114</v>
      </c>
      <c r="O7" s="36">
        <f>SUM(O9,O11,O13,O15,O17,O19,O23,O25,O27,O29,O31,O33,O35,O37,O21,O39)</f>
        <v>172</v>
      </c>
      <c r="P7" s="36">
        <f>SUM(P9,P11,P13,P15,P17,P19,P21,P23,P25,P27,P29,P31,P33,P35,P37,P39)</f>
        <v>66</v>
      </c>
      <c r="Q7" s="36">
        <f>SUM(Q9,Q11,Q13,Q15,Q17,Q19,Q21,Q23,Q25,Q27,Q29,Q31,Q33,Q35,Q37,Q39)</f>
        <v>214</v>
      </c>
      <c r="R7" s="36">
        <f>SUM(R9,R11,R13,R15,R17,R19,R21,R23,R25,R27,R29,R31,R33,R35,R37,R39)</f>
        <v>131</v>
      </c>
    </row>
    <row r="8" spans="1:18" ht="20.100000000000001" customHeight="1" x14ac:dyDescent="0.2">
      <c r="A8" s="26"/>
      <c r="B8" s="182"/>
      <c r="C8" s="183"/>
      <c r="D8" s="31" t="s">
        <v>86</v>
      </c>
      <c r="E8" s="36">
        <f>SUM(E10,E12,E14,E16,E18,E20,E22,E24,E26,E28,E30,E32,E34,E36,E38,E40)</f>
        <v>1839</v>
      </c>
      <c r="F8" s="36">
        <f t="shared" ref="F8:P8" si="1">SUM(F10,F12,F14,F16,F18,F20,F22,F24,F26,F28,F30,F32,F34,F36,F38,F40)</f>
        <v>1259</v>
      </c>
      <c r="G8" s="36">
        <f>SUM(G10,G12,G14,G16,G18,G20,G22,G24,G26,G28,G30,G32,G34,G36,G38,G40)</f>
        <v>407</v>
      </c>
      <c r="H8" s="36">
        <f>SUM(H10,H12,H14,H16,H18,H20,H22,H24,H26,H28,H30,H32,H34,H36,H38,H40)</f>
        <v>287</v>
      </c>
      <c r="I8" s="36">
        <f t="shared" si="1"/>
        <v>531</v>
      </c>
      <c r="J8" s="36">
        <f>SUM(J10,J12,J14,J16,J18,J20,J22,J24,J26,J28,J30,J32,J34,J36,J38,J40)</f>
        <v>381</v>
      </c>
      <c r="K8" s="36">
        <f t="shared" si="1"/>
        <v>240</v>
      </c>
      <c r="L8" s="36">
        <f t="shared" si="1"/>
        <v>158</v>
      </c>
      <c r="M8" s="36">
        <f t="shared" si="1"/>
        <v>141</v>
      </c>
      <c r="N8" s="36">
        <f>SUM(N10,N12,N14,N16,N18,N20,N22,N24,N26,N28,N30,N32,N34,N36,N38,N40)</f>
        <v>78</v>
      </c>
      <c r="O8" s="36">
        <f t="shared" si="1"/>
        <v>57</v>
      </c>
      <c r="P8" s="36">
        <f t="shared" si="1"/>
        <v>34</v>
      </c>
      <c r="Q8" s="36">
        <f>SUM(Q10,Q12,Q14,Q16,Q18,Q20,Q22,Q24,Q26,Q28,Q30,Q32,Q34,Q36,Q38,Q40)</f>
        <v>463</v>
      </c>
      <c r="R8" s="36">
        <f>SUM(R10,R12,R14,R16,R18,R20,R22,R24,R26,R28,R30,R32,R34,R36,R38,R40)</f>
        <v>321</v>
      </c>
    </row>
    <row r="9" spans="1:18" ht="20.100000000000001" customHeight="1" x14ac:dyDescent="0.2">
      <c r="A9" s="26"/>
      <c r="B9" s="178">
        <v>1</v>
      </c>
      <c r="C9" s="184" t="s">
        <v>24</v>
      </c>
      <c r="D9" s="28" t="s">
        <v>65</v>
      </c>
      <c r="E9" s="36">
        <f xml:space="preserve"> SUM(G9,I9,K9,M9,O9,Q9)</f>
        <v>0</v>
      </c>
      <c r="F9" s="36">
        <f xml:space="preserve"> SUM(H9,J9,L9,N9,P9,R9)</f>
        <v>0</v>
      </c>
      <c r="G9" s="45">
        <f>[9]CIZgw!AG34</f>
        <v>0</v>
      </c>
      <c r="H9" s="45">
        <f>[9]CIZgw!AI34</f>
        <v>0</v>
      </c>
      <c r="I9" s="45">
        <f>[9]CIZgw!AG35</f>
        <v>0</v>
      </c>
      <c r="J9" s="45">
        <f>[9]CIZgw!AI35</f>
        <v>0</v>
      </c>
      <c r="K9" s="45">
        <f>[9]CIZgw!AG36</f>
        <v>0</v>
      </c>
      <c r="L9" s="45">
        <f>[9]CIZgw!AI36</f>
        <v>0</v>
      </c>
      <c r="M9" s="45">
        <f>[9]CIZgw!AG37</f>
        <v>0</v>
      </c>
      <c r="N9" s="45">
        <f>[9]CIZgw!AI37</f>
        <v>0</v>
      </c>
      <c r="O9" s="45">
        <f>[9]CIZgw!AG38</f>
        <v>0</v>
      </c>
      <c r="P9" s="45">
        <f>[9]CIZgw!AI38</f>
        <v>0</v>
      </c>
      <c r="Q9" s="45">
        <f>[9]CIZgw!AG39</f>
        <v>0</v>
      </c>
      <c r="R9" s="45">
        <f>[9]CIZgw!AI39</f>
        <v>0</v>
      </c>
    </row>
    <row r="10" spans="1:18" ht="20.100000000000001" customHeight="1" x14ac:dyDescent="0.2">
      <c r="A10" s="26"/>
      <c r="B10" s="179"/>
      <c r="C10" s="185"/>
      <c r="D10" s="31" t="s">
        <v>86</v>
      </c>
      <c r="E10" s="36">
        <f xml:space="preserve"> SUM(G10,I10,K10,M10,O10,Q10)</f>
        <v>151</v>
      </c>
      <c r="F10" s="36">
        <f t="shared" ref="E10:F40" si="2" xml:space="preserve"> SUM(H10,J10,L10,N10,P10,R10)</f>
        <v>108</v>
      </c>
      <c r="G10" s="45">
        <f>[9]CIZgw!S34</f>
        <v>0</v>
      </c>
      <c r="H10" s="45">
        <f>[9]CIZgw!U34</f>
        <v>0</v>
      </c>
      <c r="I10" s="45">
        <f>[9]CIZgw!S35</f>
        <v>3</v>
      </c>
      <c r="J10" s="45">
        <f>[9]CIZgw!U35</f>
        <v>3</v>
      </c>
      <c r="K10" s="45">
        <f>[9]CIZgw!S36</f>
        <v>4</v>
      </c>
      <c r="L10" s="45">
        <f>[9]CIZgw!U36</f>
        <v>3</v>
      </c>
      <c r="M10" s="45">
        <f>[9]CIZgw!S37</f>
        <v>0</v>
      </c>
      <c r="N10" s="45">
        <f>[9]CIZgw!U37</f>
        <v>0</v>
      </c>
      <c r="O10" s="45">
        <f>[9]CIZgw!S38</f>
        <v>0</v>
      </c>
      <c r="P10" s="45">
        <f>[9]CIZgw!U38</f>
        <v>0</v>
      </c>
      <c r="Q10" s="45">
        <f>[9]CIZgw!S39</f>
        <v>144</v>
      </c>
      <c r="R10" s="45">
        <f>[9]CIZgw!U39</f>
        <v>102</v>
      </c>
    </row>
    <row r="11" spans="1:18" ht="20.100000000000001" customHeight="1" x14ac:dyDescent="0.2">
      <c r="A11" s="26"/>
      <c r="B11" s="178">
        <v>2</v>
      </c>
      <c r="C11" s="184" t="s">
        <v>25</v>
      </c>
      <c r="D11" s="28" t="s">
        <v>65</v>
      </c>
      <c r="E11" s="36">
        <f t="shared" si="2"/>
        <v>0</v>
      </c>
      <c r="F11" s="36">
        <f t="shared" si="2"/>
        <v>0</v>
      </c>
      <c r="G11" s="45">
        <f>[9]CIZzg!AG34</f>
        <v>0</v>
      </c>
      <c r="H11" s="45">
        <f>[9]CIZzg!AI34</f>
        <v>0</v>
      </c>
      <c r="I11" s="45">
        <f>[9]CIZzg!AG35</f>
        <v>0</v>
      </c>
      <c r="J11" s="45">
        <f>[9]CIZzg!AI35</f>
        <v>0</v>
      </c>
      <c r="K11" s="45">
        <f>[9]CIZzg!AG36</f>
        <v>0</v>
      </c>
      <c r="L11" s="45">
        <f>[9]CIZzg!AI36</f>
        <v>0</v>
      </c>
      <c r="M11" s="45">
        <f>[9]CIZzg!AG37</f>
        <v>0</v>
      </c>
      <c r="N11" s="45">
        <f>[9]CIZzg!AI37</f>
        <v>0</v>
      </c>
      <c r="O11" s="45">
        <f>[9]CIZzg!AG38</f>
        <v>0</v>
      </c>
      <c r="P11" s="45">
        <f>[9]CIZzg!AI38</f>
        <v>0</v>
      </c>
      <c r="Q11" s="45">
        <f>[9]CIZzg!AG39</f>
        <v>0</v>
      </c>
      <c r="R11" s="45">
        <f>[9]CIZzg!AI39</f>
        <v>0</v>
      </c>
    </row>
    <row r="12" spans="1:18" ht="20.100000000000001" customHeight="1" x14ac:dyDescent="0.2">
      <c r="A12" s="26"/>
      <c r="B12" s="179"/>
      <c r="C12" s="185"/>
      <c r="D12" s="31" t="s">
        <v>86</v>
      </c>
      <c r="E12" s="36">
        <f xml:space="preserve"> SUM(G12,I12,K12,M12,O12,Q12)</f>
        <v>45</v>
      </c>
      <c r="F12" s="36">
        <f t="shared" si="2"/>
        <v>34</v>
      </c>
      <c r="G12" s="45">
        <f>[9]CIZzg!S34</f>
        <v>0</v>
      </c>
      <c r="H12" s="45">
        <f>[9]CIZzg!U34</f>
        <v>0</v>
      </c>
      <c r="I12" s="45">
        <f>[9]CIZzg!S35</f>
        <v>2</v>
      </c>
      <c r="J12" s="45">
        <f>[9]CIZzg!U35</f>
        <v>2</v>
      </c>
      <c r="K12" s="45">
        <f>[9]CIZzg!S36</f>
        <v>1</v>
      </c>
      <c r="L12" s="45">
        <f>[9]CIZzg!U36</f>
        <v>0</v>
      </c>
      <c r="M12" s="45">
        <f>[9]CIZzg!S37</f>
        <v>0</v>
      </c>
      <c r="N12" s="45">
        <f>[9]CIZzg!U37</f>
        <v>0</v>
      </c>
      <c r="O12" s="45">
        <f>[9]CIZzg!S38</f>
        <v>0</v>
      </c>
      <c r="P12" s="45">
        <f>[9]CIZzg!U38</f>
        <v>0</v>
      </c>
      <c r="Q12" s="45">
        <f>[9]CIZzg!S39</f>
        <v>42</v>
      </c>
      <c r="R12" s="45">
        <f>[9]CIZzg!U39</f>
        <v>32</v>
      </c>
    </row>
    <row r="13" spans="1:18" ht="20.100000000000001" customHeight="1" x14ac:dyDescent="0.2">
      <c r="A13" s="26"/>
      <c r="B13" s="145">
        <v>3</v>
      </c>
      <c r="C13" s="143" t="s">
        <v>26</v>
      </c>
      <c r="D13" s="28" t="s">
        <v>65</v>
      </c>
      <c r="E13" s="36">
        <f xml:space="preserve"> SUM(G13,I13,K13,M13,O13,Q13)</f>
        <v>25</v>
      </c>
      <c r="F13" s="36">
        <f t="shared" si="2"/>
        <v>22</v>
      </c>
      <c r="G13" s="45">
        <f>[9]GWg!AG34</f>
        <v>7</v>
      </c>
      <c r="H13" s="45">
        <f>[9]GWg!AI34</f>
        <v>6</v>
      </c>
      <c r="I13" s="45">
        <f>[9]GWg!AG35</f>
        <v>7</v>
      </c>
      <c r="J13" s="45">
        <f>[9]GWg!AI35</f>
        <v>5</v>
      </c>
      <c r="K13" s="45">
        <f>[9]GWg!AG36</f>
        <v>0</v>
      </c>
      <c r="L13" s="45">
        <f>[9]GWg!AI36</f>
        <v>0</v>
      </c>
      <c r="M13" s="45">
        <f>[9]GWg!AG37</f>
        <v>0</v>
      </c>
      <c r="N13" s="45">
        <f>[9]GWg!AI37</f>
        <v>0</v>
      </c>
      <c r="O13" s="45">
        <f>[9]GWg!AG38</f>
        <v>0</v>
      </c>
      <c r="P13" s="45">
        <f>[9]GWg!AI38</f>
        <v>0</v>
      </c>
      <c r="Q13" s="45">
        <f>[9]GWg!AG39</f>
        <v>11</v>
      </c>
      <c r="R13" s="45">
        <f>[9]GWg!AI39</f>
        <v>11</v>
      </c>
    </row>
    <row r="14" spans="1:18" ht="20.100000000000001" customHeight="1" x14ac:dyDescent="0.2">
      <c r="A14" s="26"/>
      <c r="B14" s="144"/>
      <c r="C14" s="143"/>
      <c r="D14" s="31" t="s">
        <v>86</v>
      </c>
      <c r="E14" s="36">
        <f t="shared" si="2"/>
        <v>122</v>
      </c>
      <c r="F14" s="36">
        <f t="shared" si="2"/>
        <v>94</v>
      </c>
      <c r="G14" s="45">
        <f>[9]GWg!S34</f>
        <v>33</v>
      </c>
      <c r="H14" s="45">
        <f>[9]GWg!U34</f>
        <v>25</v>
      </c>
      <c r="I14" s="45">
        <f>[9]GWg!S35</f>
        <v>30</v>
      </c>
      <c r="J14" s="45">
        <f>[9]GWg!U35</f>
        <v>25</v>
      </c>
      <c r="K14" s="45">
        <f>[9]GWg!S36</f>
        <v>23</v>
      </c>
      <c r="L14" s="45">
        <f>[9]GWg!U36</f>
        <v>18</v>
      </c>
      <c r="M14" s="45">
        <f>[9]GWg!S37</f>
        <v>14</v>
      </c>
      <c r="N14" s="45">
        <f>[9]GWg!U37</f>
        <v>11</v>
      </c>
      <c r="O14" s="45">
        <f>[9]GWg!S38</f>
        <v>9</v>
      </c>
      <c r="P14" s="45">
        <f>[9]GWg!U38</f>
        <v>8</v>
      </c>
      <c r="Q14" s="45">
        <f>[9]GWg!S39</f>
        <v>13</v>
      </c>
      <c r="R14" s="45">
        <f>[9]GWg!U39</f>
        <v>7</v>
      </c>
    </row>
    <row r="15" spans="1:18" ht="20.100000000000001" customHeight="1" x14ac:dyDescent="0.2">
      <c r="A15" s="32"/>
      <c r="B15" s="142">
        <v>4</v>
      </c>
      <c r="C15" s="143" t="s">
        <v>27</v>
      </c>
      <c r="D15" s="28" t="s">
        <v>65</v>
      </c>
      <c r="E15" s="36">
        <f t="shared" si="2"/>
        <v>0</v>
      </c>
      <c r="F15" s="36">
        <f t="shared" si="2"/>
        <v>0</v>
      </c>
      <c r="G15" s="45">
        <f>[9]GWz!AG34</f>
        <v>0</v>
      </c>
      <c r="H15" s="45">
        <f>[9]GWz!AI34</f>
        <v>0</v>
      </c>
      <c r="I15" s="45">
        <f>[9]GWz!AG35</f>
        <v>0</v>
      </c>
      <c r="J15" s="45">
        <f>[9]GWz!AI35</f>
        <v>0</v>
      </c>
      <c r="K15" s="45">
        <f>[9]GWz!AG36</f>
        <v>0</v>
      </c>
      <c r="L15" s="45">
        <f>[9]GWz!AI36</f>
        <v>0</v>
      </c>
      <c r="M15" s="45">
        <f>[9]GWz!AG37</f>
        <v>0</v>
      </c>
      <c r="N15" s="45">
        <f>[9]GWz!AI37</f>
        <v>0</v>
      </c>
      <c r="O15" s="45">
        <f>[9]GWz!AG38</f>
        <v>0</v>
      </c>
      <c r="P15" s="45">
        <f>[9]GWz!AI38</f>
        <v>0</v>
      </c>
      <c r="Q15" s="45">
        <f>[9]GWz!AG39</f>
        <v>0</v>
      </c>
      <c r="R15" s="45">
        <f>[9]GWz!AI39</f>
        <v>0</v>
      </c>
    </row>
    <row r="16" spans="1:18" ht="20.100000000000001" customHeight="1" x14ac:dyDescent="0.2">
      <c r="A16" s="32"/>
      <c r="B16" s="142"/>
      <c r="C16" s="143"/>
      <c r="D16" s="31" t="s">
        <v>86</v>
      </c>
      <c r="E16" s="36">
        <f t="shared" si="2"/>
        <v>46</v>
      </c>
      <c r="F16" s="36">
        <f t="shared" si="2"/>
        <v>35</v>
      </c>
      <c r="G16" s="45">
        <f>[9]GWz!S34</f>
        <v>9</v>
      </c>
      <c r="H16" s="45">
        <f>[9]GWz!U34</f>
        <v>8</v>
      </c>
      <c r="I16" s="45">
        <f>[9]GWz!S35</f>
        <v>19</v>
      </c>
      <c r="J16" s="45">
        <f>[9]GWz!U35</f>
        <v>15</v>
      </c>
      <c r="K16" s="45">
        <f>[9]GWz!S36</f>
        <v>9</v>
      </c>
      <c r="L16" s="45">
        <f>[9]GWz!U36</f>
        <v>7</v>
      </c>
      <c r="M16" s="45">
        <f>[9]GWz!S37</f>
        <v>3</v>
      </c>
      <c r="N16" s="45">
        <f>[9]GWz!U37</f>
        <v>0</v>
      </c>
      <c r="O16" s="45">
        <f>[9]GWz!S38</f>
        <v>0</v>
      </c>
      <c r="P16" s="45">
        <f>[9]GWz!U38</f>
        <v>0</v>
      </c>
      <c r="Q16" s="45">
        <f>[9]GWz!S39</f>
        <v>6</v>
      </c>
      <c r="R16" s="45">
        <f>[9]GWz!U39</f>
        <v>5</v>
      </c>
    </row>
    <row r="17" spans="1:18" ht="20.100000000000001" customHeight="1" x14ac:dyDescent="0.2">
      <c r="A17" s="32"/>
      <c r="B17" s="178">
        <v>5</v>
      </c>
      <c r="C17" s="143" t="s">
        <v>28</v>
      </c>
      <c r="D17" s="28" t="s">
        <v>65</v>
      </c>
      <c r="E17" s="36">
        <f xml:space="preserve"> SUM(G17,I17,K17,M17,O17,Q17)</f>
        <v>397</v>
      </c>
      <c r="F17" s="36">
        <f t="shared" si="2"/>
        <v>211</v>
      </c>
      <c r="G17" s="45">
        <f>[9]KO!AG34</f>
        <v>89</v>
      </c>
      <c r="H17" s="45">
        <f>[9]KO!AI34</f>
        <v>62</v>
      </c>
      <c r="I17" s="45">
        <f>[9]KO!AG35</f>
        <v>119</v>
      </c>
      <c r="J17" s="45">
        <f>[9]KO!AI35</f>
        <v>69</v>
      </c>
      <c r="K17" s="45">
        <f>[9]KO!AG36</f>
        <v>71</v>
      </c>
      <c r="L17" s="45">
        <f>[9]KO!AI36</f>
        <v>25</v>
      </c>
      <c r="M17" s="45">
        <f>[9]KO!AG37</f>
        <v>48</v>
      </c>
      <c r="N17" s="45">
        <f>[9]KO!AI37</f>
        <v>20</v>
      </c>
      <c r="O17" s="45">
        <f>[9]KO!AG38</f>
        <v>33</v>
      </c>
      <c r="P17" s="45">
        <f>[9]KO!AI38</f>
        <v>16</v>
      </c>
      <c r="Q17" s="45">
        <f>[9]KO!AG39</f>
        <v>37</v>
      </c>
      <c r="R17" s="45">
        <f>[9]KO!AI39</f>
        <v>19</v>
      </c>
    </row>
    <row r="18" spans="1:18" ht="20.100000000000001" customHeight="1" x14ac:dyDescent="0.2">
      <c r="A18" s="32"/>
      <c r="B18" s="179"/>
      <c r="C18" s="143"/>
      <c r="D18" s="31" t="s">
        <v>86</v>
      </c>
      <c r="E18" s="36">
        <f t="shared" si="2"/>
        <v>285</v>
      </c>
      <c r="F18" s="36">
        <f t="shared" si="2"/>
        <v>181</v>
      </c>
      <c r="G18" s="45">
        <f>[9]KO!S34</f>
        <v>78</v>
      </c>
      <c r="H18" s="45">
        <f>[9]KO!U34</f>
        <v>62</v>
      </c>
      <c r="I18" s="45">
        <f>[9]KO!S35</f>
        <v>85</v>
      </c>
      <c r="J18" s="45">
        <f>[9]KO!U35</f>
        <v>53</v>
      </c>
      <c r="K18" s="45">
        <f>[9]KO!S36</f>
        <v>45</v>
      </c>
      <c r="L18" s="45">
        <f>[9]KO!U36</f>
        <v>24</v>
      </c>
      <c r="M18" s="45">
        <f>[9]KO!S37</f>
        <v>32</v>
      </c>
      <c r="N18" s="45">
        <f>[9]KO!U37</f>
        <v>14</v>
      </c>
      <c r="O18" s="45">
        <f>[9]KO!S38</f>
        <v>11</v>
      </c>
      <c r="P18" s="45">
        <f>[9]KO!U38</f>
        <v>4</v>
      </c>
      <c r="Q18" s="45">
        <f>[9]KO!S39</f>
        <v>34</v>
      </c>
      <c r="R18" s="45">
        <f>[9]KO!U39</f>
        <v>24</v>
      </c>
    </row>
    <row r="19" spans="1:18" ht="20.100000000000001" customHeight="1" x14ac:dyDescent="0.2">
      <c r="A19" s="32"/>
      <c r="B19" s="178">
        <v>6</v>
      </c>
      <c r="C19" s="143" t="s">
        <v>29</v>
      </c>
      <c r="D19" s="28" t="s">
        <v>65</v>
      </c>
      <c r="E19" s="36">
        <f xml:space="preserve"> SUM(G19,I19,K19,M19,O19,Q19)</f>
        <v>352</v>
      </c>
      <c r="F19" s="36">
        <f t="shared" si="2"/>
        <v>213</v>
      </c>
      <c r="G19" s="45">
        <f>[9]MI!AG34</f>
        <v>52</v>
      </c>
      <c r="H19" s="45">
        <f>[9]MI!AI34</f>
        <v>34</v>
      </c>
      <c r="I19" s="45">
        <f>[9]MI!AG35</f>
        <v>85</v>
      </c>
      <c r="J19" s="45">
        <f>[9]MI!AI35</f>
        <v>61</v>
      </c>
      <c r="K19" s="45">
        <f>[9]MI!AG36</f>
        <v>69</v>
      </c>
      <c r="L19" s="45">
        <f>[9]MI!AI36</f>
        <v>45</v>
      </c>
      <c r="M19" s="45">
        <f>[9]MI!AG37</f>
        <v>72</v>
      </c>
      <c r="N19" s="45">
        <f>[9]MI!AI37</f>
        <v>41</v>
      </c>
      <c r="O19" s="45">
        <f>[9]MI!AG38</f>
        <v>42</v>
      </c>
      <c r="P19" s="45">
        <f>[9]MI!AI38</f>
        <v>13</v>
      </c>
      <c r="Q19" s="45">
        <f>[9]MI!AG39</f>
        <v>32</v>
      </c>
      <c r="R19" s="45">
        <f>[9]MI!AI39</f>
        <v>19</v>
      </c>
    </row>
    <row r="20" spans="1:18" ht="20.100000000000001" customHeight="1" x14ac:dyDescent="0.2">
      <c r="A20" s="32"/>
      <c r="B20" s="179"/>
      <c r="C20" s="143"/>
      <c r="D20" s="31" t="s">
        <v>86</v>
      </c>
      <c r="E20" s="36">
        <f xml:space="preserve"> SUM(G20,I20,K20,M20,O20,Q20)</f>
        <v>159</v>
      </c>
      <c r="F20" s="36">
        <f xml:space="preserve"> SUM(H20,J20,L20,N20,P20,R20)</f>
        <v>103</v>
      </c>
      <c r="G20" s="45">
        <f>[9]MI!S34</f>
        <v>31</v>
      </c>
      <c r="H20" s="45">
        <f>[9]MI!U34</f>
        <v>21</v>
      </c>
      <c r="I20" s="45">
        <f>[9]MI!S35</f>
        <v>62</v>
      </c>
      <c r="J20" s="45">
        <f>[9]MI!U35</f>
        <v>42</v>
      </c>
      <c r="K20" s="45">
        <f>[9]MI!S36</f>
        <v>25</v>
      </c>
      <c r="L20" s="45">
        <f>[9]MI!U36</f>
        <v>16</v>
      </c>
      <c r="M20" s="45">
        <f>[9]MI!S37</f>
        <v>11</v>
      </c>
      <c r="N20" s="45">
        <f>[9]MI!U37</f>
        <v>7</v>
      </c>
      <c r="O20" s="45">
        <f>[9]MI!S38</f>
        <v>5</v>
      </c>
      <c r="P20" s="45">
        <f>[9]MI!U38</f>
        <v>2</v>
      </c>
      <c r="Q20" s="45">
        <f>[9]MI!S39</f>
        <v>25</v>
      </c>
      <c r="R20" s="45">
        <f>[9]MI!U39</f>
        <v>15</v>
      </c>
    </row>
    <row r="21" spans="1:18" ht="20.100000000000001" customHeight="1" x14ac:dyDescent="0.2">
      <c r="A21" s="32"/>
      <c r="B21" s="145">
        <v>7</v>
      </c>
      <c r="C21" s="143" t="s">
        <v>30</v>
      </c>
      <c r="D21" s="28" t="s">
        <v>65</v>
      </c>
      <c r="E21" s="36">
        <f xml:space="preserve"> SUM(G21,I21,K21,M21,O21,Q21)</f>
        <v>106</v>
      </c>
      <c r="F21" s="36">
        <f xml:space="preserve"> SUM(H21,J21,L21,N21,P21,R21)</f>
        <v>65</v>
      </c>
      <c r="G21" s="45">
        <f>[9]NS!AG34</f>
        <v>25</v>
      </c>
      <c r="H21" s="45">
        <f>[9]NS!AI34</f>
        <v>17</v>
      </c>
      <c r="I21" s="45">
        <f>[9]NS!AG35</f>
        <v>27</v>
      </c>
      <c r="J21" s="45">
        <f>[9]NS!AI35</f>
        <v>20</v>
      </c>
      <c r="K21" s="45">
        <f>[9]NS!AG36</f>
        <v>13</v>
      </c>
      <c r="L21" s="45">
        <f>[9]NS!AI36</f>
        <v>10</v>
      </c>
      <c r="M21" s="45">
        <f>[9]NS!AG37</f>
        <v>14</v>
      </c>
      <c r="N21" s="45">
        <f>[9]NS!AI37</f>
        <v>6</v>
      </c>
      <c r="O21" s="45">
        <f>[9]NS!AG38</f>
        <v>9</v>
      </c>
      <c r="P21" s="45">
        <f>[9]NS!AI38</f>
        <v>3</v>
      </c>
      <c r="Q21" s="45">
        <f>[9]NS!AG39</f>
        <v>18</v>
      </c>
      <c r="R21" s="47">
        <f>[9]NS!AI39</f>
        <v>9</v>
      </c>
    </row>
    <row r="22" spans="1:18" ht="20.100000000000001" customHeight="1" x14ac:dyDescent="0.2">
      <c r="A22" s="32"/>
      <c r="B22" s="144"/>
      <c r="C22" s="143"/>
      <c r="D22" s="31" t="s">
        <v>86</v>
      </c>
      <c r="E22" s="36">
        <f t="shared" si="2"/>
        <v>170</v>
      </c>
      <c r="F22" s="36">
        <f t="shared" si="2"/>
        <v>117</v>
      </c>
      <c r="G22" s="45">
        <f>[9]NS!S34</f>
        <v>50</v>
      </c>
      <c r="H22" s="45">
        <f>[9]NS!U34</f>
        <v>37</v>
      </c>
      <c r="I22" s="45">
        <f>[9]NS!S35</f>
        <v>48</v>
      </c>
      <c r="J22" s="45">
        <f>[9]NS!U35</f>
        <v>35</v>
      </c>
      <c r="K22" s="45">
        <f>[9]NS!S36</f>
        <v>20</v>
      </c>
      <c r="L22" s="45">
        <f>[9]NS!U36</f>
        <v>10</v>
      </c>
      <c r="M22" s="45">
        <f>[9]NS!S37</f>
        <v>14</v>
      </c>
      <c r="N22" s="45">
        <f>[9]NS!U37</f>
        <v>6</v>
      </c>
      <c r="O22" s="45">
        <f>[9]NS!S38</f>
        <v>3</v>
      </c>
      <c r="P22" s="45">
        <f>[9]NS!U38</f>
        <v>3</v>
      </c>
      <c r="Q22" s="45">
        <f>[9]NS!S39</f>
        <v>35</v>
      </c>
      <c r="R22" s="45">
        <f>[9]NS!U39</f>
        <v>26</v>
      </c>
    </row>
    <row r="23" spans="1:18" ht="20.100000000000001" customHeight="1" x14ac:dyDescent="0.2">
      <c r="A23" s="32"/>
      <c r="B23" s="142">
        <v>8</v>
      </c>
      <c r="C23" s="143" t="s">
        <v>31</v>
      </c>
      <c r="D23" s="28" t="s">
        <v>65</v>
      </c>
      <c r="E23" s="36">
        <f xml:space="preserve"> SUM(G23,I23,K23,M23,O23,Q23)</f>
        <v>116</v>
      </c>
      <c r="F23" s="36">
        <f t="shared" si="2"/>
        <v>69</v>
      </c>
      <c r="G23" s="45">
        <f>[9]Sł!AG34</f>
        <v>20</v>
      </c>
      <c r="H23" s="45">
        <f>[9]Sł!AI34</f>
        <v>13</v>
      </c>
      <c r="I23" s="45">
        <f>[9]Sł!AG35</f>
        <v>30</v>
      </c>
      <c r="J23" s="45">
        <f>[9]Sł!AI35</f>
        <v>16</v>
      </c>
      <c r="K23" s="45">
        <f>[9]Sł!AG36</f>
        <v>15</v>
      </c>
      <c r="L23" s="45">
        <f>[9]Sł!AI36</f>
        <v>9</v>
      </c>
      <c r="M23" s="45">
        <f>[9]Sł!AG37</f>
        <v>14</v>
      </c>
      <c r="N23" s="45">
        <f>[9]Sł!AI37</f>
        <v>5</v>
      </c>
      <c r="O23" s="45">
        <f>[9]Sł!AG38</f>
        <v>17</v>
      </c>
      <c r="P23" s="45">
        <f>[9]Sł!AI38</f>
        <v>11</v>
      </c>
      <c r="Q23" s="45">
        <f>[9]Sł!AG39</f>
        <v>20</v>
      </c>
      <c r="R23" s="45">
        <f>[9]Sł!AI39</f>
        <v>15</v>
      </c>
    </row>
    <row r="24" spans="1:18" ht="20.100000000000001" customHeight="1" x14ac:dyDescent="0.2">
      <c r="A24" s="32"/>
      <c r="B24" s="142"/>
      <c r="C24" s="143"/>
      <c r="D24" s="31" t="s">
        <v>86</v>
      </c>
      <c r="E24" s="36">
        <f t="shared" si="2"/>
        <v>91</v>
      </c>
      <c r="F24" s="36">
        <f t="shared" si="2"/>
        <v>51</v>
      </c>
      <c r="G24" s="45">
        <f>[9]Sł!S34</f>
        <v>14</v>
      </c>
      <c r="H24" s="45">
        <f>[9]Sł!U34</f>
        <v>6</v>
      </c>
      <c r="I24" s="45">
        <f>[9]Sł!S35</f>
        <v>32</v>
      </c>
      <c r="J24" s="45">
        <f>[9]Sł!U35</f>
        <v>17</v>
      </c>
      <c r="K24" s="45">
        <f>[9]Sł!S36</f>
        <v>5</v>
      </c>
      <c r="L24" s="45">
        <f>[9]Sł!U36</f>
        <v>3</v>
      </c>
      <c r="M24" s="45">
        <f>[9]Sł!S37</f>
        <v>19</v>
      </c>
      <c r="N24" s="45">
        <f>[9]Sł!U37</f>
        <v>11</v>
      </c>
      <c r="O24" s="45">
        <f>[9]Sł!S38</f>
        <v>6</v>
      </c>
      <c r="P24" s="45">
        <f>[9]Sł!U38</f>
        <v>3</v>
      </c>
      <c r="Q24" s="45">
        <f>[9]Sł!S39</f>
        <v>15</v>
      </c>
      <c r="R24" s="45">
        <f>[9]Sł!U39</f>
        <v>11</v>
      </c>
    </row>
    <row r="25" spans="1:18" ht="20.100000000000001" customHeight="1" x14ac:dyDescent="0.2">
      <c r="A25" s="32"/>
      <c r="B25" s="178">
        <v>9</v>
      </c>
      <c r="C25" s="143" t="s">
        <v>32</v>
      </c>
      <c r="D25" s="28" t="s">
        <v>65</v>
      </c>
      <c r="E25" s="36">
        <f xml:space="preserve"> SUM(G25,I25,K25,M25,O25,Q25)</f>
        <v>401</v>
      </c>
      <c r="F25" s="36">
        <f t="shared" si="2"/>
        <v>261</v>
      </c>
      <c r="G25" s="45">
        <f>[9]St!AG34</f>
        <v>73</v>
      </c>
      <c r="H25" s="45">
        <f>[9]St!AI34</f>
        <v>56</v>
      </c>
      <c r="I25" s="45">
        <f>[9]St!AG35</f>
        <v>117</v>
      </c>
      <c r="J25" s="45">
        <f>[9]St!AI35</f>
        <v>86</v>
      </c>
      <c r="K25" s="45">
        <f>[9]St!AG36</f>
        <v>63</v>
      </c>
      <c r="L25" s="45">
        <f>[9]St!AI36</f>
        <v>42</v>
      </c>
      <c r="M25" s="45">
        <f>[9]St!AG37</f>
        <v>38</v>
      </c>
      <c r="N25" s="45">
        <f>[9]St!AI37</f>
        <v>23</v>
      </c>
      <c r="O25" s="45">
        <f>[9]St!AG38</f>
        <v>43</v>
      </c>
      <c r="P25" s="45">
        <f>[9]St!AI38</f>
        <v>16</v>
      </c>
      <c r="Q25" s="45">
        <f>[9]St!AG39</f>
        <v>67</v>
      </c>
      <c r="R25" s="45">
        <f>[9]St!AI39</f>
        <v>38</v>
      </c>
    </row>
    <row r="26" spans="1:18" ht="20.100000000000001" customHeight="1" x14ac:dyDescent="0.2">
      <c r="A26" s="32"/>
      <c r="B26" s="179"/>
      <c r="C26" s="143"/>
      <c r="D26" s="31" t="s">
        <v>86</v>
      </c>
      <c r="E26" s="36">
        <f t="shared" si="2"/>
        <v>261</v>
      </c>
      <c r="F26" s="36">
        <f t="shared" si="2"/>
        <v>209</v>
      </c>
      <c r="G26" s="45">
        <f>[9]St!S34</f>
        <v>51</v>
      </c>
      <c r="H26" s="45">
        <f>[9]St!U34</f>
        <v>45</v>
      </c>
      <c r="I26" s="45">
        <f>[9]St!S35</f>
        <v>75</v>
      </c>
      <c r="J26" s="45">
        <f>[9]St!U35</f>
        <v>59</v>
      </c>
      <c r="K26" s="45">
        <f>[9]St!S36</f>
        <v>47</v>
      </c>
      <c r="L26" s="45">
        <f>[9]St!U36</f>
        <v>34</v>
      </c>
      <c r="M26" s="45">
        <f>[9]St!S37</f>
        <v>24</v>
      </c>
      <c r="N26" s="45">
        <f>[9]St!U37</f>
        <v>19</v>
      </c>
      <c r="O26" s="45">
        <f>[9]St!S38</f>
        <v>12</v>
      </c>
      <c r="P26" s="45">
        <f>[9]St!U38</f>
        <v>10</v>
      </c>
      <c r="Q26" s="45">
        <f>[9]St!S39</f>
        <v>52</v>
      </c>
      <c r="R26" s="45">
        <f>[9]St!U39</f>
        <v>42</v>
      </c>
    </row>
    <row r="27" spans="1:18" ht="20.100000000000001" customHeight="1" x14ac:dyDescent="0.2">
      <c r="A27" s="32"/>
      <c r="B27" s="178">
        <v>10</v>
      </c>
      <c r="C27" s="143" t="s">
        <v>33</v>
      </c>
      <c r="D27" s="28" t="s">
        <v>65</v>
      </c>
      <c r="E27" s="36">
        <f xml:space="preserve"> SUM(G27,I27,K27,M27,O27,Q27)</f>
        <v>0</v>
      </c>
      <c r="F27" s="36">
        <f t="shared" si="2"/>
        <v>0</v>
      </c>
      <c r="G27" s="45">
        <f>[9]Su!AG34</f>
        <v>0</v>
      </c>
      <c r="H27" s="45">
        <f>[9]Su!AI34</f>
        <v>0</v>
      </c>
      <c r="I27" s="45">
        <f>[9]Su!AG35</f>
        <v>0</v>
      </c>
      <c r="J27" s="45">
        <f>[9]Su!AI35</f>
        <v>0</v>
      </c>
      <c r="K27" s="45">
        <f>[9]Su!AG36</f>
        <v>0</v>
      </c>
      <c r="L27" s="45">
        <f>[9]Su!AI36</f>
        <v>0</v>
      </c>
      <c r="M27" s="45">
        <f>[9]Su!AG37</f>
        <v>0</v>
      </c>
      <c r="N27" s="45">
        <f>[9]Su!AI37</f>
        <v>0</v>
      </c>
      <c r="O27" s="45">
        <f>[9]Su!AG38</f>
        <v>0</v>
      </c>
      <c r="P27" s="45">
        <f>[9]Su!AI38</f>
        <v>0</v>
      </c>
      <c r="Q27" s="45">
        <f>[9]Su!AG39</f>
        <v>0</v>
      </c>
      <c r="R27" s="45">
        <f>[9]Su!AI39</f>
        <v>0</v>
      </c>
    </row>
    <row r="28" spans="1:18" ht="20.100000000000001" customHeight="1" x14ac:dyDescent="0.2">
      <c r="A28" s="32"/>
      <c r="B28" s="179"/>
      <c r="C28" s="143"/>
      <c r="D28" s="31" t="s">
        <v>86</v>
      </c>
      <c r="E28" s="36">
        <f t="shared" si="2"/>
        <v>87</v>
      </c>
      <c r="F28" s="36">
        <f t="shared" si="2"/>
        <v>48</v>
      </c>
      <c r="G28" s="45">
        <f>[9]Su!S34</f>
        <v>25</v>
      </c>
      <c r="H28" s="45">
        <f>[9]Su!U34</f>
        <v>12</v>
      </c>
      <c r="I28" s="45">
        <f>[9]Su!S35</f>
        <v>29</v>
      </c>
      <c r="J28" s="45">
        <f>[9]Su!U35</f>
        <v>17</v>
      </c>
      <c r="K28" s="45">
        <f>[9]Su!S36</f>
        <v>19</v>
      </c>
      <c r="L28" s="45">
        <f>[9]Su!U36</f>
        <v>13</v>
      </c>
      <c r="M28" s="45">
        <f>[9]Su!S37</f>
        <v>6</v>
      </c>
      <c r="N28" s="45">
        <f>[9]Su!U37</f>
        <v>1</v>
      </c>
      <c r="O28" s="45">
        <f>[9]Su!S38</f>
        <v>4</v>
      </c>
      <c r="P28" s="45">
        <f>[9]Su!U38</f>
        <v>2</v>
      </c>
      <c r="Q28" s="45">
        <f>[9]Su!S39</f>
        <v>4</v>
      </c>
      <c r="R28" s="45">
        <f>[9]Su!U39</f>
        <v>3</v>
      </c>
    </row>
    <row r="29" spans="1:18" ht="20.100000000000001" customHeight="1" x14ac:dyDescent="0.2">
      <c r="A29" s="32"/>
      <c r="B29" s="145">
        <v>11</v>
      </c>
      <c r="C29" s="143" t="s">
        <v>34</v>
      </c>
      <c r="D29" s="28" t="s">
        <v>65</v>
      </c>
      <c r="E29" s="36">
        <f xml:space="preserve"> SUM(G29,I29,K29,M29,O29,Q29)</f>
        <v>69</v>
      </c>
      <c r="F29" s="36">
        <f t="shared" si="2"/>
        <v>45</v>
      </c>
      <c r="G29" s="45">
        <f>[9]Św!AG34</f>
        <v>10</v>
      </c>
      <c r="H29" s="45">
        <f>[9]Św!AI34</f>
        <v>7</v>
      </c>
      <c r="I29" s="45">
        <f>[9]Św!AG35</f>
        <v>12</v>
      </c>
      <c r="J29" s="45">
        <f>[9]Św!AI35</f>
        <v>8</v>
      </c>
      <c r="K29" s="45">
        <f>[9]Św!AG36</f>
        <v>10</v>
      </c>
      <c r="L29" s="45">
        <f>[9]Św!AI36</f>
        <v>9</v>
      </c>
      <c r="M29" s="45">
        <f>[9]Św!AG37</f>
        <v>9</v>
      </c>
      <c r="N29" s="45">
        <f>[9]Św!AI37</f>
        <v>5</v>
      </c>
      <c r="O29" s="45">
        <f>[9]Św!AG38</f>
        <v>15</v>
      </c>
      <c r="P29" s="45">
        <f>[9]Św!AI38</f>
        <v>4</v>
      </c>
      <c r="Q29" s="45">
        <f>[9]Św!AG39</f>
        <v>13</v>
      </c>
      <c r="R29" s="45">
        <f>[9]Św!AI39</f>
        <v>12</v>
      </c>
    </row>
    <row r="30" spans="1:18" ht="20.100000000000001" customHeight="1" x14ac:dyDescent="0.2">
      <c r="A30" s="32"/>
      <c r="B30" s="144"/>
      <c r="C30" s="143"/>
      <c r="D30" s="31" t="s">
        <v>86</v>
      </c>
      <c r="E30" s="36">
        <f t="shared" si="2"/>
        <v>74</v>
      </c>
      <c r="F30" s="36">
        <f t="shared" si="2"/>
        <v>53</v>
      </c>
      <c r="G30" s="45">
        <f>[9]Św!S34</f>
        <v>12</v>
      </c>
      <c r="H30" s="45">
        <f>[9]Św!U34</f>
        <v>9</v>
      </c>
      <c r="I30" s="45">
        <f>[9]Św!S35</f>
        <v>21</v>
      </c>
      <c r="J30" s="45">
        <f>[9]Św!U35</f>
        <v>16</v>
      </c>
      <c r="K30" s="45">
        <f>[9]Św!S36</f>
        <v>14</v>
      </c>
      <c r="L30" s="45">
        <f>[9]Św!U36</f>
        <v>13</v>
      </c>
      <c r="M30" s="45">
        <f>[9]Św!S37</f>
        <v>9</v>
      </c>
      <c r="N30" s="45">
        <f>[9]Św!U37</f>
        <v>4</v>
      </c>
      <c r="O30" s="45">
        <f>[9]Św!S38</f>
        <v>4</v>
      </c>
      <c r="P30" s="45">
        <f>[9]Św!U38</f>
        <v>2</v>
      </c>
      <c r="Q30" s="45">
        <f>[9]Św!S39</f>
        <v>14</v>
      </c>
      <c r="R30" s="45">
        <f>[9]Św!U39</f>
        <v>9</v>
      </c>
    </row>
    <row r="31" spans="1:18" ht="20.100000000000001" customHeight="1" x14ac:dyDescent="0.2">
      <c r="A31" s="32"/>
      <c r="B31" s="142">
        <v>12</v>
      </c>
      <c r="C31" s="143" t="s">
        <v>35</v>
      </c>
      <c r="D31" s="28" t="s">
        <v>65</v>
      </c>
      <c r="E31" s="36">
        <f xml:space="preserve"> SUM(G31,I31,K31,M31,O31,Q31)</f>
        <v>33</v>
      </c>
      <c r="F31" s="36">
        <f t="shared" si="2"/>
        <v>17</v>
      </c>
      <c r="G31" s="45">
        <f>[9]Ws!AG34</f>
        <v>9</v>
      </c>
      <c r="H31" s="45">
        <f>[9]Ws!AI34</f>
        <v>6</v>
      </c>
      <c r="I31" s="45">
        <f>[9]Ws!AG35</f>
        <v>7</v>
      </c>
      <c r="J31" s="45">
        <f>[9]Ws!AI35</f>
        <v>2</v>
      </c>
      <c r="K31" s="45">
        <f>[9]Ws!AG36</f>
        <v>3</v>
      </c>
      <c r="L31" s="45">
        <f>[9]Ws!AI36</f>
        <v>1</v>
      </c>
      <c r="M31" s="45">
        <f>[9]Ws!AG37</f>
        <v>4</v>
      </c>
      <c r="N31" s="45">
        <f>[9]Ws!AI37</f>
        <v>3</v>
      </c>
      <c r="O31" s="45">
        <f>[9]Ws!AG38</f>
        <v>4</v>
      </c>
      <c r="P31" s="45">
        <f>[9]Ws!AI38</f>
        <v>3</v>
      </c>
      <c r="Q31" s="45">
        <f>[9]Ws!AG39</f>
        <v>6</v>
      </c>
      <c r="R31" s="45">
        <f>[9]Ws!AI39</f>
        <v>2</v>
      </c>
    </row>
    <row r="32" spans="1:18" ht="20.100000000000001" customHeight="1" x14ac:dyDescent="0.2">
      <c r="A32" s="32"/>
      <c r="B32" s="142"/>
      <c r="C32" s="143"/>
      <c r="D32" s="31" t="s">
        <v>86</v>
      </c>
      <c r="E32" s="36">
        <f t="shared" si="2"/>
        <v>25</v>
      </c>
      <c r="F32" s="36">
        <f t="shared" si="2"/>
        <v>22</v>
      </c>
      <c r="G32" s="45">
        <f>[9]Ws!S34</f>
        <v>2</v>
      </c>
      <c r="H32" s="45">
        <f>[9]Ws!U34</f>
        <v>2</v>
      </c>
      <c r="I32" s="45">
        <f>[9]Ws!S35</f>
        <v>16</v>
      </c>
      <c r="J32" s="45">
        <f>[9]Ws!U35</f>
        <v>14</v>
      </c>
      <c r="K32" s="45">
        <f>[9]Ws!S36</f>
        <v>5</v>
      </c>
      <c r="L32" s="45">
        <f>[9]Ws!U36</f>
        <v>5</v>
      </c>
      <c r="M32" s="45">
        <f>[9]Ws!S37</f>
        <v>0</v>
      </c>
      <c r="N32" s="45">
        <f>[9]Ws!U37</f>
        <v>0</v>
      </c>
      <c r="O32" s="45">
        <f>[9]Ws!S38</f>
        <v>0</v>
      </c>
      <c r="P32" s="45">
        <f>[9]Ws!U38</f>
        <v>0</v>
      </c>
      <c r="Q32" s="45">
        <f>[9]Ws!S39</f>
        <v>2</v>
      </c>
      <c r="R32" s="45">
        <f>[9]Ws!U39</f>
        <v>1</v>
      </c>
    </row>
    <row r="33" spans="1:18" ht="20.100000000000001" customHeight="1" x14ac:dyDescent="0.2">
      <c r="A33" s="32"/>
      <c r="B33" s="178">
        <v>13</v>
      </c>
      <c r="C33" s="143" t="s">
        <v>36</v>
      </c>
      <c r="D33" s="28" t="s">
        <v>65</v>
      </c>
      <c r="E33" s="36">
        <f xml:space="preserve"> SUM(G33,I33,K33,M33,O33,Q33)</f>
        <v>0</v>
      </c>
      <c r="F33" s="36">
        <f t="shared" si="2"/>
        <v>0</v>
      </c>
      <c r="G33" s="45">
        <f>[9]ZGg!AG34</f>
        <v>0</v>
      </c>
      <c r="H33" s="45">
        <f>[9]ZGg!AI34</f>
        <v>0</v>
      </c>
      <c r="I33" s="45">
        <f>[9]ZGg!AG35</f>
        <v>0</v>
      </c>
      <c r="J33" s="45">
        <f>[9]ZGg!AI35</f>
        <v>0</v>
      </c>
      <c r="K33" s="45">
        <f>[9]ZGg!AG36</f>
        <v>0</v>
      </c>
      <c r="L33" s="45">
        <f>[9]ZGg!AI36</f>
        <v>0</v>
      </c>
      <c r="M33" s="45">
        <f>[9]ZGg!AG37</f>
        <v>0</v>
      </c>
      <c r="N33" s="45">
        <f>[9]ZGg!AI37</f>
        <v>0</v>
      </c>
      <c r="O33" s="45">
        <f>[9]ZGg!AG38</f>
        <v>0</v>
      </c>
      <c r="P33" s="45">
        <f>[9]ZGg!AI38</f>
        <v>0</v>
      </c>
      <c r="Q33" s="45">
        <f>[9]ZGg!AG39</f>
        <v>0</v>
      </c>
      <c r="R33" s="45">
        <f>[9]ZGg!AI39</f>
        <v>0</v>
      </c>
    </row>
    <row r="34" spans="1:18" ht="20.100000000000001" customHeight="1" x14ac:dyDescent="0.2">
      <c r="A34" s="32"/>
      <c r="B34" s="179"/>
      <c r="C34" s="143"/>
      <c r="D34" s="31" t="s">
        <v>86</v>
      </c>
      <c r="E34" s="36">
        <f t="shared" si="2"/>
        <v>193</v>
      </c>
      <c r="F34" s="36">
        <f t="shared" si="2"/>
        <v>113</v>
      </c>
      <c r="G34" s="45">
        <f>[9]ZGg!S34</f>
        <v>66</v>
      </c>
      <c r="H34" s="45">
        <f>[9]ZGg!U34</f>
        <v>33</v>
      </c>
      <c r="I34" s="45">
        <f>[9]ZGg!S35</f>
        <v>64</v>
      </c>
      <c r="J34" s="45">
        <f>[9]ZGg!U35</f>
        <v>43</v>
      </c>
      <c r="K34" s="45">
        <f>[9]ZGg!S36</f>
        <v>12</v>
      </c>
      <c r="L34" s="45">
        <f>[9]ZGg!U36</f>
        <v>6</v>
      </c>
      <c r="M34" s="45">
        <f>[9]ZGg!S37</f>
        <v>3</v>
      </c>
      <c r="N34" s="45">
        <f>[9]ZGg!U37</f>
        <v>2</v>
      </c>
      <c r="O34" s="45">
        <f>[9]ZGg!S38</f>
        <v>1</v>
      </c>
      <c r="P34" s="45">
        <f>[9]ZGg!U38</f>
        <v>0</v>
      </c>
      <c r="Q34" s="45">
        <f>[9]ZGg!S39</f>
        <v>47</v>
      </c>
      <c r="R34" s="45">
        <f>[9]ZGg!U39</f>
        <v>29</v>
      </c>
    </row>
    <row r="35" spans="1:18" ht="20.100000000000001" customHeight="1" x14ac:dyDescent="0.2">
      <c r="A35" s="32"/>
      <c r="B35" s="178">
        <v>14</v>
      </c>
      <c r="C35" s="143" t="s">
        <v>37</v>
      </c>
      <c r="D35" s="28" t="s">
        <v>65</v>
      </c>
      <c r="E35" s="36">
        <f xml:space="preserve"> SUM(G35,I35,K35,M35,O35,Q35)</f>
        <v>0</v>
      </c>
      <c r="F35" s="36">
        <f t="shared" si="2"/>
        <v>0</v>
      </c>
      <c r="G35" s="45">
        <f>[9]ZGz!AG34</f>
        <v>0</v>
      </c>
      <c r="H35" s="45">
        <f>[9]ZGz!AI34</f>
        <v>0</v>
      </c>
      <c r="I35" s="45">
        <f>[9]ZGz!AG35</f>
        <v>0</v>
      </c>
      <c r="J35" s="45">
        <f>[9]ZGz!AI35</f>
        <v>0</v>
      </c>
      <c r="K35" s="45">
        <f>[9]ZGz!AG36</f>
        <v>0</v>
      </c>
      <c r="L35" s="45">
        <f>[9]ZGz!AI36</f>
        <v>0</v>
      </c>
      <c r="M35" s="45">
        <f>[9]ZGz!AG37</f>
        <v>0</v>
      </c>
      <c r="N35" s="45">
        <f>[9]ZGz!AI37</f>
        <v>0</v>
      </c>
      <c r="O35" s="45">
        <f>[9]ZGz!AG38</f>
        <v>0</v>
      </c>
      <c r="P35" s="45">
        <f>[9]ZGz!AI38</f>
        <v>0</v>
      </c>
      <c r="Q35" s="45">
        <f>[9]ZGz!AG39</f>
        <v>0</v>
      </c>
      <c r="R35" s="45">
        <f>[9]ZGz!AI39</f>
        <v>0</v>
      </c>
    </row>
    <row r="36" spans="1:18" ht="20.100000000000001" customHeight="1" x14ac:dyDescent="0.2">
      <c r="A36" s="32"/>
      <c r="B36" s="179"/>
      <c r="C36" s="143"/>
      <c r="D36" s="31" t="s">
        <v>86</v>
      </c>
      <c r="E36" s="36">
        <f t="shared" si="2"/>
        <v>31</v>
      </c>
      <c r="F36" s="36">
        <f t="shared" si="2"/>
        <v>17</v>
      </c>
      <c r="G36" s="45">
        <f>[9]ZGz!S34</f>
        <v>10</v>
      </c>
      <c r="H36" s="45">
        <f>[9]ZGz!U34</f>
        <v>6</v>
      </c>
      <c r="I36" s="45">
        <f>[9]ZGz!S35</f>
        <v>11</v>
      </c>
      <c r="J36" s="45">
        <f>[9]ZGz!U35</f>
        <v>8</v>
      </c>
      <c r="K36" s="45">
        <f>[9]ZGz!S36</f>
        <v>3</v>
      </c>
      <c r="L36" s="45">
        <f>[9]ZGz!U36</f>
        <v>1</v>
      </c>
      <c r="M36" s="45">
        <f>[9]ZGz!S37</f>
        <v>1</v>
      </c>
      <c r="N36" s="45">
        <f>[9]ZGz!U37</f>
        <v>0</v>
      </c>
      <c r="O36" s="45">
        <f>[9]ZGz!S38</f>
        <v>0</v>
      </c>
      <c r="P36" s="45">
        <f>[9]ZGz!U38</f>
        <v>0</v>
      </c>
      <c r="Q36" s="45">
        <f>[9]ZGz!S39</f>
        <v>6</v>
      </c>
      <c r="R36" s="45">
        <f>[9]ZGz!U39</f>
        <v>2</v>
      </c>
    </row>
    <row r="37" spans="1:18" ht="20.100000000000001" customHeight="1" x14ac:dyDescent="0.2">
      <c r="A37" s="32"/>
      <c r="B37" s="145">
        <v>15</v>
      </c>
      <c r="C37" s="143" t="s">
        <v>38</v>
      </c>
      <c r="D37" s="28" t="s">
        <v>65</v>
      </c>
      <c r="E37" s="36">
        <f xml:space="preserve"> SUM(G37,I37,K37,M37,O37,Q37)</f>
        <v>62</v>
      </c>
      <c r="F37" s="36">
        <f t="shared" si="2"/>
        <v>38</v>
      </c>
      <c r="G37" s="45">
        <f>[9]Żg!AG34</f>
        <v>10</v>
      </c>
      <c r="H37" s="45">
        <f>[9]Żg!AI34</f>
        <v>6</v>
      </c>
      <c r="I37" s="45">
        <f>[9]Żg!AG35</f>
        <v>21</v>
      </c>
      <c r="J37" s="45">
        <f>[9]Żg!AI35</f>
        <v>14</v>
      </c>
      <c r="K37" s="45">
        <f>[9]Żg!AG36</f>
        <v>9</v>
      </c>
      <c r="L37" s="45">
        <f>[9]Żg!AI36</f>
        <v>6</v>
      </c>
      <c r="M37" s="45">
        <f>[9]Żg!AG37</f>
        <v>9</v>
      </c>
      <c r="N37" s="45">
        <f>[9]Żg!AI37</f>
        <v>8</v>
      </c>
      <c r="O37" s="45">
        <f>[9]Żg!AG38</f>
        <v>6</v>
      </c>
      <c r="P37" s="45">
        <f>[9]Żg!AI38</f>
        <v>0</v>
      </c>
      <c r="Q37" s="45">
        <f>[9]Żg!AG39</f>
        <v>7</v>
      </c>
      <c r="R37" s="45">
        <f>[9]Żg!AI39</f>
        <v>4</v>
      </c>
    </row>
    <row r="38" spans="1:18" ht="20.100000000000001" customHeight="1" x14ac:dyDescent="0.2">
      <c r="A38" s="32"/>
      <c r="B38" s="144"/>
      <c r="C38" s="143"/>
      <c r="D38" s="31" t="s">
        <v>86</v>
      </c>
      <c r="E38" s="36">
        <f t="shared" si="2"/>
        <v>70</v>
      </c>
      <c r="F38" s="36">
        <f t="shared" si="2"/>
        <v>49</v>
      </c>
      <c r="G38" s="45">
        <f>[9]Żg!S34</f>
        <v>20</v>
      </c>
      <c r="H38" s="45">
        <f>[9]Żg!U34</f>
        <v>16</v>
      </c>
      <c r="I38" s="45">
        <f>[9]Żg!S35</f>
        <v>26</v>
      </c>
      <c r="J38" s="45">
        <f>[9]Żg!U35</f>
        <v>24</v>
      </c>
      <c r="K38" s="45">
        <f>[9]Żg!S36</f>
        <v>4</v>
      </c>
      <c r="L38" s="45">
        <f>[9]Żg!U36</f>
        <v>1</v>
      </c>
      <c r="M38" s="45">
        <f>[9]Żg!S37</f>
        <v>0</v>
      </c>
      <c r="N38" s="45">
        <f>[9]Żg!U37</f>
        <v>0</v>
      </c>
      <c r="O38" s="45">
        <f>[9]Żg!S38</f>
        <v>1</v>
      </c>
      <c r="P38" s="45">
        <f>[9]Żg!U38</f>
        <v>0</v>
      </c>
      <c r="Q38" s="45">
        <f>[9]Żg!S39</f>
        <v>19</v>
      </c>
      <c r="R38" s="45">
        <f>[9]Żg!U39</f>
        <v>8</v>
      </c>
    </row>
    <row r="39" spans="1:18" ht="20.100000000000001" customHeight="1" x14ac:dyDescent="0.2">
      <c r="A39" s="32"/>
      <c r="B39" s="142">
        <v>16</v>
      </c>
      <c r="C39" s="143" t="s">
        <v>39</v>
      </c>
      <c r="D39" s="28" t="s">
        <v>65</v>
      </c>
      <c r="E39" s="36">
        <f xml:space="preserve"> SUM(G39,I39,K39,M39,O39,Q39)</f>
        <v>38</v>
      </c>
      <c r="F39" s="36">
        <f t="shared" si="2"/>
        <v>21</v>
      </c>
      <c r="G39" s="45">
        <f>[9]Żr!AG34</f>
        <v>12</v>
      </c>
      <c r="H39" s="45">
        <f>[9]Żr!AI34</f>
        <v>8</v>
      </c>
      <c r="I39" s="45">
        <f>[9]Żr!AG35</f>
        <v>12</v>
      </c>
      <c r="J39" s="45">
        <f>[9]Żr!AI35</f>
        <v>7</v>
      </c>
      <c r="K39" s="45">
        <f>[9]Żr!AG36</f>
        <v>4</v>
      </c>
      <c r="L39" s="45">
        <f>[9]Żr!AI36</f>
        <v>1</v>
      </c>
      <c r="M39" s="45">
        <f>[9]Żr!AG37</f>
        <v>4</v>
      </c>
      <c r="N39" s="45">
        <f>[9]Żr!AG38</f>
        <v>3</v>
      </c>
      <c r="O39" s="45">
        <f>[9]Żr!AG38</f>
        <v>3</v>
      </c>
      <c r="P39" s="45">
        <f>[9]Żr!AI38</f>
        <v>0</v>
      </c>
      <c r="Q39" s="45">
        <f>[9]Żr!AG39</f>
        <v>3</v>
      </c>
      <c r="R39" s="45">
        <f>[9]Żr!AI39</f>
        <v>2</v>
      </c>
    </row>
    <row r="40" spans="1:18" ht="20.100000000000001" customHeight="1" x14ac:dyDescent="0.2">
      <c r="A40" s="19"/>
      <c r="B40" s="142"/>
      <c r="C40" s="143"/>
      <c r="D40" s="31" t="s">
        <v>86</v>
      </c>
      <c r="E40" s="36">
        <f t="shared" si="2"/>
        <v>29</v>
      </c>
      <c r="F40" s="36">
        <f t="shared" si="2"/>
        <v>25</v>
      </c>
      <c r="G40" s="45">
        <f>[9]Żr!S34</f>
        <v>6</v>
      </c>
      <c r="H40" s="45">
        <f>[9]Żr!U34</f>
        <v>5</v>
      </c>
      <c r="I40" s="45">
        <f>[9]Żr!S35</f>
        <v>8</v>
      </c>
      <c r="J40" s="45">
        <f>[9]Żr!U35</f>
        <v>8</v>
      </c>
      <c r="K40" s="45">
        <f>[9]Żr!S36</f>
        <v>4</v>
      </c>
      <c r="L40" s="45">
        <f>[9]Żr!U36</f>
        <v>4</v>
      </c>
      <c r="M40" s="45">
        <f>[9]Żr!S37</f>
        <v>5</v>
      </c>
      <c r="N40" s="45">
        <f>[9]Żr!U37</f>
        <v>3</v>
      </c>
      <c r="O40" s="45">
        <f>[9]Żr!S38</f>
        <v>1</v>
      </c>
      <c r="P40" s="45">
        <f>[9]Żr!U38</f>
        <v>0</v>
      </c>
      <c r="Q40" s="45">
        <f>[9]Żr!S39</f>
        <v>5</v>
      </c>
      <c r="R40" s="45">
        <f>[9]Żr!U39</f>
        <v>5</v>
      </c>
    </row>
    <row r="42" spans="1:18" x14ac:dyDescent="0.2">
      <c r="E42" s="49"/>
      <c r="F42" s="49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</row>
    <row r="43" spans="1:18" x14ac:dyDescent="0.2">
      <c r="E43" s="49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</row>
  </sheetData>
  <mergeCells count="43">
    <mergeCell ref="B13:B14"/>
    <mergeCell ref="C13:C14"/>
    <mergeCell ref="B3:R3"/>
    <mergeCell ref="B5:B6"/>
    <mergeCell ref="C5:D6"/>
    <mergeCell ref="E5:F5"/>
    <mergeCell ref="G5:H5"/>
    <mergeCell ref="I5:J5"/>
    <mergeCell ref="K5:L5"/>
    <mergeCell ref="M5:N5"/>
    <mergeCell ref="O5:P5"/>
    <mergeCell ref="Q5:R5"/>
    <mergeCell ref="B7:C8"/>
    <mergeCell ref="B9:B10"/>
    <mergeCell ref="C9:C10"/>
    <mergeCell ref="B11:B12"/>
    <mergeCell ref="C11:C12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9:B40"/>
    <mergeCell ref="C39:C40"/>
    <mergeCell ref="B33:B34"/>
    <mergeCell ref="C33:C34"/>
    <mergeCell ref="B35:B36"/>
    <mergeCell ref="C35:C36"/>
    <mergeCell ref="B37:B38"/>
    <mergeCell ref="C37:C38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26</vt:i4>
      </vt:variant>
      <vt:variant>
        <vt:lpstr>Zakresy nazwane</vt:lpstr>
      </vt:variant>
      <vt:variant>
        <vt:i4>4</vt:i4>
      </vt:variant>
    </vt:vector>
  </HeadingPairs>
  <TitlesOfParts>
    <vt:vector size="30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'Tabela 20'!Obszar_wydruku</vt:lpstr>
      <vt:lpstr>'tabela 21'!Obszar_wydruku</vt:lpstr>
      <vt:lpstr>'Tabela 22'!Obszar_wydruku</vt:lpstr>
      <vt:lpstr>'Tabela 26'!Obszar_wydruku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Małolepsza</dc:creator>
  <cp:lastModifiedBy>Iwona Małolepsza</cp:lastModifiedBy>
  <dcterms:created xsi:type="dcterms:W3CDTF">2024-09-30T08:47:39Z</dcterms:created>
  <dcterms:modified xsi:type="dcterms:W3CDTF">2024-09-30T09:09:28Z</dcterms:modified>
</cp:coreProperties>
</file>