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11'!$A$1:$I$23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'!$A$1:$E$20</definedName>
  </definedNames>
  <calcPr fullCalcOnLoad="1"/>
</workbook>
</file>

<file path=xl/sharedStrings.xml><?xml version="1.0" encoding="utf-8"?>
<sst xmlns="http://schemas.openxmlformats.org/spreadsheetml/2006/main" count="418" uniqueCount="175">
  <si>
    <t>Ogółem Działanie 6.2</t>
  </si>
  <si>
    <t>Ogółem dla Działania 6.2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</si>
  <si>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</si>
  <si>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</si>
  <si>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</si>
  <si>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</si>
  <si>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</si>
  <si>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</si>
  <si>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</si>
  <si>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</si>
  <si>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</si>
  <si>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</si>
  <si>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</si>
  <si>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</si>
  <si>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</si>
  <si>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</si>
  <si>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</si>
  <si>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</si>
  <si>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</si>
  <si>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</si>
  <si>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</si>
  <si>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</si>
  <si>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</si>
  <si>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</si>
  <si>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</si>
  <si>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</si>
  <si>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</si>
  <si>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</si>
  <si>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</si>
  <si>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</si>
  <si>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</si>
  <si>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</si>
  <si>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</si>
  <si>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</si>
  <si>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</si>
  <si>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</si>
  <si>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</si>
  <si>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</si>
  <si>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</si>
  <si>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</si>
  <si>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</si>
  <si>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</si>
  <si>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</si>
  <si>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</si>
  <si>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</si>
  <si>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</si>
  <si>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</si>
  <si>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</si>
  <si>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</si>
  <si>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</si>
  <si>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</si>
  <si>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</si>
  <si>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</si>
  <si>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</si>
  <si>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</si>
  <si>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</si>
  <si>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</si>
  <si>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</si>
  <si>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</si>
  <si>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</si>
  <si>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</si>
  <si>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</si>
  <si>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</si>
  <si>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</si>
  <si>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</si>
  <si>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</si>
  <si>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</si>
  <si>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</si>
  <si>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</si>
  <si>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</si>
  <si>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</si>
  <si>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</si>
  <si>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 xml:space="preserve">Liczba osób, które uzyskały środki na podjęcie działalności gospodarczej </t>
  </si>
  <si>
    <t>Liczba reprezentatywnych organizacji partnerów społecznych, które były objęte wsparciem w zakresie budowania ich potencjału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</si>
  <si>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</si>
  <si>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</si>
  <si>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</si>
  <si>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</si>
  <si>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</si>
  <si>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</si>
  <si>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</si>
  <si>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</si>
  <si>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</si>
  <si>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</si>
  <si>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</si>
  <si>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</si>
  <si>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</si>
  <si>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</si>
  <si>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>- w tym przekazanych osobom w wieku 15-24 lata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</si>
  <si>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</si>
  <si>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</si>
  <si>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</si>
  <si>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</si>
  <si>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</si>
  <si>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</si>
  <si>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</si>
  <si>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</si>
  <si>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</si>
  <si>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</si>
  <si>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</si>
  <si>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</si>
  <si>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</si>
  <si>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</si>
  <si>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</si>
  <si>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</si>
  <si>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</si>
  <si>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</si>
  <si>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</si>
  <si>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</si>
  <si>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</si>
  <si>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</si>
  <si>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</si>
  <si>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</si>
  <si>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</si>
  <si>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</si>
  <si>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</si>
  <si>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</si>
  <si>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</si>
  <si>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</si>
  <si>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</si>
  <si>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</si>
  <si>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</si>
  <si>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</si>
  <si>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</si>
  <si>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</si>
  <si>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</si>
  <si>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</si>
  <si>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</si>
  <si>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</si>
  <si>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</si>
  <si>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</si>
  <si>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</si>
  <si>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</si>
  <si>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</si>
  <si>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</si>
  <si>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</si>
  <si>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</si>
  <si>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</si>
  <si>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</si>
  <si>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</si>
  <si>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</si>
  <si>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</si>
  <si>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</si>
  <si>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</si>
  <si>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</si>
  <si>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</si>
  <si>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</si>
  <si>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</si>
  <si>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</si>
  <si>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</si>
  <si>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</si>
  <si>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</si>
  <si>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</si>
  <si>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</si>
  <si>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</si>
  <si>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</si>
  <si>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</si>
  <si>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_</t>
  </si>
  <si>
    <t>6.2 Wsparcie oraz promocja przedsiębiorczości i samozatrudnienia</t>
  </si>
  <si>
    <t>Liczba programów rozwojowych wdrożonych przez uczelnie w ramach Działania</t>
  </si>
  <si>
    <t>Liczba uczelni, które wdrożyły programy rozwojowe</t>
  </si>
  <si>
    <t>Liczba studentów, którzy ukończyli staże lub praktyki, wspierane ze środków EFS w ramach Działania</t>
  </si>
  <si>
    <t>Liczba studentów, którzy ukończyli staże lub praktyki trwające co najmniej 3 miesiące</t>
  </si>
  <si>
    <t>Liczba instytucji szkolnictwa wyższego, które wdrożyły modele zarządzania jakością i kontroli jakości w ramach Działania</t>
  </si>
  <si>
    <t xml:space="preserve">- w tym publiczne instytucje szkolnictwa wyższego </t>
  </si>
  <si>
    <t>- w tym prywatne instytucje szkolnictwa wyższego</t>
  </si>
  <si>
    <t>Liczba uczelni oferujących dodatkowe zajęcia wyrównawcze dla studentów I roku kierunków matematyczno-przyrodniczych i technicznych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</si>
  <si>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</si>
  <si>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</si>
  <si>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Działanie 6.2</t>
  </si>
  <si>
    <t xml:space="preserve">    c) w tym osobom z terenów wiejskich</t>
  </si>
  <si>
    <t>I półrocze 2009 roku</t>
  </si>
  <si>
    <t>nie określono</t>
  </si>
  <si>
    <t>nie dotyczy</t>
  </si>
  <si>
    <t xml:space="preserve">W ramach działania 6.2 sporządzono prognozę bazując na harmonogramach z wniosków o płatność (dotyczą więc projektów realizowanych). Ponadto, do I i II kwartału 2010 roku dodano po 10 % z kwoty planowanej do kontraktacji w II półroczu 2009 roku.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</si>
</sst>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3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/>
      <protection/>
    </xf>
    <xf numFmtId="0" fontId="2" fillId="0" borderId="13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53" applyFont="1">
      <alignment/>
      <protection/>
    </xf>
    <xf numFmtId="0" fontId="1" fillId="0" borderId="0" xfId="53" applyFont="1" applyAlignment="1">
      <alignment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3" xfId="53" applyFont="1" applyBorder="1" applyAlignment="1" quotePrefix="1">
      <alignment horizontal="left" vertical="center" wrapText="1"/>
      <protection/>
    </xf>
    <xf numFmtId="0" fontId="2" fillId="0" borderId="13" xfId="53" applyFont="1" applyFill="1" applyBorder="1" applyAlignment="1" quotePrefix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3" xfId="53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20" borderId="13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0" fillId="0" borderId="0" xfId="52">
      <alignment/>
      <protection/>
    </xf>
    <xf numFmtId="0" fontId="1" fillId="0" borderId="13" xfId="5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0" xfId="53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13" xfId="52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0" xfId="53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20" borderId="21" xfId="53" applyFont="1" applyFill="1" applyBorder="1" applyAlignment="1">
      <alignment horizontal="center" vertical="top" wrapText="1"/>
      <protection/>
    </xf>
    <xf numFmtId="0" fontId="9" fillId="20" borderId="22" xfId="53" applyFont="1" applyFill="1" applyBorder="1" applyAlignment="1">
      <alignment horizontal="center"/>
      <protection/>
    </xf>
    <xf numFmtId="0" fontId="9" fillId="20" borderId="22" xfId="53" applyFont="1" applyFill="1" applyBorder="1" applyAlignment="1">
      <alignment horizontal="center" vertical="center"/>
      <protection/>
    </xf>
    <xf numFmtId="0" fontId="2" fillId="20" borderId="23" xfId="53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top" wrapText="1"/>
    </xf>
    <xf numFmtId="0" fontId="2" fillId="24" borderId="2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1" fillId="20" borderId="22" xfId="52" applyFont="1" applyFill="1" applyBorder="1" applyAlignment="1">
      <alignment horizontal="center"/>
      <protection/>
    </xf>
    <xf numFmtId="0" fontId="1" fillId="20" borderId="23" xfId="52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13" xfId="53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right" vertical="center"/>
      <protection/>
    </xf>
    <xf numFmtId="0" fontId="2" fillId="0" borderId="13" xfId="53" applyFont="1" applyBorder="1" applyAlignment="1">
      <alignment horizontal="right" vertical="center"/>
      <protection/>
    </xf>
    <xf numFmtId="3" fontId="2" fillId="0" borderId="13" xfId="53" applyNumberFormat="1" applyFont="1" applyBorder="1" applyAlignment="1" quotePrefix="1">
      <alignment horizontal="right" vertical="center" wrapText="1"/>
      <protection/>
    </xf>
    <xf numFmtId="0" fontId="5" fillId="0" borderId="13" xfId="53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53" applyFont="1" applyBorder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0" fontId="18" fillId="0" borderId="0" xfId="53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" fillId="0" borderId="13" xfId="52" applyFont="1" applyBorder="1" applyAlignment="1">
      <alignment horizontal="left" vertical="center" wrapText="1"/>
      <protection/>
    </xf>
    <xf numFmtId="0" fontId="19" fillId="0" borderId="13" xfId="52" applyNumberFormat="1" applyFont="1" applyBorder="1">
      <alignment/>
      <protection/>
    </xf>
    <xf numFmtId="4" fontId="19" fillId="0" borderId="13" xfId="52" applyNumberFormat="1" applyFont="1" applyBorder="1">
      <alignment/>
      <protection/>
    </xf>
    <xf numFmtId="4" fontId="18" fillId="0" borderId="13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4" fontId="18" fillId="0" borderId="20" xfId="0" applyNumberFormat="1" applyFont="1" applyBorder="1" applyAlignment="1">
      <alignment horizontal="center" vertical="center"/>
    </xf>
    <xf numFmtId="3" fontId="1" fillId="0" borderId="13" xfId="53" applyNumberFormat="1" applyFont="1" applyBorder="1" applyAlignment="1">
      <alignment horizontal="right" vertical="center"/>
      <protection/>
    </xf>
    <xf numFmtId="0" fontId="2" fillId="0" borderId="13" xfId="53" applyFont="1" applyFill="1" applyBorder="1" applyAlignment="1">
      <alignment horizontal="right" vertical="center"/>
      <protection/>
    </xf>
    <xf numFmtId="0" fontId="2" fillId="0" borderId="0" xfId="53" applyFont="1" applyFill="1" applyAlignment="1">
      <alignment horizontal="left" vertical="center"/>
      <protection/>
    </xf>
    <xf numFmtId="3" fontId="5" fillId="0" borderId="13" xfId="53" applyNumberFormat="1" applyFont="1" applyBorder="1" applyAlignment="1">
      <alignment horizontal="center" vertical="center" wrapText="1"/>
      <protection/>
    </xf>
    <xf numFmtId="3" fontId="18" fillId="0" borderId="13" xfId="53" applyNumberFormat="1" applyFont="1" applyBorder="1" applyAlignment="1">
      <alignment horizontal="right" vertical="center"/>
      <protection/>
    </xf>
    <xf numFmtId="3" fontId="18" fillId="0" borderId="13" xfId="53" applyNumberFormat="1" applyFont="1" applyBorder="1" applyAlignment="1">
      <alignment horizontal="right" vertical="center" wrapText="1"/>
      <protection/>
    </xf>
    <xf numFmtId="3" fontId="2" fillId="0" borderId="13" xfId="53" applyNumberFormat="1" applyFont="1" applyBorder="1" applyAlignment="1">
      <alignment horizontal="center" vertical="center" wrapText="1"/>
      <protection/>
    </xf>
    <xf numFmtId="3" fontId="18" fillId="0" borderId="13" xfId="53" applyNumberFormat="1" applyFont="1" applyBorder="1" applyAlignment="1">
      <alignment horizontal="center" vertical="center"/>
      <protection/>
    </xf>
    <xf numFmtId="2" fontId="18" fillId="0" borderId="13" xfId="53" applyNumberFormat="1" applyFont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0" fontId="14" fillId="0" borderId="30" xfId="53" applyFont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" fillId="20" borderId="32" xfId="53" applyFont="1" applyFill="1" applyBorder="1" applyAlignment="1">
      <alignment horizontal="center" vertical="center"/>
      <protection/>
    </xf>
    <xf numFmtId="0" fontId="1" fillId="20" borderId="33" xfId="53" applyFont="1" applyFill="1" applyBorder="1" applyAlignment="1">
      <alignment horizontal="center" vertical="center"/>
      <protection/>
    </xf>
    <xf numFmtId="0" fontId="1" fillId="20" borderId="18" xfId="53" applyFont="1" applyFill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14" fillId="0" borderId="34" xfId="53" applyFont="1" applyBorder="1" applyAlignment="1">
      <alignment horizontal="center" vertical="center"/>
      <protection/>
    </xf>
    <xf numFmtId="0" fontId="14" fillId="0" borderId="35" xfId="53" applyFont="1" applyBorder="1" applyAlignment="1">
      <alignment horizontal="center" vertical="center"/>
      <protection/>
    </xf>
    <xf numFmtId="0" fontId="14" fillId="0" borderId="36" xfId="53" applyFont="1" applyBorder="1" applyAlignment="1">
      <alignment horizontal="center" vertical="center"/>
      <protection/>
    </xf>
    <xf numFmtId="0" fontId="1" fillId="20" borderId="32" xfId="53" applyFont="1" applyFill="1" applyBorder="1" applyAlignment="1">
      <alignment horizontal="center" vertical="center" wrapText="1"/>
      <protection/>
    </xf>
    <xf numFmtId="0" fontId="1" fillId="20" borderId="33" xfId="53" applyFont="1" applyFill="1" applyBorder="1" applyAlignment="1">
      <alignment horizontal="center" vertical="center" wrapText="1"/>
      <protection/>
    </xf>
    <xf numFmtId="0" fontId="1" fillId="20" borderId="18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14" fillId="0" borderId="37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3" fontId="1" fillId="0" borderId="13" xfId="53" applyNumberFormat="1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/>
      <protection/>
    </xf>
    <xf numFmtId="0" fontId="14" fillId="0" borderId="0" xfId="53" applyFont="1" applyAlignment="1">
      <alignment horizontal="left" wrapText="1"/>
      <protection/>
    </xf>
    <xf numFmtId="0" fontId="14" fillId="0" borderId="0" xfId="53" applyFont="1" applyAlignment="1">
      <alignment horizontal="left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8" fillId="0" borderId="13" xfId="53" applyFont="1" applyBorder="1" applyAlignment="1">
      <alignment horizontal="center"/>
      <protection/>
    </xf>
    <xf numFmtId="0" fontId="9" fillId="0" borderId="0" xfId="53" applyFont="1" applyAlignment="1">
      <alignment horizontal="center" vertical="center"/>
      <protection/>
    </xf>
    <xf numFmtId="0" fontId="18" fillId="0" borderId="32" xfId="53" applyFont="1" applyBorder="1" applyAlignment="1">
      <alignment horizontal="center"/>
      <protection/>
    </xf>
    <xf numFmtId="0" fontId="18" fillId="0" borderId="33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justify" vertical="center" wrapText="1"/>
      <protection/>
    </xf>
    <xf numFmtId="0" fontId="1" fillId="0" borderId="0" xfId="53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left" vertical="center" wrapText="1"/>
    </xf>
    <xf numFmtId="0" fontId="17" fillId="0" borderId="0" xfId="53" applyFont="1" applyFill="1" applyBorder="1" applyAlignment="1">
      <alignment horizontal="left" vertical="center" wrapText="1"/>
      <protection/>
    </xf>
    <xf numFmtId="0" fontId="1" fillId="0" borderId="38" xfId="53" applyFont="1" applyBorder="1" applyAlignment="1">
      <alignment horizontal="center" vertical="center" wrapText="1"/>
      <protection/>
    </xf>
    <xf numFmtId="0" fontId="1" fillId="0" borderId="39" xfId="53" applyFont="1" applyBorder="1" applyAlignment="1">
      <alignment horizontal="center" vertical="center" wrapText="1"/>
      <protection/>
    </xf>
    <xf numFmtId="0" fontId="14" fillId="0" borderId="37" xfId="53" applyFont="1" applyBorder="1" applyAlignment="1">
      <alignment horizontal="center" vertical="center"/>
      <protection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2" fillId="0" borderId="32" xfId="52" applyFont="1" applyBorder="1" applyAlignment="1">
      <alignment horizontal="left" vertical="top" wrapText="1"/>
      <protection/>
    </xf>
    <xf numFmtId="0" fontId="2" fillId="0" borderId="33" xfId="52" applyFont="1" applyBorder="1" applyAlignment="1">
      <alignment horizontal="left" vertical="top" wrapText="1"/>
      <protection/>
    </xf>
    <xf numFmtId="0" fontId="2" fillId="0" borderId="18" xfId="52" applyFont="1" applyBorder="1" applyAlignment="1">
      <alignment horizontal="left" vertical="top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48" xfId="52" applyFont="1" applyBorder="1" applyAlignment="1">
      <alignment horizontal="center" vertical="center" wrapText="1"/>
      <protection/>
    </xf>
    <xf numFmtId="0" fontId="1" fillId="0" borderId="49" xfId="52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8" xfId="52"/>
    <cellStyle name="Normalny_załącznik_wskaźniki170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85" zoomScaleSheetLayoutView="85" zoomScalePageLayoutView="0" workbookViewId="0" topLeftCell="B38">
      <selection activeCell="J48" sqref="J48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2" customFormat="1" ht="14.25">
      <c r="A1" s="223" t="s">
        <v>106</v>
      </c>
      <c r="B1" s="224"/>
      <c r="C1" s="224"/>
      <c r="D1" s="224"/>
      <c r="E1" s="224"/>
      <c r="F1" s="224"/>
      <c r="G1" s="224"/>
    </row>
    <row r="2" spans="4:7" s="42" customFormat="1" ht="12.75">
      <c r="D2" s="51"/>
      <c r="E2" s="44"/>
      <c r="F2" s="44"/>
      <c r="G2" s="52"/>
    </row>
    <row r="3" spans="1:10" s="42" customFormat="1" ht="15.75">
      <c r="A3" s="225" t="s">
        <v>150</v>
      </c>
      <c r="B3" s="225"/>
      <c r="C3" s="226" t="s">
        <v>158</v>
      </c>
      <c r="D3" s="226"/>
      <c r="E3" s="226"/>
      <c r="F3" s="226"/>
      <c r="G3" s="226"/>
      <c r="H3" s="226"/>
      <c r="I3" s="226"/>
      <c r="J3" s="226"/>
    </row>
    <row r="4" spans="1:10" s="42" customFormat="1" ht="15.75">
      <c r="A4" s="83"/>
      <c r="B4" s="83"/>
      <c r="C4" s="158"/>
      <c r="D4" s="159"/>
      <c r="E4" s="160"/>
      <c r="F4" s="160"/>
      <c r="G4" s="159"/>
      <c r="H4" s="160"/>
      <c r="I4" s="160"/>
      <c r="J4" s="160"/>
    </row>
    <row r="5" spans="1:10" s="42" customFormat="1" ht="15.75">
      <c r="A5" s="227" t="s">
        <v>31</v>
      </c>
      <c r="B5" s="227"/>
      <c r="C5" s="228" t="s">
        <v>156</v>
      </c>
      <c r="D5" s="228"/>
      <c r="E5" s="228"/>
      <c r="F5" s="228"/>
      <c r="G5" s="228"/>
      <c r="H5" s="228"/>
      <c r="I5" s="228"/>
      <c r="J5" s="228"/>
    </row>
    <row r="6" spans="1:10" s="42" customFormat="1" ht="15.75">
      <c r="A6" s="84"/>
      <c r="B6" s="88"/>
      <c r="C6" s="161"/>
      <c r="D6" s="159"/>
      <c r="E6" s="160"/>
      <c r="F6" s="160"/>
      <c r="G6" s="159"/>
      <c r="H6" s="160"/>
      <c r="I6" s="160"/>
      <c r="J6" s="160"/>
    </row>
    <row r="7" spans="1:10" s="42" customFormat="1" ht="15.75" customHeight="1">
      <c r="A7" s="229" t="s">
        <v>32</v>
      </c>
      <c r="B7" s="229"/>
      <c r="C7" s="230" t="s">
        <v>171</v>
      </c>
      <c r="D7" s="231"/>
      <c r="E7" s="231"/>
      <c r="F7" s="231"/>
      <c r="G7" s="231"/>
      <c r="H7" s="231"/>
      <c r="I7" s="231"/>
      <c r="J7" s="232"/>
    </row>
    <row r="8" spans="4:7" s="42" customFormat="1" ht="12.75">
      <c r="D8" s="51"/>
      <c r="G8" s="51"/>
    </row>
    <row r="9" spans="1:10" s="42" customFormat="1" ht="12.75" customHeight="1">
      <c r="A9" s="221" t="s">
        <v>42</v>
      </c>
      <c r="B9" s="221"/>
      <c r="C9" s="221"/>
      <c r="D9" s="221"/>
      <c r="E9" s="221"/>
      <c r="F9" s="221"/>
      <c r="G9" s="221"/>
      <c r="H9" s="221"/>
      <c r="I9" s="221"/>
      <c r="J9" s="221"/>
    </row>
    <row r="10" spans="1:10" s="42" customFormat="1" ht="13.5">
      <c r="A10" s="222" t="s">
        <v>43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s="42" customFormat="1" ht="12.75" customHeight="1">
      <c r="A11" s="233" t="s">
        <v>26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s="42" customFormat="1" ht="13.5">
      <c r="A12" s="234"/>
      <c r="B12" s="233"/>
      <c r="C12" s="233"/>
      <c r="D12" s="233"/>
      <c r="E12" s="233"/>
      <c r="F12" s="233"/>
      <c r="G12" s="233"/>
      <c r="H12" s="233"/>
      <c r="I12" s="233"/>
      <c r="J12" s="53"/>
    </row>
    <row r="13" spans="1:13" s="4" customFormat="1" ht="13.5" customHeight="1">
      <c r="A13" s="237" t="s">
        <v>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157"/>
      <c r="L13" s="157"/>
      <c r="M13" s="157"/>
    </row>
    <row r="14" spans="1:10" s="100" customFormat="1" ht="39.75" customHeight="1">
      <c r="A14" s="235" t="s">
        <v>8</v>
      </c>
      <c r="B14" s="235"/>
      <c r="C14" s="235"/>
      <c r="D14" s="235"/>
      <c r="E14" s="235"/>
      <c r="F14" s="235"/>
      <c r="G14" s="235"/>
      <c r="H14" s="235"/>
      <c r="I14" s="235"/>
      <c r="J14" s="235"/>
    </row>
    <row r="15" spans="1:10" s="42" customFormat="1" ht="40.5" customHeight="1">
      <c r="A15" s="236" t="s">
        <v>19</v>
      </c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10" s="42" customFormat="1" ht="18" customHeight="1">
      <c r="A16" s="238" t="s">
        <v>21</v>
      </c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s="42" customFormat="1" ht="14.25" thickBot="1">
      <c r="A17" s="234"/>
      <c r="B17" s="234"/>
      <c r="C17" s="234"/>
      <c r="D17" s="234"/>
      <c r="E17" s="234"/>
      <c r="F17" s="234"/>
      <c r="G17" s="234"/>
      <c r="H17" s="234"/>
      <c r="I17" s="234"/>
      <c r="J17" s="53"/>
    </row>
    <row r="18" spans="1:10" s="42" customFormat="1" ht="21.75" customHeight="1">
      <c r="A18" s="239" t="s">
        <v>80</v>
      </c>
      <c r="B18" s="241" t="s">
        <v>37</v>
      </c>
      <c r="C18" s="218" t="s">
        <v>81</v>
      </c>
      <c r="D18" s="211" t="s">
        <v>45</v>
      </c>
      <c r="E18" s="212"/>
      <c r="F18" s="213"/>
      <c r="G18" s="211" t="s">
        <v>46</v>
      </c>
      <c r="H18" s="212"/>
      <c r="I18" s="213"/>
      <c r="J18" s="203" t="s">
        <v>82</v>
      </c>
    </row>
    <row r="19" spans="1:10" s="42" customFormat="1" ht="24" customHeight="1">
      <c r="A19" s="240"/>
      <c r="B19" s="217"/>
      <c r="C19" s="219"/>
      <c r="D19" s="54" t="s">
        <v>38</v>
      </c>
      <c r="E19" s="54" t="s">
        <v>39</v>
      </c>
      <c r="F19" s="54" t="s">
        <v>34</v>
      </c>
      <c r="G19" s="54" t="s">
        <v>38</v>
      </c>
      <c r="H19" s="54" t="s">
        <v>39</v>
      </c>
      <c r="I19" s="54" t="s">
        <v>34</v>
      </c>
      <c r="J19" s="204"/>
    </row>
    <row r="20" spans="1:10" s="42" customFormat="1" ht="15.75" thickBot="1">
      <c r="A20" s="103">
        <v>1</v>
      </c>
      <c r="B20" s="104">
        <v>2</v>
      </c>
      <c r="C20" s="104">
        <v>3</v>
      </c>
      <c r="D20" s="105">
        <v>4</v>
      </c>
      <c r="E20" s="105">
        <v>5</v>
      </c>
      <c r="F20" s="105">
        <v>6</v>
      </c>
      <c r="G20" s="105">
        <v>7</v>
      </c>
      <c r="H20" s="105">
        <v>8</v>
      </c>
      <c r="I20" s="105">
        <v>9</v>
      </c>
      <c r="J20" s="106" t="s">
        <v>83</v>
      </c>
    </row>
    <row r="21" spans="1:10" s="57" customFormat="1" ht="19.5" customHeight="1" hidden="1" outlineLevel="1">
      <c r="A21" s="43">
        <v>1</v>
      </c>
      <c r="B21" s="60" t="s">
        <v>159</v>
      </c>
      <c r="C21" s="148"/>
      <c r="D21" s="152" t="s">
        <v>151</v>
      </c>
      <c r="E21" s="152" t="s">
        <v>151</v>
      </c>
      <c r="F21" s="149"/>
      <c r="G21" s="152" t="s">
        <v>151</v>
      </c>
      <c r="H21" s="152" t="s">
        <v>151</v>
      </c>
      <c r="I21" s="149"/>
      <c r="J21" s="150"/>
    </row>
    <row r="22" spans="1:10" s="57" customFormat="1" ht="19.5" customHeight="1" hidden="1" outlineLevel="1">
      <c r="A22" s="43">
        <v>2</v>
      </c>
      <c r="B22" s="55" t="s">
        <v>160</v>
      </c>
      <c r="C22" s="147" t="s">
        <v>136</v>
      </c>
      <c r="D22" s="152" t="s">
        <v>151</v>
      </c>
      <c r="E22" s="152" t="s">
        <v>151</v>
      </c>
      <c r="F22" s="149"/>
      <c r="G22" s="152" t="s">
        <v>151</v>
      </c>
      <c r="H22" s="152" t="s">
        <v>151</v>
      </c>
      <c r="I22" s="149"/>
      <c r="J22" s="152" t="s">
        <v>151</v>
      </c>
    </row>
    <row r="23" spans="1:10" s="57" customFormat="1" ht="30" customHeight="1" hidden="1" outlineLevel="1">
      <c r="A23" s="43">
        <v>3</v>
      </c>
      <c r="B23" s="60" t="s">
        <v>161</v>
      </c>
      <c r="C23" s="148"/>
      <c r="D23" s="148"/>
      <c r="E23" s="148"/>
      <c r="F23" s="149"/>
      <c r="G23" s="148"/>
      <c r="H23" s="148"/>
      <c r="I23" s="149"/>
      <c r="J23" s="150"/>
    </row>
    <row r="24" spans="1:10" s="195" customFormat="1" ht="24.75" customHeight="1" hidden="1" outlineLevel="1">
      <c r="A24" s="98">
        <v>4</v>
      </c>
      <c r="B24" s="60" t="s">
        <v>162</v>
      </c>
      <c r="C24" s="148"/>
      <c r="D24" s="148"/>
      <c r="E24" s="148"/>
      <c r="F24" s="149"/>
      <c r="G24" s="148"/>
      <c r="H24" s="148"/>
      <c r="I24" s="149"/>
      <c r="J24" s="194"/>
    </row>
    <row r="25" spans="1:10" s="57" customFormat="1" ht="28.5" customHeight="1" hidden="1" outlineLevel="1">
      <c r="A25" s="210">
        <v>5</v>
      </c>
      <c r="B25" s="60" t="s">
        <v>163</v>
      </c>
      <c r="C25" s="148"/>
      <c r="D25" s="152" t="s">
        <v>151</v>
      </c>
      <c r="E25" s="152" t="s">
        <v>151</v>
      </c>
      <c r="F25" s="149"/>
      <c r="G25" s="152" t="s">
        <v>151</v>
      </c>
      <c r="H25" s="152" t="s">
        <v>151</v>
      </c>
      <c r="I25" s="149"/>
      <c r="J25" s="150"/>
    </row>
    <row r="26" spans="1:10" s="57" customFormat="1" ht="24.75" customHeight="1" hidden="1" outlineLevel="1">
      <c r="A26" s="210"/>
      <c r="B26" s="58" t="s">
        <v>164</v>
      </c>
      <c r="C26" s="148"/>
      <c r="D26" s="152" t="s">
        <v>151</v>
      </c>
      <c r="E26" s="152" t="s">
        <v>151</v>
      </c>
      <c r="F26" s="149"/>
      <c r="G26" s="152" t="s">
        <v>151</v>
      </c>
      <c r="H26" s="152" t="s">
        <v>151</v>
      </c>
      <c r="I26" s="149"/>
      <c r="J26" s="150"/>
    </row>
    <row r="27" spans="1:10" s="57" customFormat="1" ht="24.75" customHeight="1" hidden="1" outlineLevel="1">
      <c r="A27" s="210"/>
      <c r="B27" s="58" t="s">
        <v>165</v>
      </c>
      <c r="C27" s="148"/>
      <c r="D27" s="152" t="s">
        <v>151</v>
      </c>
      <c r="E27" s="152" t="s">
        <v>151</v>
      </c>
      <c r="F27" s="149"/>
      <c r="G27" s="152" t="s">
        <v>151</v>
      </c>
      <c r="H27" s="152" t="s">
        <v>151</v>
      </c>
      <c r="I27" s="149"/>
      <c r="J27" s="150"/>
    </row>
    <row r="28" spans="1:10" s="57" customFormat="1" ht="30" customHeight="1" hidden="1" outlineLevel="1">
      <c r="A28" s="43">
        <v>6</v>
      </c>
      <c r="B28" s="55" t="s">
        <v>166</v>
      </c>
      <c r="C28" s="148"/>
      <c r="D28" s="152" t="s">
        <v>151</v>
      </c>
      <c r="E28" s="152" t="s">
        <v>151</v>
      </c>
      <c r="F28" s="149"/>
      <c r="G28" s="152" t="s">
        <v>151</v>
      </c>
      <c r="H28" s="152" t="s">
        <v>151</v>
      </c>
      <c r="I28" s="149"/>
      <c r="J28" s="150"/>
    </row>
    <row r="29" spans="1:10" s="57" customFormat="1" ht="30" customHeight="1" hidden="1" outlineLevel="1">
      <c r="A29" s="43">
        <v>7</v>
      </c>
      <c r="B29" s="55" t="s">
        <v>167</v>
      </c>
      <c r="C29" s="148"/>
      <c r="D29" s="148"/>
      <c r="E29" s="148"/>
      <c r="F29" s="148"/>
      <c r="G29" s="148"/>
      <c r="H29" s="148"/>
      <c r="I29" s="148"/>
      <c r="J29" s="150"/>
    </row>
    <row r="30" spans="1:10" s="57" customFormat="1" ht="30" customHeight="1" hidden="1" outlineLevel="1">
      <c r="A30" s="43">
        <v>8</v>
      </c>
      <c r="B30" s="55" t="s">
        <v>168</v>
      </c>
      <c r="C30" s="148"/>
      <c r="D30" s="148"/>
      <c r="E30" s="148"/>
      <c r="F30" s="148"/>
      <c r="G30" s="148"/>
      <c r="H30" s="148"/>
      <c r="I30" s="148"/>
      <c r="J30" s="150"/>
    </row>
    <row r="31" spans="1:10" s="57" customFormat="1" ht="19.5" customHeight="1" hidden="1" outlineLevel="1">
      <c r="A31" s="39" t="s">
        <v>20</v>
      </c>
      <c r="B31" s="153" t="s">
        <v>4</v>
      </c>
      <c r="C31" s="151"/>
      <c r="D31" s="193"/>
      <c r="E31" s="149"/>
      <c r="F31" s="149"/>
      <c r="G31" s="193"/>
      <c r="H31" s="149"/>
      <c r="I31" s="149"/>
      <c r="J31" s="149"/>
    </row>
    <row r="32" spans="1:10" s="57" customFormat="1" ht="30" customHeight="1" hidden="1" outlineLevel="1">
      <c r="A32" s="43">
        <v>1</v>
      </c>
      <c r="B32" s="60" t="s">
        <v>137</v>
      </c>
      <c r="C32" s="148"/>
      <c r="D32" s="148"/>
      <c r="E32" s="148"/>
      <c r="F32" s="148"/>
      <c r="G32" s="148"/>
      <c r="H32" s="148"/>
      <c r="I32" s="148"/>
      <c r="J32" s="150"/>
    </row>
    <row r="33" spans="1:10" s="57" customFormat="1" ht="30" customHeight="1" hidden="1" outlineLevel="1">
      <c r="A33" s="43">
        <v>2</v>
      </c>
      <c r="B33" s="60" t="s">
        <v>73</v>
      </c>
      <c r="C33" s="148"/>
      <c r="D33" s="152" t="s">
        <v>151</v>
      </c>
      <c r="E33" s="152" t="s">
        <v>151</v>
      </c>
      <c r="F33" s="148"/>
      <c r="G33" s="152" t="s">
        <v>151</v>
      </c>
      <c r="H33" s="152" t="s">
        <v>151</v>
      </c>
      <c r="I33" s="148"/>
      <c r="J33" s="150"/>
    </row>
    <row r="34" spans="1:10" s="57" customFormat="1" ht="19.5" customHeight="1" hidden="1" outlineLevel="1">
      <c r="A34" s="39" t="s">
        <v>20</v>
      </c>
      <c r="B34" s="153" t="s">
        <v>4</v>
      </c>
      <c r="C34" s="148"/>
      <c r="D34" s="148"/>
      <c r="E34" s="148"/>
      <c r="F34" s="148"/>
      <c r="G34" s="148"/>
      <c r="H34" s="148"/>
      <c r="I34" s="148"/>
      <c r="J34" s="149"/>
    </row>
    <row r="35" spans="1:10" s="57" customFormat="1" ht="24.75" customHeight="1" collapsed="1">
      <c r="A35" s="207" t="s">
        <v>70</v>
      </c>
      <c r="B35" s="208"/>
      <c r="C35" s="208"/>
      <c r="D35" s="208"/>
      <c r="E35" s="208"/>
      <c r="F35" s="208"/>
      <c r="G35" s="208"/>
      <c r="H35" s="208"/>
      <c r="I35" s="208"/>
      <c r="J35" s="209"/>
    </row>
    <row r="36" spans="1:10" s="42" customFormat="1" ht="24.75" customHeight="1">
      <c r="A36" s="214" t="s">
        <v>169</v>
      </c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10" s="57" customFormat="1" ht="39" customHeight="1" outlineLevel="1">
      <c r="A37" s="210">
        <v>1</v>
      </c>
      <c r="B37" s="60" t="s">
        <v>71</v>
      </c>
      <c r="C37" s="220">
        <v>4760</v>
      </c>
      <c r="D37" s="197">
        <v>0</v>
      </c>
      <c r="E37" s="197">
        <v>1</v>
      </c>
      <c r="F37" s="197">
        <f>E37+D37</f>
        <v>1</v>
      </c>
      <c r="G37" s="197">
        <v>0</v>
      </c>
      <c r="H37" s="197">
        <v>1</v>
      </c>
      <c r="I37" s="197">
        <f>H37+G37</f>
        <v>1</v>
      </c>
      <c r="J37" s="201">
        <f>(I37/C37)*100</f>
        <v>0.02100840336134454</v>
      </c>
    </row>
    <row r="38" spans="1:10" s="57" customFormat="1" ht="15.75" outlineLevel="1">
      <c r="A38" s="210"/>
      <c r="B38" s="59" t="s">
        <v>84</v>
      </c>
      <c r="C38" s="220">
        <v>1291</v>
      </c>
      <c r="D38" s="197">
        <v>0</v>
      </c>
      <c r="E38" s="197">
        <v>0</v>
      </c>
      <c r="F38" s="197">
        <f aca="true" t="shared" si="0" ref="F38:F63">E38+D38</f>
        <v>0</v>
      </c>
      <c r="G38" s="197">
        <v>0</v>
      </c>
      <c r="H38" s="197">
        <v>0</v>
      </c>
      <c r="I38" s="197">
        <f aca="true" t="shared" si="1" ref="I38:I53">H38+G38</f>
        <v>0</v>
      </c>
      <c r="J38" s="201">
        <f aca="true" t="shared" si="2" ref="J38:J45">(I38/C38)*100</f>
        <v>0</v>
      </c>
    </row>
    <row r="39" spans="1:10" s="57" customFormat="1" ht="15.75" outlineLevel="1">
      <c r="A39" s="210"/>
      <c r="B39" s="59" t="s">
        <v>85</v>
      </c>
      <c r="C39" s="220">
        <v>350</v>
      </c>
      <c r="D39" s="197">
        <v>0</v>
      </c>
      <c r="E39" s="197">
        <v>0</v>
      </c>
      <c r="F39" s="197">
        <f t="shared" si="0"/>
        <v>0</v>
      </c>
      <c r="G39" s="197">
        <v>0</v>
      </c>
      <c r="H39" s="197">
        <v>0</v>
      </c>
      <c r="I39" s="197">
        <f t="shared" si="1"/>
        <v>0</v>
      </c>
      <c r="J39" s="201">
        <f t="shared" si="2"/>
        <v>0</v>
      </c>
    </row>
    <row r="40" spans="1:10" s="57" customFormat="1" ht="25.5" outlineLevel="1">
      <c r="A40" s="210"/>
      <c r="B40" s="59" t="s">
        <v>138</v>
      </c>
      <c r="C40" s="220">
        <v>1776</v>
      </c>
      <c r="D40" s="197">
        <v>0</v>
      </c>
      <c r="E40" s="197">
        <v>0</v>
      </c>
      <c r="F40" s="197">
        <f t="shared" si="0"/>
        <v>0</v>
      </c>
      <c r="G40" s="197">
        <v>0</v>
      </c>
      <c r="H40" s="197">
        <v>0</v>
      </c>
      <c r="I40" s="197">
        <f t="shared" si="1"/>
        <v>0</v>
      </c>
      <c r="J40" s="201">
        <f t="shared" si="2"/>
        <v>0</v>
      </c>
    </row>
    <row r="41" spans="1:10" s="57" customFormat="1" ht="15.75" outlineLevel="1">
      <c r="A41" s="210"/>
      <c r="B41" s="60" t="s">
        <v>139</v>
      </c>
      <c r="C41" s="220">
        <v>180</v>
      </c>
      <c r="D41" s="197">
        <v>0</v>
      </c>
      <c r="E41" s="197">
        <v>0</v>
      </c>
      <c r="F41" s="197">
        <f t="shared" si="0"/>
        <v>0</v>
      </c>
      <c r="G41" s="197">
        <v>0</v>
      </c>
      <c r="H41" s="197">
        <v>0</v>
      </c>
      <c r="I41" s="197">
        <f t="shared" si="1"/>
        <v>0</v>
      </c>
      <c r="J41" s="201">
        <f t="shared" si="2"/>
        <v>0</v>
      </c>
    </row>
    <row r="42" spans="1:10" s="57" customFormat="1" ht="15.75" outlineLevel="1">
      <c r="A42" s="210"/>
      <c r="B42" s="60" t="s">
        <v>140</v>
      </c>
      <c r="C42" s="220">
        <v>287</v>
      </c>
      <c r="D42" s="197">
        <v>0</v>
      </c>
      <c r="E42" s="197">
        <v>0</v>
      </c>
      <c r="F42" s="197">
        <f t="shared" si="0"/>
        <v>0</v>
      </c>
      <c r="G42" s="197">
        <v>0</v>
      </c>
      <c r="H42" s="197">
        <v>0</v>
      </c>
      <c r="I42" s="197">
        <f t="shared" si="1"/>
        <v>0</v>
      </c>
      <c r="J42" s="201">
        <f t="shared" si="2"/>
        <v>0</v>
      </c>
    </row>
    <row r="43" spans="1:10" s="57" customFormat="1" ht="15.75" outlineLevel="1">
      <c r="A43" s="210"/>
      <c r="B43" s="60" t="s">
        <v>141</v>
      </c>
      <c r="C43" s="220">
        <v>715</v>
      </c>
      <c r="D43" s="197">
        <v>0</v>
      </c>
      <c r="E43" s="197">
        <v>0</v>
      </c>
      <c r="F43" s="197">
        <f t="shared" si="0"/>
        <v>0</v>
      </c>
      <c r="G43" s="197">
        <v>0</v>
      </c>
      <c r="H43" s="197">
        <v>0</v>
      </c>
      <c r="I43" s="197">
        <f t="shared" si="1"/>
        <v>0</v>
      </c>
      <c r="J43" s="201">
        <f t="shared" si="2"/>
        <v>0</v>
      </c>
    </row>
    <row r="44" spans="1:10" s="57" customFormat="1" ht="15.75" outlineLevel="1">
      <c r="A44" s="210"/>
      <c r="B44" s="59" t="s">
        <v>86</v>
      </c>
      <c r="C44" s="220">
        <v>775</v>
      </c>
      <c r="D44" s="197">
        <v>0</v>
      </c>
      <c r="E44" s="197">
        <v>0</v>
      </c>
      <c r="F44" s="197">
        <f t="shared" si="0"/>
        <v>0</v>
      </c>
      <c r="G44" s="197">
        <v>0</v>
      </c>
      <c r="H44" s="197">
        <v>0</v>
      </c>
      <c r="I44" s="197">
        <f t="shared" si="1"/>
        <v>0</v>
      </c>
      <c r="J44" s="201">
        <f t="shared" si="2"/>
        <v>0</v>
      </c>
    </row>
    <row r="45" spans="1:10" s="57" customFormat="1" ht="15.75" outlineLevel="1">
      <c r="A45" s="210"/>
      <c r="B45" s="59" t="s">
        <v>87</v>
      </c>
      <c r="C45" s="220">
        <v>1666</v>
      </c>
      <c r="D45" s="197">
        <v>0</v>
      </c>
      <c r="E45" s="197">
        <v>0</v>
      </c>
      <c r="F45" s="197">
        <f t="shared" si="0"/>
        <v>0</v>
      </c>
      <c r="G45" s="197">
        <v>0</v>
      </c>
      <c r="H45" s="197">
        <v>0</v>
      </c>
      <c r="I45" s="197">
        <f t="shared" si="1"/>
        <v>0</v>
      </c>
      <c r="J45" s="201">
        <f t="shared" si="2"/>
        <v>0</v>
      </c>
    </row>
    <row r="46" spans="1:10" s="57" customFormat="1" ht="45" customHeight="1" outlineLevel="1">
      <c r="A46" s="43">
        <v>2</v>
      </c>
      <c r="B46" s="60" t="s">
        <v>142</v>
      </c>
      <c r="C46" s="196" t="s">
        <v>172</v>
      </c>
      <c r="D46" s="197">
        <v>0</v>
      </c>
      <c r="E46" s="197">
        <v>0</v>
      </c>
      <c r="F46" s="197">
        <f t="shared" si="0"/>
        <v>0</v>
      </c>
      <c r="G46" s="197">
        <v>0</v>
      </c>
      <c r="H46" s="197">
        <v>0</v>
      </c>
      <c r="I46" s="197">
        <f t="shared" si="1"/>
        <v>0</v>
      </c>
      <c r="J46" s="152" t="s">
        <v>173</v>
      </c>
    </row>
    <row r="47" spans="1:10" s="57" customFormat="1" ht="19.5" customHeight="1" outlineLevel="1">
      <c r="A47" s="210">
        <v>3</v>
      </c>
      <c r="B47" s="55" t="s">
        <v>72</v>
      </c>
      <c r="C47" s="220">
        <v>1018</v>
      </c>
      <c r="D47" s="197">
        <v>5</v>
      </c>
      <c r="E47" s="197">
        <v>5</v>
      </c>
      <c r="F47" s="197">
        <f t="shared" si="0"/>
        <v>10</v>
      </c>
      <c r="G47" s="197">
        <v>5</v>
      </c>
      <c r="H47" s="197">
        <v>5</v>
      </c>
      <c r="I47" s="197">
        <f t="shared" si="1"/>
        <v>10</v>
      </c>
      <c r="J47" s="201">
        <f>I47/C47*100</f>
        <v>0.9823182711198428</v>
      </c>
    </row>
    <row r="48" spans="1:10" s="57" customFormat="1" ht="19.5" customHeight="1" outlineLevel="1">
      <c r="A48" s="210"/>
      <c r="B48" s="58" t="s">
        <v>84</v>
      </c>
      <c r="C48" s="220">
        <v>241</v>
      </c>
      <c r="D48" s="197">
        <v>0</v>
      </c>
      <c r="E48" s="197">
        <v>1</v>
      </c>
      <c r="F48" s="197">
        <f t="shared" si="0"/>
        <v>1</v>
      </c>
      <c r="G48" s="197">
        <v>0</v>
      </c>
      <c r="H48" s="197">
        <v>1</v>
      </c>
      <c r="I48" s="197">
        <f t="shared" si="1"/>
        <v>1</v>
      </c>
      <c r="J48" s="201">
        <f aca="true" t="shared" si="3" ref="J48:J53">I48/C48*100</f>
        <v>0.4149377593360996</v>
      </c>
    </row>
    <row r="49" spans="1:10" s="57" customFormat="1" ht="19.5" customHeight="1" outlineLevel="1">
      <c r="A49" s="210"/>
      <c r="B49" s="58" t="s">
        <v>138</v>
      </c>
      <c r="C49" s="220">
        <v>333</v>
      </c>
      <c r="D49" s="197">
        <v>3</v>
      </c>
      <c r="E49" s="198">
        <v>1</v>
      </c>
      <c r="F49" s="197">
        <v>4</v>
      </c>
      <c r="G49" s="198">
        <v>3</v>
      </c>
      <c r="H49" s="198">
        <v>1</v>
      </c>
      <c r="I49" s="197">
        <v>4</v>
      </c>
      <c r="J49" s="201">
        <f t="shared" si="3"/>
        <v>1.2012012012012012</v>
      </c>
    </row>
    <row r="50" spans="1:10" s="57" customFormat="1" ht="19.5" customHeight="1" outlineLevel="1">
      <c r="A50" s="210"/>
      <c r="B50" s="55" t="s">
        <v>139</v>
      </c>
      <c r="C50" s="220">
        <v>35</v>
      </c>
      <c r="D50" s="197">
        <v>0</v>
      </c>
      <c r="E50" s="197">
        <v>0</v>
      </c>
      <c r="F50" s="197">
        <f t="shared" si="0"/>
        <v>0</v>
      </c>
      <c r="G50" s="197">
        <v>0</v>
      </c>
      <c r="H50" s="197">
        <v>0</v>
      </c>
      <c r="I50" s="197">
        <f t="shared" si="1"/>
        <v>0</v>
      </c>
      <c r="J50" s="201">
        <f t="shared" si="3"/>
        <v>0</v>
      </c>
    </row>
    <row r="51" spans="1:10" s="57" customFormat="1" ht="19.5" customHeight="1" outlineLevel="1">
      <c r="A51" s="210"/>
      <c r="B51" s="55" t="s">
        <v>140</v>
      </c>
      <c r="C51" s="220">
        <v>54</v>
      </c>
      <c r="D51" s="197">
        <v>2</v>
      </c>
      <c r="E51" s="197">
        <v>1</v>
      </c>
      <c r="F51" s="197">
        <f t="shared" si="0"/>
        <v>3</v>
      </c>
      <c r="G51" s="197">
        <v>2</v>
      </c>
      <c r="H51" s="197">
        <v>1</v>
      </c>
      <c r="I51" s="197">
        <f t="shared" si="1"/>
        <v>3</v>
      </c>
      <c r="J51" s="201">
        <f t="shared" si="3"/>
        <v>5.555555555555555</v>
      </c>
    </row>
    <row r="52" spans="1:10" s="57" customFormat="1" ht="19.5" customHeight="1" outlineLevel="1">
      <c r="A52" s="210"/>
      <c r="B52" s="55" t="s">
        <v>143</v>
      </c>
      <c r="C52" s="220">
        <v>135</v>
      </c>
      <c r="D52" s="197">
        <v>1</v>
      </c>
      <c r="E52" s="197">
        <v>0</v>
      </c>
      <c r="F52" s="197">
        <f t="shared" si="0"/>
        <v>1</v>
      </c>
      <c r="G52" s="197">
        <v>1</v>
      </c>
      <c r="H52" s="197">
        <v>0</v>
      </c>
      <c r="I52" s="197">
        <f t="shared" si="1"/>
        <v>1</v>
      </c>
      <c r="J52" s="201">
        <f t="shared" si="3"/>
        <v>0.7407407407407408</v>
      </c>
    </row>
    <row r="53" spans="1:10" s="57" customFormat="1" ht="19.5" customHeight="1" outlineLevel="1">
      <c r="A53" s="210"/>
      <c r="B53" s="58" t="s">
        <v>86</v>
      </c>
      <c r="C53" s="220">
        <v>102</v>
      </c>
      <c r="D53" s="197">
        <v>0</v>
      </c>
      <c r="E53" s="197">
        <v>0</v>
      </c>
      <c r="F53" s="197">
        <f t="shared" si="0"/>
        <v>0</v>
      </c>
      <c r="G53" s="197">
        <v>0</v>
      </c>
      <c r="H53" s="197">
        <v>0</v>
      </c>
      <c r="I53" s="197">
        <f t="shared" si="1"/>
        <v>0</v>
      </c>
      <c r="J53" s="201">
        <f t="shared" si="3"/>
        <v>0</v>
      </c>
    </row>
    <row r="54" spans="1:10" s="57" customFormat="1" ht="25.5" outlineLevel="1">
      <c r="A54" s="210">
        <v>4</v>
      </c>
      <c r="B54" s="60" t="s">
        <v>74</v>
      </c>
      <c r="C54" s="196" t="s">
        <v>172</v>
      </c>
      <c r="D54" s="152" t="s">
        <v>151</v>
      </c>
      <c r="E54" s="152" t="s">
        <v>151</v>
      </c>
      <c r="F54" s="197">
        <v>10</v>
      </c>
      <c r="G54" s="152" t="s">
        <v>151</v>
      </c>
      <c r="H54" s="152" t="s">
        <v>151</v>
      </c>
      <c r="I54" s="197">
        <f>F54</f>
        <v>10</v>
      </c>
      <c r="J54" s="152" t="s">
        <v>173</v>
      </c>
    </row>
    <row r="55" spans="1:10" s="57" customFormat="1" ht="15.75" outlineLevel="1">
      <c r="A55" s="210"/>
      <c r="B55" s="59" t="s">
        <v>88</v>
      </c>
      <c r="C55" s="196" t="s">
        <v>172</v>
      </c>
      <c r="D55" s="152" t="s">
        <v>151</v>
      </c>
      <c r="E55" s="152" t="s">
        <v>151</v>
      </c>
      <c r="F55" s="197">
        <v>1</v>
      </c>
      <c r="G55" s="152" t="s">
        <v>151</v>
      </c>
      <c r="H55" s="152" t="s">
        <v>151</v>
      </c>
      <c r="I55" s="197">
        <f aca="true" t="shared" si="4" ref="I55:I60">F55</f>
        <v>1</v>
      </c>
      <c r="J55" s="152" t="s">
        <v>173</v>
      </c>
    </row>
    <row r="56" spans="1:10" s="57" customFormat="1" ht="25.5" outlineLevel="1">
      <c r="A56" s="210"/>
      <c r="B56" s="59" t="s">
        <v>144</v>
      </c>
      <c r="C56" s="196" t="s">
        <v>172</v>
      </c>
      <c r="D56" s="152" t="s">
        <v>151</v>
      </c>
      <c r="E56" s="152" t="s">
        <v>151</v>
      </c>
      <c r="F56" s="197">
        <v>4</v>
      </c>
      <c r="G56" s="152" t="s">
        <v>151</v>
      </c>
      <c r="H56" s="152" t="s">
        <v>151</v>
      </c>
      <c r="I56" s="197">
        <f t="shared" si="4"/>
        <v>4</v>
      </c>
      <c r="J56" s="152" t="s">
        <v>173</v>
      </c>
    </row>
    <row r="57" spans="1:10" s="57" customFormat="1" ht="15.75" outlineLevel="1">
      <c r="A57" s="210"/>
      <c r="B57" s="55" t="s">
        <v>145</v>
      </c>
      <c r="C57" s="196" t="s">
        <v>172</v>
      </c>
      <c r="D57" s="152" t="s">
        <v>151</v>
      </c>
      <c r="E57" s="152" t="s">
        <v>151</v>
      </c>
      <c r="F57" s="197">
        <v>0</v>
      </c>
      <c r="G57" s="152" t="s">
        <v>151</v>
      </c>
      <c r="H57" s="152" t="s">
        <v>151</v>
      </c>
      <c r="I57" s="197">
        <f t="shared" si="4"/>
        <v>0</v>
      </c>
      <c r="J57" s="152" t="s">
        <v>173</v>
      </c>
    </row>
    <row r="58" spans="1:10" s="57" customFormat="1" ht="15.75" outlineLevel="1">
      <c r="A58" s="210"/>
      <c r="B58" s="60" t="s">
        <v>146</v>
      </c>
      <c r="C58" s="196" t="s">
        <v>172</v>
      </c>
      <c r="D58" s="152" t="s">
        <v>151</v>
      </c>
      <c r="E58" s="152" t="s">
        <v>151</v>
      </c>
      <c r="F58" s="197">
        <v>3</v>
      </c>
      <c r="G58" s="152" t="s">
        <v>151</v>
      </c>
      <c r="H58" s="152" t="s">
        <v>151</v>
      </c>
      <c r="I58" s="197">
        <f t="shared" si="4"/>
        <v>3</v>
      </c>
      <c r="J58" s="152" t="s">
        <v>173</v>
      </c>
    </row>
    <row r="59" spans="1:10" s="57" customFormat="1" ht="15.75" outlineLevel="1">
      <c r="A59" s="210"/>
      <c r="B59" s="56" t="s">
        <v>170</v>
      </c>
      <c r="C59" s="196" t="s">
        <v>172</v>
      </c>
      <c r="D59" s="152" t="s">
        <v>151</v>
      </c>
      <c r="E59" s="152" t="s">
        <v>151</v>
      </c>
      <c r="F59" s="197">
        <v>1</v>
      </c>
      <c r="G59" s="152" t="s">
        <v>151</v>
      </c>
      <c r="H59" s="152" t="s">
        <v>151</v>
      </c>
      <c r="I59" s="197">
        <f t="shared" si="4"/>
        <v>1</v>
      </c>
      <c r="J59" s="152" t="s">
        <v>173</v>
      </c>
    </row>
    <row r="60" spans="1:10" s="57" customFormat="1" ht="15.75" outlineLevel="1">
      <c r="A60" s="210"/>
      <c r="B60" s="61" t="s">
        <v>89</v>
      </c>
      <c r="C60" s="196" t="s">
        <v>172</v>
      </c>
      <c r="D60" s="152" t="s">
        <v>151</v>
      </c>
      <c r="E60" s="152" t="s">
        <v>151</v>
      </c>
      <c r="F60" s="197">
        <v>0</v>
      </c>
      <c r="G60" s="152" t="s">
        <v>151</v>
      </c>
      <c r="H60" s="152" t="s">
        <v>151</v>
      </c>
      <c r="I60" s="197">
        <f t="shared" si="4"/>
        <v>0</v>
      </c>
      <c r="J60" s="152" t="s">
        <v>173</v>
      </c>
    </row>
    <row r="61" spans="1:10" s="57" customFormat="1" ht="15.75" outlineLevel="1">
      <c r="A61" s="39" t="s">
        <v>20</v>
      </c>
      <c r="B61" s="153" t="s">
        <v>4</v>
      </c>
      <c r="C61" s="196" t="s">
        <v>172</v>
      </c>
      <c r="D61" s="199" t="s">
        <v>157</v>
      </c>
      <c r="E61" s="199" t="s">
        <v>157</v>
      </c>
      <c r="F61" s="200" t="s">
        <v>157</v>
      </c>
      <c r="G61" s="199" t="s">
        <v>157</v>
      </c>
      <c r="H61" s="199" t="s">
        <v>157</v>
      </c>
      <c r="I61" s="200" t="s">
        <v>157</v>
      </c>
      <c r="J61" s="152" t="s">
        <v>173</v>
      </c>
    </row>
    <row r="62" spans="1:10" s="57" customFormat="1" ht="19.5" customHeight="1" hidden="1" outlineLevel="1">
      <c r="A62" s="98">
        <v>1</v>
      </c>
      <c r="B62" s="99" t="s">
        <v>147</v>
      </c>
      <c r="C62" s="156"/>
      <c r="D62" s="155" t="s">
        <v>151</v>
      </c>
      <c r="E62" s="155" t="s">
        <v>151</v>
      </c>
      <c r="F62" s="197" t="e">
        <f t="shared" si="0"/>
        <v>#VALUE!</v>
      </c>
      <c r="G62" s="155" t="s">
        <v>151</v>
      </c>
      <c r="H62" s="155" t="s">
        <v>151</v>
      </c>
      <c r="I62" s="156"/>
      <c r="J62" s="154"/>
    </row>
    <row r="63" spans="1:10" s="57" customFormat="1" ht="19.5" customHeight="1" hidden="1" outlineLevel="1">
      <c r="A63" s="43">
        <v>2</v>
      </c>
      <c r="B63" s="60" t="s">
        <v>148</v>
      </c>
      <c r="C63" s="147" t="s">
        <v>136</v>
      </c>
      <c r="D63" s="152" t="s">
        <v>151</v>
      </c>
      <c r="E63" s="152" t="s">
        <v>151</v>
      </c>
      <c r="F63" s="197" t="e">
        <f t="shared" si="0"/>
        <v>#VALUE!</v>
      </c>
      <c r="G63" s="152" t="s">
        <v>151</v>
      </c>
      <c r="H63" s="152" t="s">
        <v>151</v>
      </c>
      <c r="I63" s="156"/>
      <c r="J63" s="152" t="s">
        <v>151</v>
      </c>
    </row>
    <row r="64" spans="1:10" s="42" customFormat="1" ht="14.25" customHeight="1" collapsed="1">
      <c r="A64" s="205" t="s">
        <v>40</v>
      </c>
      <c r="B64" s="205"/>
      <c r="C64" s="206"/>
      <c r="D64" s="206"/>
      <c r="E64" s="206"/>
      <c r="F64" s="206"/>
      <c r="G64" s="206"/>
      <c r="H64" s="206"/>
      <c r="I64" s="206"/>
      <c r="J64" s="206"/>
    </row>
    <row r="65" spans="1:2" s="42" customFormat="1" ht="14.25" customHeight="1">
      <c r="A65" s="242"/>
      <c r="B65" s="242"/>
    </row>
    <row r="66" s="42" customFormat="1" ht="12.75">
      <c r="A66" s="4" t="s">
        <v>36</v>
      </c>
    </row>
  </sheetData>
  <sheetProtection/>
  <mergeCells count="31">
    <mergeCell ref="A64:B64"/>
    <mergeCell ref="C64:J64"/>
    <mergeCell ref="A65:B65"/>
    <mergeCell ref="A37:A45"/>
    <mergeCell ref="A47:A53"/>
    <mergeCell ref="A54:A60"/>
    <mergeCell ref="A36:J36"/>
    <mergeCell ref="A35:J35"/>
    <mergeCell ref="A25:A27"/>
    <mergeCell ref="J18:J19"/>
    <mergeCell ref="A17:I17"/>
    <mergeCell ref="A16:J16"/>
    <mergeCell ref="A18:A19"/>
    <mergeCell ref="B18:B19"/>
    <mergeCell ref="C18:C19"/>
    <mergeCell ref="D18:F18"/>
    <mergeCell ref="G18:I18"/>
    <mergeCell ref="A11:J11"/>
    <mergeCell ref="A12:I12"/>
    <mergeCell ref="A14:J14"/>
    <mergeCell ref="A15:J15"/>
    <mergeCell ref="A13:J13"/>
    <mergeCell ref="A9:J9"/>
    <mergeCell ref="A10:J10"/>
    <mergeCell ref="A1:G1"/>
    <mergeCell ref="A3:B3"/>
    <mergeCell ref="C3:J3"/>
    <mergeCell ref="A5:B5"/>
    <mergeCell ref="C5:J5"/>
    <mergeCell ref="A7:B7"/>
    <mergeCell ref="C7:J7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7">
      <selection activeCell="I22" sqref="I22"/>
    </sheetView>
  </sheetViews>
  <sheetFormatPr defaultColWidth="9.140625" defaultRowHeight="12.75"/>
  <cols>
    <col min="1" max="1" width="18.421875" style="4" customWidth="1"/>
    <col min="2" max="4" width="14.281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30" t="s">
        <v>154</v>
      </c>
      <c r="B1" s="330"/>
      <c r="C1" s="330"/>
      <c r="D1" s="330"/>
      <c r="E1" s="330"/>
      <c r="F1" s="330"/>
      <c r="G1" s="330"/>
      <c r="H1" s="330"/>
      <c r="I1" s="330"/>
      <c r="J1" s="1"/>
      <c r="K1" s="1"/>
    </row>
    <row r="2" spans="3:11" ht="15" customHeight="1"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331" t="s">
        <v>150</v>
      </c>
      <c r="B3" s="331"/>
      <c r="C3" s="332" t="s">
        <v>158</v>
      </c>
      <c r="D3" s="332"/>
      <c r="E3" s="332"/>
      <c r="F3" s="332"/>
      <c r="G3" s="332"/>
      <c r="H3" s="332"/>
      <c r="I3" s="332"/>
      <c r="J3" s="35"/>
      <c r="K3" s="35"/>
    </row>
    <row r="4" spans="1:11" ht="15" customHeight="1">
      <c r="A4" s="96"/>
      <c r="B4" s="90"/>
      <c r="C4" s="168"/>
      <c r="D4" s="168"/>
      <c r="E4" s="168"/>
      <c r="F4" s="168"/>
      <c r="G4" s="168"/>
      <c r="H4" s="168"/>
      <c r="I4" s="168"/>
      <c r="J4" s="7"/>
      <c r="K4" s="7"/>
    </row>
    <row r="5" spans="1:14" ht="15" customHeight="1">
      <c r="A5" s="295" t="s">
        <v>31</v>
      </c>
      <c r="B5" s="293"/>
      <c r="C5" s="323" t="s">
        <v>156</v>
      </c>
      <c r="D5" s="323"/>
      <c r="E5" s="323"/>
      <c r="F5" s="323"/>
      <c r="G5" s="323"/>
      <c r="H5" s="323"/>
      <c r="I5" s="323"/>
      <c r="J5" s="5"/>
      <c r="K5" s="5"/>
      <c r="L5" s="7"/>
      <c r="M5" s="7"/>
      <c r="N5" s="7"/>
    </row>
    <row r="6" spans="1:14" ht="15" customHeight="1">
      <c r="A6" s="90"/>
      <c r="B6" s="92"/>
      <c r="C6" s="168"/>
      <c r="D6" s="168"/>
      <c r="E6" s="168"/>
      <c r="F6" s="168"/>
      <c r="G6" s="168"/>
      <c r="H6" s="168"/>
      <c r="I6" s="168"/>
      <c r="J6" s="5"/>
      <c r="K6" s="5"/>
      <c r="L6" s="7"/>
      <c r="M6" s="7"/>
      <c r="N6" s="7"/>
    </row>
    <row r="7" spans="1:14" ht="15" customHeight="1">
      <c r="A7" s="293" t="s">
        <v>32</v>
      </c>
      <c r="B7" s="293"/>
      <c r="C7" s="323" t="s">
        <v>171</v>
      </c>
      <c r="D7" s="323"/>
      <c r="E7" s="323"/>
      <c r="F7" s="323"/>
      <c r="G7" s="323"/>
      <c r="H7" s="323"/>
      <c r="I7" s="323"/>
      <c r="J7" s="5"/>
      <c r="K7" s="5"/>
      <c r="L7" s="7"/>
      <c r="M7" s="7"/>
      <c r="N7" s="7"/>
    </row>
    <row r="8" spans="1:14" ht="15" customHeight="1">
      <c r="A8" s="92"/>
      <c r="B8" s="92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27" t="s">
        <v>7</v>
      </c>
      <c r="B9" s="328"/>
      <c r="C9" s="328"/>
      <c r="D9" s="328"/>
      <c r="E9" s="328"/>
      <c r="F9" s="328"/>
      <c r="G9" s="328"/>
      <c r="H9" s="328"/>
      <c r="I9" s="328"/>
      <c r="J9" s="5"/>
      <c r="K9" s="5"/>
      <c r="L9" s="7"/>
      <c r="M9" s="7"/>
      <c r="N9" s="7"/>
    </row>
    <row r="10" ht="12.75">
      <c r="I10" s="7"/>
    </row>
    <row r="11" spans="1:9" ht="32.25" customHeight="1">
      <c r="A11" s="265" t="s">
        <v>130</v>
      </c>
      <c r="B11" s="265" t="s">
        <v>34</v>
      </c>
      <c r="C11" s="265" t="s">
        <v>64</v>
      </c>
      <c r="D11" s="265"/>
      <c r="E11" s="265"/>
      <c r="F11" s="265"/>
      <c r="G11" s="265"/>
      <c r="H11" s="329"/>
      <c r="I11" s="251" t="s">
        <v>155</v>
      </c>
    </row>
    <row r="12" spans="1:9" ht="39.75" customHeight="1">
      <c r="A12" s="265"/>
      <c r="B12" s="265"/>
      <c r="C12" s="67" t="s">
        <v>34</v>
      </c>
      <c r="D12" s="67" t="s">
        <v>60</v>
      </c>
      <c r="E12" s="67" t="s">
        <v>66</v>
      </c>
      <c r="F12" s="67" t="s">
        <v>61</v>
      </c>
      <c r="G12" s="67" t="s">
        <v>62</v>
      </c>
      <c r="H12" s="70" t="s">
        <v>65</v>
      </c>
      <c r="I12" s="251"/>
    </row>
    <row r="13" spans="1:9" ht="13.5" customHeight="1">
      <c r="A13" s="46">
        <v>1</v>
      </c>
      <c r="B13" s="68" t="s">
        <v>97</v>
      </c>
      <c r="C13" s="69" t="s">
        <v>98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38.25" customHeight="1">
      <c r="A14" s="189" t="s">
        <v>1</v>
      </c>
      <c r="B14" s="188">
        <f>B15+B16+B17+B18</f>
        <v>11973687.12</v>
      </c>
      <c r="C14" s="188">
        <f aca="true" t="shared" si="0" ref="C14:I14">C15+C16+C17+C18</f>
        <v>11973687.12</v>
      </c>
      <c r="D14" s="188">
        <f t="shared" si="0"/>
        <v>11973687.12</v>
      </c>
      <c r="E14" s="188">
        <f t="shared" si="0"/>
        <v>0</v>
      </c>
      <c r="F14" s="188">
        <f t="shared" si="0"/>
        <v>0</v>
      </c>
      <c r="G14" s="188">
        <f t="shared" si="0"/>
        <v>0</v>
      </c>
      <c r="H14" s="188">
        <f t="shared" si="0"/>
        <v>0</v>
      </c>
      <c r="I14" s="188">
        <f t="shared" si="0"/>
        <v>0</v>
      </c>
    </row>
    <row r="15" spans="1:12" ht="20.25" customHeight="1">
      <c r="A15" s="190" t="s">
        <v>95</v>
      </c>
      <c r="B15" s="188">
        <f>C15+I15</f>
        <v>1358041.67</v>
      </c>
      <c r="C15" s="188">
        <f>D15+E15+F15+G15+H15</f>
        <v>1358041.67</v>
      </c>
      <c r="D15" s="187">
        <f>1358041.67</f>
        <v>1358041.67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7"/>
      <c r="K15" s="7"/>
      <c r="L15" s="7"/>
    </row>
    <row r="16" spans="1:12" ht="18" customHeight="1">
      <c r="A16" s="190" t="s">
        <v>96</v>
      </c>
      <c r="B16" s="188">
        <f>C16+I16</f>
        <v>3336696.78</v>
      </c>
      <c r="C16" s="188">
        <f>D16+E16+F16+G16+H16</f>
        <v>3336696.78</v>
      </c>
      <c r="D16" s="187">
        <v>3336696.78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7"/>
      <c r="K16" s="7"/>
      <c r="L16" s="7"/>
    </row>
    <row r="17" spans="1:12" ht="18" customHeight="1">
      <c r="A17" s="190" t="s">
        <v>93</v>
      </c>
      <c r="B17" s="188">
        <f>C17+I17</f>
        <v>3367244.95</v>
      </c>
      <c r="C17" s="188">
        <f>D17+E17+F17+G17+H17</f>
        <v>3367244.95</v>
      </c>
      <c r="D17" s="187">
        <f>1550866.95+1816378</f>
        <v>3367244.95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7"/>
      <c r="K17" s="7"/>
      <c r="L17" s="7"/>
    </row>
    <row r="18" spans="1:12" ht="19.5" customHeight="1">
      <c r="A18" s="191" t="s">
        <v>94</v>
      </c>
      <c r="B18" s="188">
        <f>C18+I18</f>
        <v>3911703.7199999997</v>
      </c>
      <c r="C18" s="188">
        <f>D18+E18+F18+G18+H18</f>
        <v>3911703.7199999997</v>
      </c>
      <c r="D18" s="187">
        <f>2095325.72+1816378</f>
        <v>3911703.7199999997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7"/>
      <c r="K18" s="7"/>
      <c r="L18" s="7"/>
    </row>
    <row r="19" spans="1:9" ht="43.5" customHeight="1">
      <c r="A19" s="202" t="s">
        <v>40</v>
      </c>
      <c r="B19" s="324" t="s">
        <v>174</v>
      </c>
      <c r="C19" s="325"/>
      <c r="D19" s="325"/>
      <c r="E19" s="325"/>
      <c r="F19" s="325"/>
      <c r="G19" s="325"/>
      <c r="H19" s="325"/>
      <c r="I19" s="326"/>
    </row>
    <row r="20" spans="1:9" ht="12.75">
      <c r="A20" s="36"/>
      <c r="B20" s="37"/>
      <c r="C20" s="3"/>
      <c r="I20" s="7"/>
    </row>
    <row r="21" spans="1:9" ht="12.75">
      <c r="A21" s="36"/>
      <c r="B21" s="37"/>
      <c r="C21" s="3"/>
      <c r="I21" s="7"/>
    </row>
    <row r="22" spans="1:8" ht="12.75">
      <c r="A22" s="245" t="s">
        <v>35</v>
      </c>
      <c r="B22" s="245"/>
      <c r="C22" s="245"/>
      <c r="D22" s="245"/>
      <c r="E22" s="245"/>
      <c r="F22" s="245"/>
      <c r="G22" s="245"/>
      <c r="H22" s="34"/>
    </row>
    <row r="23" spans="1:8" ht="30.75" customHeight="1">
      <c r="A23" s="245" t="s">
        <v>36</v>
      </c>
      <c r="B23" s="245"/>
      <c r="C23" s="34"/>
      <c r="D23" s="245"/>
      <c r="E23" s="245"/>
      <c r="F23" s="34"/>
      <c r="G23" s="245"/>
      <c r="H23" s="245"/>
    </row>
    <row r="28" spans="3:12" ht="15.75">
      <c r="C28" s="38"/>
      <c r="D28" s="38"/>
      <c r="E28" s="38"/>
      <c r="F28" s="38"/>
      <c r="G28" s="38"/>
      <c r="H28" s="38"/>
      <c r="I28" s="38"/>
      <c r="J28" s="3"/>
      <c r="K28" s="3"/>
      <c r="L28" s="3"/>
    </row>
    <row r="29" ht="12.75">
      <c r="A29"/>
    </row>
  </sheetData>
  <sheetProtection selectLockedCells="1" selectUnlockedCells="1"/>
  <mergeCells count="19">
    <mergeCell ref="A1:I1"/>
    <mergeCell ref="A3:B3"/>
    <mergeCell ref="C3:I3"/>
    <mergeCell ref="A5:B5"/>
    <mergeCell ref="C5:I5"/>
    <mergeCell ref="B11:B12"/>
    <mergeCell ref="I11:I12"/>
    <mergeCell ref="A9:I9"/>
    <mergeCell ref="C11:H11"/>
    <mergeCell ref="A7:B7"/>
    <mergeCell ref="C7:I7"/>
    <mergeCell ref="B19:I19"/>
    <mergeCell ref="A23:B23"/>
    <mergeCell ref="D23:E23"/>
    <mergeCell ref="G23:H23"/>
    <mergeCell ref="A22:B22"/>
    <mergeCell ref="C22:D22"/>
    <mergeCell ref="E22:G22"/>
    <mergeCell ref="A11:A12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zoomScalePageLayoutView="0" workbookViewId="0" topLeftCell="A8">
      <selection activeCell="O20" sqref="O20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44" t="s">
        <v>107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63"/>
      <c r="O1" s="63"/>
      <c r="P1" s="63"/>
      <c r="Q1" s="63"/>
    </row>
    <row r="2" spans="1:33" ht="14.25" customHeight="1">
      <c r="A2" s="47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89" t="s">
        <v>150</v>
      </c>
      <c r="B3" s="254" t="s">
        <v>158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9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2"/>
      <c r="O4" s="16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90" t="s">
        <v>31</v>
      </c>
      <c r="B5" s="255" t="s">
        <v>156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90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90" t="s">
        <v>32</v>
      </c>
      <c r="B7" s="255" t="s">
        <v>171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9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59" t="s">
        <v>11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1:13" ht="19.5" customHeight="1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5" customHeight="1">
      <c r="A11" s="243" t="s">
        <v>41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</row>
    <row r="12" spans="1:13" ht="13.5" customHeight="1">
      <c r="A12" s="243" t="s">
        <v>42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3" ht="15" customHeight="1">
      <c r="A13" s="243" t="s">
        <v>43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</row>
    <row r="14" spans="1:33" ht="13.5" customHeight="1" thickBot="1">
      <c r="A14" s="9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46" t="s">
        <v>44</v>
      </c>
      <c r="B15" s="248" t="s">
        <v>101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19"/>
    </row>
    <row r="16" spans="1:14" ht="54.75" customHeight="1">
      <c r="A16" s="247"/>
      <c r="B16" s="251" t="s">
        <v>102</v>
      </c>
      <c r="C16" s="251"/>
      <c r="D16" s="251"/>
      <c r="E16" s="251" t="s">
        <v>103</v>
      </c>
      <c r="F16" s="251"/>
      <c r="G16" s="251"/>
      <c r="H16" s="251" t="s">
        <v>105</v>
      </c>
      <c r="I16" s="251"/>
      <c r="J16" s="251"/>
      <c r="K16" s="251" t="s">
        <v>104</v>
      </c>
      <c r="L16" s="251"/>
      <c r="M16" s="252"/>
      <c r="N16" s="20"/>
    </row>
    <row r="17" spans="1:14" ht="24.75" customHeight="1">
      <c r="A17" s="247"/>
      <c r="B17" s="72" t="s">
        <v>38</v>
      </c>
      <c r="C17" s="71" t="s">
        <v>39</v>
      </c>
      <c r="D17" s="71" t="s">
        <v>34</v>
      </c>
      <c r="E17" s="71" t="str">
        <f>B17</f>
        <v>K</v>
      </c>
      <c r="F17" s="71" t="str">
        <f>C17</f>
        <v>M</v>
      </c>
      <c r="G17" s="71" t="str">
        <f>D17</f>
        <v>Ogółem</v>
      </c>
      <c r="H17" s="71" t="str">
        <f>B17</f>
        <v>K</v>
      </c>
      <c r="I17" s="71" t="str">
        <f>C17</f>
        <v>M</v>
      </c>
      <c r="J17" s="71" t="str">
        <f>D17</f>
        <v>Ogółem</v>
      </c>
      <c r="K17" s="71" t="str">
        <f>B17</f>
        <v>K</v>
      </c>
      <c r="L17" s="71" t="str">
        <f>C17</f>
        <v>M</v>
      </c>
      <c r="M17" s="108" t="s">
        <v>34</v>
      </c>
      <c r="N17" s="20"/>
    </row>
    <row r="18" spans="1:14" ht="16.5" customHeight="1" thickBot="1">
      <c r="A18" s="109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1">
        <v>13</v>
      </c>
      <c r="N18" s="13"/>
    </row>
    <row r="19" spans="1:14" ht="41.25" customHeight="1">
      <c r="A19" s="112" t="s">
        <v>45</v>
      </c>
      <c r="B19" s="169">
        <v>55</v>
      </c>
      <c r="C19" s="169">
        <v>57</v>
      </c>
      <c r="D19" s="169">
        <f>B19+C19</f>
        <v>112</v>
      </c>
      <c r="E19" s="169">
        <v>0</v>
      </c>
      <c r="F19" s="169">
        <v>1</v>
      </c>
      <c r="G19" s="169">
        <v>1</v>
      </c>
      <c r="H19" s="169">
        <v>1</v>
      </c>
      <c r="I19" s="169">
        <v>0</v>
      </c>
      <c r="J19" s="169">
        <f>H19+I19</f>
        <v>1</v>
      </c>
      <c r="K19" s="257">
        <f>B20-E20-H20</f>
        <v>54</v>
      </c>
      <c r="L19" s="257">
        <f>C20-F20-I20</f>
        <v>56</v>
      </c>
      <c r="M19" s="257">
        <f>D20-G20-J20</f>
        <v>110</v>
      </c>
      <c r="N19" s="21"/>
    </row>
    <row r="20" spans="1:14" ht="43.5" customHeight="1">
      <c r="A20" s="97" t="s">
        <v>46</v>
      </c>
      <c r="B20" s="170">
        <f>B19</f>
        <v>55</v>
      </c>
      <c r="C20" s="170">
        <f aca="true" t="shared" si="0" ref="C20:J20">C19</f>
        <v>57</v>
      </c>
      <c r="D20" s="170">
        <f t="shared" si="0"/>
        <v>112</v>
      </c>
      <c r="E20" s="170">
        <f t="shared" si="0"/>
        <v>0</v>
      </c>
      <c r="F20" s="170">
        <f t="shared" si="0"/>
        <v>1</v>
      </c>
      <c r="G20" s="170">
        <f t="shared" si="0"/>
        <v>1</v>
      </c>
      <c r="H20" s="170">
        <f t="shared" si="0"/>
        <v>1</v>
      </c>
      <c r="I20" s="170">
        <f t="shared" si="0"/>
        <v>0</v>
      </c>
      <c r="J20" s="170">
        <f t="shared" si="0"/>
        <v>1</v>
      </c>
      <c r="K20" s="258"/>
      <c r="L20" s="258"/>
      <c r="M20" s="258"/>
      <c r="N20" s="21"/>
    </row>
    <row r="21" spans="1:13" ht="20.25" customHeight="1">
      <c r="A21" s="72" t="s">
        <v>40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3" spans="1:2" ht="19.5" customHeight="1">
      <c r="A23" s="245" t="s">
        <v>35</v>
      </c>
      <c r="B23" s="245"/>
    </row>
    <row r="24" spans="1:7" ht="18.75" customHeight="1">
      <c r="A24" s="253" t="s">
        <v>36</v>
      </c>
      <c r="B24" s="253"/>
      <c r="C24" s="253"/>
      <c r="D24" s="253"/>
      <c r="E24" s="253"/>
      <c r="F24" s="253"/>
      <c r="G24" s="253"/>
    </row>
  </sheetData>
  <sheetProtection selectLockedCells="1" selectUnlockedCells="1"/>
  <mergeCells count="20"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4" customFormat="1" ht="29.25" customHeight="1">
      <c r="A1" s="266" t="s">
        <v>108</v>
      </c>
      <c r="B1" s="266"/>
      <c r="C1" s="266"/>
      <c r="D1" s="266"/>
      <c r="E1" s="266"/>
      <c r="F1" s="266"/>
      <c r="G1" s="266"/>
      <c r="H1" s="266"/>
    </row>
    <row r="2" spans="3:8" ht="12" customHeight="1">
      <c r="C2" s="22"/>
      <c r="D2" s="22"/>
      <c r="E2" s="22"/>
      <c r="F2" s="22"/>
      <c r="G2" s="22"/>
      <c r="H2" s="23"/>
    </row>
    <row r="3" spans="1:8" ht="42.75" customHeight="1">
      <c r="A3" s="267" t="s">
        <v>150</v>
      </c>
      <c r="B3" s="267"/>
      <c r="C3" s="254" t="s">
        <v>158</v>
      </c>
      <c r="D3" s="254"/>
      <c r="E3" s="254"/>
      <c r="F3" s="254"/>
      <c r="G3" s="254"/>
      <c r="H3" s="254"/>
    </row>
    <row r="4" spans="1:8" ht="15" customHeight="1">
      <c r="A4" s="87"/>
      <c r="B4" s="91"/>
      <c r="C4" s="164"/>
      <c r="D4" s="164"/>
      <c r="E4" s="164"/>
      <c r="F4" s="164"/>
      <c r="G4" s="164"/>
      <c r="H4" s="164"/>
    </row>
    <row r="5" spans="1:8" ht="15.75" customHeight="1">
      <c r="A5" s="268" t="s">
        <v>31</v>
      </c>
      <c r="B5" s="268"/>
      <c r="C5" s="254" t="s">
        <v>156</v>
      </c>
      <c r="D5" s="254"/>
      <c r="E5" s="254"/>
      <c r="F5" s="254"/>
      <c r="G5" s="254"/>
      <c r="H5" s="254"/>
    </row>
    <row r="6" spans="1:8" ht="15" customHeight="1">
      <c r="A6" s="87"/>
      <c r="B6" s="87"/>
      <c r="C6" s="164"/>
      <c r="D6" s="164"/>
      <c r="E6" s="164"/>
      <c r="F6" s="164"/>
      <c r="G6" s="164"/>
      <c r="H6" s="164"/>
    </row>
    <row r="7" spans="1:8" ht="16.5" customHeight="1">
      <c r="A7" s="267" t="s">
        <v>32</v>
      </c>
      <c r="B7" s="267"/>
      <c r="C7" s="254" t="s">
        <v>171</v>
      </c>
      <c r="D7" s="254"/>
      <c r="E7" s="254"/>
      <c r="F7" s="254"/>
      <c r="G7" s="254"/>
      <c r="H7" s="254"/>
    </row>
    <row r="8" spans="1:8" ht="12.75">
      <c r="A8" s="24"/>
      <c r="B8" s="24"/>
      <c r="C8" s="5"/>
      <c r="D8" s="5"/>
      <c r="E8" s="5"/>
      <c r="F8" s="5"/>
      <c r="G8" s="5"/>
      <c r="H8" s="5"/>
    </row>
    <row r="9" spans="1:13" ht="54.75" customHeight="1">
      <c r="A9" s="259" t="s">
        <v>11</v>
      </c>
      <c r="B9" s="259"/>
      <c r="C9" s="259"/>
      <c r="D9" s="259"/>
      <c r="E9" s="259"/>
      <c r="F9" s="259"/>
      <c r="G9" s="259"/>
      <c r="H9" s="259"/>
      <c r="I9" s="146"/>
      <c r="J9" s="146"/>
      <c r="K9" s="146"/>
      <c r="L9" s="146"/>
      <c r="M9" s="146"/>
    </row>
    <row r="10" spans="1:8" s="10" customFormat="1" ht="51" customHeight="1">
      <c r="A10" s="259" t="s">
        <v>14</v>
      </c>
      <c r="B10" s="270"/>
      <c r="C10" s="270"/>
      <c r="D10" s="270"/>
      <c r="E10" s="270"/>
      <c r="F10" s="270"/>
      <c r="G10" s="270"/>
      <c r="H10" s="270"/>
    </row>
    <row r="11" spans="1:8" s="10" customFormat="1" ht="117.75" customHeight="1">
      <c r="A11" s="259" t="s">
        <v>149</v>
      </c>
      <c r="B11" s="270"/>
      <c r="C11" s="270"/>
      <c r="D11" s="270"/>
      <c r="E11" s="270"/>
      <c r="F11" s="270"/>
      <c r="G11" s="270"/>
      <c r="H11" s="270"/>
    </row>
    <row r="12" spans="1:8" s="10" customFormat="1" ht="19.5" customHeight="1">
      <c r="A12" s="115"/>
      <c r="B12" s="114"/>
      <c r="C12" s="114"/>
      <c r="D12" s="114"/>
      <c r="E12" s="114"/>
      <c r="F12" s="114"/>
      <c r="G12" s="114"/>
      <c r="H12" s="114"/>
    </row>
    <row r="13" spans="1:8" ht="15" customHeight="1">
      <c r="A13" s="269" t="s">
        <v>41</v>
      </c>
      <c r="B13" s="269"/>
      <c r="C13" s="269"/>
      <c r="D13" s="269"/>
      <c r="E13" s="269"/>
      <c r="F13" s="116"/>
      <c r="G13" s="116"/>
      <c r="H13" s="116"/>
    </row>
    <row r="14" spans="1:8" ht="13.5" customHeight="1">
      <c r="A14" s="243" t="s">
        <v>42</v>
      </c>
      <c r="B14" s="243"/>
      <c r="C14" s="243"/>
      <c r="D14" s="243"/>
      <c r="E14" s="243"/>
      <c r="F14" s="243"/>
      <c r="G14" s="243"/>
      <c r="H14" s="243"/>
    </row>
    <row r="15" spans="1:8" ht="15" customHeight="1">
      <c r="A15" s="243" t="s">
        <v>43</v>
      </c>
      <c r="B15" s="243"/>
      <c r="C15" s="243"/>
      <c r="D15" s="243"/>
      <c r="E15" s="243"/>
      <c r="F15" s="243"/>
      <c r="G15" s="243"/>
      <c r="H15" s="243"/>
    </row>
    <row r="16" spans="1:5" ht="15" customHeight="1" thickBot="1">
      <c r="A16" s="17"/>
      <c r="B16" s="18"/>
      <c r="C16" s="18"/>
      <c r="D16" s="18"/>
      <c r="E16" s="18"/>
    </row>
    <row r="17" spans="1:11" ht="12.75" customHeight="1">
      <c r="A17" s="262" t="s">
        <v>47</v>
      </c>
      <c r="B17" s="264" t="s">
        <v>48</v>
      </c>
      <c r="C17" s="272" t="s">
        <v>45</v>
      </c>
      <c r="D17" s="272"/>
      <c r="E17" s="272"/>
      <c r="F17" s="272" t="s">
        <v>46</v>
      </c>
      <c r="G17" s="272"/>
      <c r="H17" s="273"/>
      <c r="I17" s="25"/>
      <c r="J17" s="6"/>
      <c r="K17" s="7"/>
    </row>
    <row r="18" spans="1:11" ht="12.75">
      <c r="A18" s="263"/>
      <c r="B18" s="265"/>
      <c r="C18" s="67" t="s">
        <v>38</v>
      </c>
      <c r="D18" s="67" t="s">
        <v>39</v>
      </c>
      <c r="E18" s="67" t="s">
        <v>34</v>
      </c>
      <c r="F18" s="67" t="s">
        <v>38</v>
      </c>
      <c r="G18" s="67" t="s">
        <v>39</v>
      </c>
      <c r="H18" s="125" t="s">
        <v>34</v>
      </c>
      <c r="I18" s="7"/>
      <c r="J18" s="6"/>
      <c r="K18" s="7"/>
    </row>
    <row r="19" spans="1:11" ht="13.5" thickBot="1">
      <c r="A19" s="126">
        <v>1</v>
      </c>
      <c r="B19" s="127">
        <v>2</v>
      </c>
      <c r="C19" s="127">
        <v>3</v>
      </c>
      <c r="D19" s="127">
        <v>4</v>
      </c>
      <c r="E19" s="127">
        <v>5</v>
      </c>
      <c r="F19" s="127">
        <v>6</v>
      </c>
      <c r="G19" s="127">
        <v>7</v>
      </c>
      <c r="H19" s="128">
        <v>8</v>
      </c>
      <c r="I19" s="7"/>
      <c r="J19" s="6"/>
      <c r="K19" s="7"/>
    </row>
    <row r="20" spans="1:11" ht="24.75" customHeight="1">
      <c r="A20" s="122">
        <v>1</v>
      </c>
      <c r="B20" s="123" t="s">
        <v>49</v>
      </c>
      <c r="C20" s="174">
        <v>32</v>
      </c>
      <c r="D20" s="174">
        <v>34</v>
      </c>
      <c r="E20" s="174">
        <f>C20+D20</f>
        <v>66</v>
      </c>
      <c r="F20" s="174">
        <v>32</v>
      </c>
      <c r="G20" s="174">
        <v>34</v>
      </c>
      <c r="H20" s="174">
        <f>F20+G20</f>
        <v>66</v>
      </c>
      <c r="I20" s="7"/>
      <c r="J20" s="6"/>
      <c r="K20" s="7"/>
    </row>
    <row r="21" spans="1:11" ht="24.75" customHeight="1">
      <c r="A21" s="50"/>
      <c r="B21" s="40" t="s">
        <v>50</v>
      </c>
      <c r="C21" s="172">
        <v>13</v>
      </c>
      <c r="D21" s="172">
        <v>12</v>
      </c>
      <c r="E21" s="171">
        <f aca="true" t="shared" si="0" ref="E21:E38">C21+D21</f>
        <v>25</v>
      </c>
      <c r="F21" s="172">
        <v>13</v>
      </c>
      <c r="G21" s="172">
        <v>12</v>
      </c>
      <c r="H21" s="171">
        <f aca="true" t="shared" si="1" ref="H21:H38">F21+G21</f>
        <v>25</v>
      </c>
      <c r="I21" s="7"/>
      <c r="J21" s="6"/>
      <c r="K21" s="7"/>
    </row>
    <row r="22" spans="1:11" ht="24.75" customHeight="1">
      <c r="A22" s="120">
        <v>2</v>
      </c>
      <c r="B22" s="121" t="s">
        <v>51</v>
      </c>
      <c r="C22" s="173">
        <v>21</v>
      </c>
      <c r="D22" s="173">
        <v>20</v>
      </c>
      <c r="E22" s="174">
        <f t="shared" si="0"/>
        <v>41</v>
      </c>
      <c r="F22" s="173">
        <v>21</v>
      </c>
      <c r="G22" s="173">
        <v>20</v>
      </c>
      <c r="H22" s="174">
        <f t="shared" si="1"/>
        <v>41</v>
      </c>
      <c r="I22" s="7"/>
      <c r="J22" s="6"/>
      <c r="K22" s="7"/>
    </row>
    <row r="23" spans="1:11" ht="24.75" customHeight="1">
      <c r="A23" s="49"/>
      <c r="B23" s="40" t="s">
        <v>52</v>
      </c>
      <c r="C23" s="172">
        <v>6</v>
      </c>
      <c r="D23" s="172">
        <v>7</v>
      </c>
      <c r="E23" s="171">
        <f t="shared" si="0"/>
        <v>13</v>
      </c>
      <c r="F23" s="172">
        <v>6</v>
      </c>
      <c r="G23" s="172">
        <v>7</v>
      </c>
      <c r="H23" s="171">
        <f t="shared" si="1"/>
        <v>13</v>
      </c>
      <c r="I23" s="7"/>
      <c r="J23" s="6"/>
      <c r="K23" s="7"/>
    </row>
    <row r="24" spans="1:11" ht="24.75" customHeight="1">
      <c r="A24" s="118">
        <v>3</v>
      </c>
      <c r="B24" s="119" t="s">
        <v>53</v>
      </c>
      <c r="C24" s="173">
        <v>2</v>
      </c>
      <c r="D24" s="173">
        <v>3</v>
      </c>
      <c r="E24" s="174">
        <f t="shared" si="0"/>
        <v>5</v>
      </c>
      <c r="F24" s="173">
        <v>2</v>
      </c>
      <c r="G24" s="173">
        <v>3</v>
      </c>
      <c r="H24" s="174">
        <f t="shared" si="1"/>
        <v>5</v>
      </c>
      <c r="I24" s="7"/>
      <c r="J24" s="6"/>
      <c r="K24" s="7"/>
    </row>
    <row r="25" spans="1:11" ht="30.75" customHeight="1">
      <c r="A25" s="65"/>
      <c r="B25" s="41" t="s">
        <v>76</v>
      </c>
      <c r="C25" s="172">
        <v>0</v>
      </c>
      <c r="D25" s="172">
        <v>0</v>
      </c>
      <c r="E25" s="171">
        <f t="shared" si="0"/>
        <v>0</v>
      </c>
      <c r="F25" s="172">
        <v>0</v>
      </c>
      <c r="G25" s="172">
        <v>0</v>
      </c>
      <c r="H25" s="171">
        <f t="shared" si="1"/>
        <v>0</v>
      </c>
      <c r="I25" s="7"/>
      <c r="J25" s="6"/>
      <c r="K25" s="7"/>
    </row>
    <row r="26" spans="1:11" ht="30.75" customHeight="1">
      <c r="A26" s="65"/>
      <c r="B26" s="41" t="s">
        <v>54</v>
      </c>
      <c r="C26" s="172">
        <v>0</v>
      </c>
      <c r="D26" s="172">
        <v>0</v>
      </c>
      <c r="E26" s="171">
        <f t="shared" si="0"/>
        <v>0</v>
      </c>
      <c r="F26" s="172">
        <v>0</v>
      </c>
      <c r="G26" s="172">
        <v>0</v>
      </c>
      <c r="H26" s="171">
        <f t="shared" si="1"/>
        <v>0</v>
      </c>
      <c r="I26" s="7"/>
      <c r="J26" s="6"/>
      <c r="K26" s="7"/>
    </row>
    <row r="27" spans="1:11" ht="31.5" customHeight="1">
      <c r="A27" s="65"/>
      <c r="B27" s="41" t="s">
        <v>55</v>
      </c>
      <c r="C27" s="172">
        <v>2</v>
      </c>
      <c r="D27" s="172">
        <v>2</v>
      </c>
      <c r="E27" s="171">
        <f t="shared" si="0"/>
        <v>4</v>
      </c>
      <c r="F27" s="172">
        <v>2</v>
      </c>
      <c r="G27" s="172">
        <v>2</v>
      </c>
      <c r="H27" s="171">
        <f t="shared" si="1"/>
        <v>4</v>
      </c>
      <c r="I27" s="7"/>
      <c r="J27" s="6"/>
      <c r="K27" s="7"/>
    </row>
    <row r="28" spans="1:11" ht="30" customHeight="1">
      <c r="A28" s="65"/>
      <c r="B28" s="27" t="s">
        <v>120</v>
      </c>
      <c r="C28" s="172">
        <v>0</v>
      </c>
      <c r="D28" s="172">
        <v>0</v>
      </c>
      <c r="E28" s="171">
        <f t="shared" si="0"/>
        <v>0</v>
      </c>
      <c r="F28" s="172">
        <v>0</v>
      </c>
      <c r="G28" s="172">
        <v>0</v>
      </c>
      <c r="H28" s="171">
        <f t="shared" si="1"/>
        <v>0</v>
      </c>
      <c r="I28" s="7"/>
      <c r="J28" s="6"/>
      <c r="K28" s="7"/>
    </row>
    <row r="29" spans="1:11" ht="30" customHeight="1">
      <c r="A29" s="65"/>
      <c r="B29" s="27" t="s">
        <v>121</v>
      </c>
      <c r="C29" s="172">
        <v>0</v>
      </c>
      <c r="D29" s="172">
        <v>1</v>
      </c>
      <c r="E29" s="171">
        <f t="shared" si="0"/>
        <v>1</v>
      </c>
      <c r="F29" s="172">
        <v>0</v>
      </c>
      <c r="G29" s="172">
        <v>1</v>
      </c>
      <c r="H29" s="171">
        <f t="shared" si="1"/>
        <v>1</v>
      </c>
      <c r="I29" s="7"/>
      <c r="J29" s="6"/>
      <c r="K29" s="7"/>
    </row>
    <row r="30" spans="1:11" ht="30" customHeight="1">
      <c r="A30" s="65"/>
      <c r="B30" s="27" t="s">
        <v>56</v>
      </c>
      <c r="C30" s="172">
        <v>0</v>
      </c>
      <c r="D30" s="172">
        <v>0</v>
      </c>
      <c r="E30" s="171">
        <f t="shared" si="0"/>
        <v>0</v>
      </c>
      <c r="F30" s="172">
        <v>0</v>
      </c>
      <c r="G30" s="172">
        <v>0</v>
      </c>
      <c r="H30" s="171">
        <f t="shared" si="1"/>
        <v>0</v>
      </c>
      <c r="I30" s="7"/>
      <c r="J30" s="6"/>
      <c r="K30" s="7"/>
    </row>
    <row r="31" spans="1:11" ht="30" customHeight="1">
      <c r="A31" s="65"/>
      <c r="B31" s="27" t="s">
        <v>91</v>
      </c>
      <c r="C31" s="172">
        <v>0</v>
      </c>
      <c r="D31" s="172">
        <v>0</v>
      </c>
      <c r="E31" s="171">
        <f t="shared" si="0"/>
        <v>0</v>
      </c>
      <c r="F31" s="172">
        <v>0</v>
      </c>
      <c r="G31" s="172">
        <v>0</v>
      </c>
      <c r="H31" s="171">
        <f t="shared" si="1"/>
        <v>0</v>
      </c>
      <c r="I31" s="7"/>
      <c r="J31" s="6"/>
      <c r="K31" s="7"/>
    </row>
    <row r="32" spans="1:11" ht="30" customHeight="1">
      <c r="A32" s="65"/>
      <c r="B32" s="27" t="s">
        <v>92</v>
      </c>
      <c r="C32" s="172">
        <v>0</v>
      </c>
      <c r="D32" s="172">
        <v>0</v>
      </c>
      <c r="E32" s="171">
        <f t="shared" si="0"/>
        <v>0</v>
      </c>
      <c r="F32" s="172">
        <v>0</v>
      </c>
      <c r="G32" s="172">
        <v>0</v>
      </c>
      <c r="H32" s="171">
        <f t="shared" si="1"/>
        <v>0</v>
      </c>
      <c r="I32" s="7"/>
      <c r="J32" s="6"/>
      <c r="K32" s="7"/>
    </row>
    <row r="33" spans="1:11" ht="30" customHeight="1">
      <c r="A33" s="65"/>
      <c r="B33" s="27" t="s">
        <v>114</v>
      </c>
      <c r="C33" s="172">
        <v>0</v>
      </c>
      <c r="D33" s="172">
        <v>0</v>
      </c>
      <c r="E33" s="171">
        <f t="shared" si="0"/>
        <v>0</v>
      </c>
      <c r="F33" s="172">
        <v>0</v>
      </c>
      <c r="G33" s="172">
        <v>0</v>
      </c>
      <c r="H33" s="171">
        <f t="shared" si="1"/>
        <v>0</v>
      </c>
      <c r="I33" s="7"/>
      <c r="J33" s="6"/>
      <c r="K33" s="7"/>
    </row>
    <row r="34" spans="1:10" s="29" customFormat="1" ht="24.75" customHeight="1">
      <c r="A34" s="118">
        <v>4</v>
      </c>
      <c r="B34" s="117" t="s">
        <v>34</v>
      </c>
      <c r="C34" s="173">
        <f>C20+C22+C24</f>
        <v>55</v>
      </c>
      <c r="D34" s="173">
        <f>D20+D22+D24</f>
        <v>57</v>
      </c>
      <c r="E34" s="174">
        <f t="shared" si="0"/>
        <v>112</v>
      </c>
      <c r="F34" s="173">
        <f>F20+F22+F24</f>
        <v>55</v>
      </c>
      <c r="G34" s="173">
        <f>G20+G22+G24</f>
        <v>57</v>
      </c>
      <c r="H34" s="174">
        <f t="shared" si="1"/>
        <v>112</v>
      </c>
      <c r="I34" s="28"/>
      <c r="J34" s="6"/>
    </row>
    <row r="35" spans="1:10" s="29" customFormat="1" ht="26.25" customHeight="1">
      <c r="A35" s="65"/>
      <c r="B35" s="27" t="s">
        <v>68</v>
      </c>
      <c r="C35" s="172">
        <v>0</v>
      </c>
      <c r="D35" s="172">
        <v>0</v>
      </c>
      <c r="E35" s="171">
        <f t="shared" si="0"/>
        <v>0</v>
      </c>
      <c r="F35" s="172">
        <v>0</v>
      </c>
      <c r="G35" s="172">
        <v>0</v>
      </c>
      <c r="H35" s="171">
        <f t="shared" si="1"/>
        <v>0</v>
      </c>
      <c r="I35" s="28"/>
      <c r="J35" s="6"/>
    </row>
    <row r="36" spans="1:10" s="29" customFormat="1" ht="24.75" customHeight="1">
      <c r="A36" s="65"/>
      <c r="B36" s="27" t="s">
        <v>69</v>
      </c>
      <c r="C36" s="172">
        <v>0</v>
      </c>
      <c r="D36" s="172">
        <v>0</v>
      </c>
      <c r="E36" s="171">
        <f t="shared" si="0"/>
        <v>0</v>
      </c>
      <c r="F36" s="172">
        <v>0</v>
      </c>
      <c r="G36" s="172">
        <v>0</v>
      </c>
      <c r="H36" s="171">
        <f t="shared" si="1"/>
        <v>0</v>
      </c>
      <c r="I36" s="28"/>
      <c r="J36" s="6"/>
    </row>
    <row r="37" spans="1:10" s="29" customFormat="1" ht="24.75" customHeight="1">
      <c r="A37" s="65"/>
      <c r="B37" s="27" t="s">
        <v>67</v>
      </c>
      <c r="C37" s="172">
        <v>0</v>
      </c>
      <c r="D37" s="172">
        <v>1</v>
      </c>
      <c r="E37" s="171">
        <f t="shared" si="0"/>
        <v>1</v>
      </c>
      <c r="F37" s="172">
        <v>0</v>
      </c>
      <c r="G37" s="172">
        <v>1</v>
      </c>
      <c r="H37" s="171">
        <v>1</v>
      </c>
      <c r="I37" s="28"/>
      <c r="J37" s="6"/>
    </row>
    <row r="38" spans="1:10" s="29" customFormat="1" ht="24.75" customHeight="1">
      <c r="A38" s="66"/>
      <c r="B38" s="27" t="s">
        <v>113</v>
      </c>
      <c r="C38" s="172">
        <v>31</v>
      </c>
      <c r="D38" s="172">
        <v>20</v>
      </c>
      <c r="E38" s="171">
        <f t="shared" si="0"/>
        <v>51</v>
      </c>
      <c r="F38" s="172">
        <v>31</v>
      </c>
      <c r="G38" s="172">
        <v>20</v>
      </c>
      <c r="H38" s="171">
        <f t="shared" si="1"/>
        <v>51</v>
      </c>
      <c r="I38" s="28"/>
      <c r="J38" s="6"/>
    </row>
    <row r="39" spans="1:10" s="29" customFormat="1" ht="22.5" customHeight="1">
      <c r="A39" s="260" t="s">
        <v>40</v>
      </c>
      <c r="B39" s="261"/>
      <c r="C39" s="271"/>
      <c r="D39" s="271"/>
      <c r="E39" s="271"/>
      <c r="F39" s="271"/>
      <c r="G39" s="271"/>
      <c r="H39" s="271"/>
      <c r="I39" s="28"/>
      <c r="J39" s="6"/>
    </row>
    <row r="40" spans="1:10" s="29" customFormat="1" ht="16.5" customHeight="1">
      <c r="A40" s="13"/>
      <c r="B40" s="13"/>
      <c r="C40" s="13"/>
      <c r="D40" s="13"/>
      <c r="E40" s="13"/>
      <c r="F40" s="13"/>
      <c r="G40" s="13"/>
      <c r="H40" s="13"/>
      <c r="I40" s="28"/>
      <c r="J40" s="6"/>
    </row>
    <row r="41" spans="1:2" ht="12.75">
      <c r="A41" s="245" t="s">
        <v>35</v>
      </c>
      <c r="B41" s="245"/>
    </row>
    <row r="42" spans="1:2" ht="12.75">
      <c r="A42" s="245" t="s">
        <v>36</v>
      </c>
      <c r="B42" s="245"/>
    </row>
  </sheetData>
  <sheetProtection selectLockedCells="1" selectUnlockedCells="1"/>
  <mergeCells count="21">
    <mergeCell ref="A14:H14"/>
    <mergeCell ref="A15:H15"/>
    <mergeCell ref="C39:H39"/>
    <mergeCell ref="C17:E17"/>
    <mergeCell ref="F17:H17"/>
    <mergeCell ref="A13:E13"/>
    <mergeCell ref="A7:B7"/>
    <mergeCell ref="C7:H7"/>
    <mergeCell ref="A10:H10"/>
    <mergeCell ref="A11:H11"/>
    <mergeCell ref="A9:H9"/>
    <mergeCell ref="A1:H1"/>
    <mergeCell ref="A3:B3"/>
    <mergeCell ref="C3:H3"/>
    <mergeCell ref="A5:B5"/>
    <mergeCell ref="C5:H5"/>
    <mergeCell ref="A42:B42"/>
    <mergeCell ref="A39:B39"/>
    <mergeCell ref="A17:A18"/>
    <mergeCell ref="B17:B18"/>
    <mergeCell ref="A41:B41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0">
      <selection activeCell="D28" sqref="D28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6" t="s">
        <v>109</v>
      </c>
      <c r="B1" s="266"/>
      <c r="C1" s="266"/>
      <c r="D1" s="266"/>
      <c r="E1" s="266"/>
      <c r="F1" s="266"/>
      <c r="G1" s="266"/>
      <c r="H1" s="266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92" t="s">
        <v>150</v>
      </c>
      <c r="C3" s="274" t="s">
        <v>158</v>
      </c>
      <c r="D3" s="275"/>
      <c r="E3" s="275"/>
      <c r="F3" s="275"/>
      <c r="G3" s="275"/>
      <c r="H3" s="276"/>
    </row>
    <row r="4" spans="2:8" ht="15.75">
      <c r="B4" s="90"/>
      <c r="C4" s="164"/>
      <c r="D4" s="164"/>
      <c r="E4" s="164"/>
      <c r="F4" s="164"/>
      <c r="G4" s="164"/>
      <c r="H4" s="164"/>
    </row>
    <row r="5" spans="2:8" ht="15.75">
      <c r="B5" s="92" t="s">
        <v>31</v>
      </c>
      <c r="C5" s="274" t="s">
        <v>156</v>
      </c>
      <c r="D5" s="275"/>
      <c r="E5" s="275"/>
      <c r="F5" s="275"/>
      <c r="G5" s="275"/>
      <c r="H5" s="276"/>
    </row>
    <row r="6" spans="2:8" ht="15.75">
      <c r="B6" s="90"/>
      <c r="C6" s="164"/>
      <c r="D6" s="164"/>
      <c r="E6" s="166"/>
      <c r="F6" s="166"/>
      <c r="G6" s="166"/>
      <c r="H6" s="166"/>
    </row>
    <row r="7" spans="2:8" ht="15.75">
      <c r="B7" s="92" t="s">
        <v>32</v>
      </c>
      <c r="C7" s="274" t="s">
        <v>171</v>
      </c>
      <c r="D7" s="275"/>
      <c r="E7" s="275"/>
      <c r="F7" s="275"/>
      <c r="G7" s="275"/>
      <c r="H7" s="276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59" t="s">
        <v>11</v>
      </c>
      <c r="B9" s="259"/>
      <c r="C9" s="259"/>
      <c r="D9" s="259"/>
      <c r="E9" s="259"/>
      <c r="F9" s="259"/>
      <c r="G9" s="259"/>
      <c r="H9" s="259"/>
      <c r="I9" s="146"/>
      <c r="J9" s="146"/>
      <c r="K9" s="146"/>
      <c r="L9" s="146"/>
      <c r="M9" s="146"/>
    </row>
    <row r="10" spans="1:13" ht="55.5" customHeight="1">
      <c r="A10" s="259" t="s">
        <v>17</v>
      </c>
      <c r="B10" s="259"/>
      <c r="C10" s="259"/>
      <c r="D10" s="259"/>
      <c r="E10" s="259"/>
      <c r="F10" s="259"/>
      <c r="G10" s="259"/>
      <c r="H10" s="259"/>
      <c r="I10" s="18"/>
      <c r="J10" s="18"/>
      <c r="K10" s="18"/>
      <c r="L10" s="18"/>
      <c r="M10" s="4"/>
    </row>
    <row r="11" spans="1:13" ht="41.25" customHeight="1">
      <c r="A11" s="259" t="s">
        <v>15</v>
      </c>
      <c r="B11" s="259"/>
      <c r="C11" s="259"/>
      <c r="D11" s="259"/>
      <c r="E11" s="259"/>
      <c r="F11" s="259"/>
      <c r="G11" s="259"/>
      <c r="H11" s="259"/>
      <c r="I11" s="18"/>
      <c r="J11" s="18"/>
      <c r="K11" s="18"/>
      <c r="L11" s="18"/>
      <c r="M11" s="4"/>
    </row>
    <row r="12" spans="1:13" ht="19.5" customHeight="1">
      <c r="A12" s="113"/>
      <c r="B12" s="113"/>
      <c r="C12" s="113"/>
      <c r="D12" s="113"/>
      <c r="E12" s="113"/>
      <c r="F12" s="113"/>
      <c r="G12" s="113"/>
      <c r="H12" s="113"/>
      <c r="I12" s="18"/>
      <c r="J12" s="18"/>
      <c r="K12" s="18"/>
      <c r="L12" s="18"/>
      <c r="M12" s="4"/>
    </row>
    <row r="13" spans="1:13" ht="15.75" customHeight="1">
      <c r="A13" s="243" t="s">
        <v>41</v>
      </c>
      <c r="B13" s="243"/>
      <c r="C13" s="243"/>
      <c r="D13" s="243"/>
      <c r="E13" s="243"/>
      <c r="F13" s="243"/>
      <c r="G13" s="243"/>
      <c r="H13" s="243"/>
      <c r="I13" s="17"/>
      <c r="J13" s="17"/>
      <c r="K13" s="17"/>
      <c r="L13" s="17"/>
      <c r="M13" s="4"/>
    </row>
    <row r="14" spans="1:13" ht="17.25" customHeight="1">
      <c r="A14" s="243" t="s">
        <v>42</v>
      </c>
      <c r="B14" s="243"/>
      <c r="C14" s="243"/>
      <c r="D14" s="243"/>
      <c r="E14" s="243"/>
      <c r="F14" s="243"/>
      <c r="G14" s="243"/>
      <c r="H14" s="243"/>
      <c r="I14" s="17"/>
      <c r="J14" s="17"/>
      <c r="K14" s="17"/>
      <c r="L14" s="17"/>
      <c r="M14" s="17"/>
    </row>
    <row r="15" spans="1:13" ht="16.5" customHeight="1">
      <c r="A15" s="243" t="s">
        <v>43</v>
      </c>
      <c r="B15" s="243"/>
      <c r="C15" s="243"/>
      <c r="D15" s="243"/>
      <c r="E15" s="243"/>
      <c r="F15" s="243"/>
      <c r="G15" s="243"/>
      <c r="H15" s="243"/>
      <c r="I15" s="18"/>
      <c r="J15" s="18"/>
      <c r="K15" s="18"/>
      <c r="L15" s="18"/>
      <c r="M15" s="4"/>
    </row>
    <row r="16" spans="2:13" ht="12" customHeight="1" thickBo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</row>
    <row r="17" spans="1:8" ht="22.5" customHeight="1">
      <c r="A17" s="280" t="s">
        <v>80</v>
      </c>
      <c r="B17" s="278" t="s">
        <v>75</v>
      </c>
      <c r="C17" s="278" t="s">
        <v>45</v>
      </c>
      <c r="D17" s="278"/>
      <c r="E17" s="278"/>
      <c r="F17" s="278" t="s">
        <v>46</v>
      </c>
      <c r="G17" s="278"/>
      <c r="H17" s="279"/>
    </row>
    <row r="18" spans="1:8" ht="14.25" customHeight="1">
      <c r="A18" s="281"/>
      <c r="B18" s="277"/>
      <c r="C18" s="72" t="s">
        <v>38</v>
      </c>
      <c r="D18" s="72" t="s">
        <v>39</v>
      </c>
      <c r="E18" s="72" t="s">
        <v>34</v>
      </c>
      <c r="F18" s="72" t="s">
        <v>38</v>
      </c>
      <c r="G18" s="72" t="s">
        <v>39</v>
      </c>
      <c r="H18" s="131" t="s">
        <v>34</v>
      </c>
    </row>
    <row r="19" spans="1:8" ht="12" customHeight="1" thickBot="1">
      <c r="A19" s="132">
        <v>1</v>
      </c>
      <c r="B19" s="133">
        <v>2</v>
      </c>
      <c r="C19" s="133">
        <v>3</v>
      </c>
      <c r="D19" s="133">
        <v>4</v>
      </c>
      <c r="E19" s="133">
        <v>5</v>
      </c>
      <c r="F19" s="133">
        <v>6</v>
      </c>
      <c r="G19" s="133">
        <v>7</v>
      </c>
      <c r="H19" s="134">
        <v>8</v>
      </c>
    </row>
    <row r="20" spans="1:8" ht="21" customHeight="1">
      <c r="A20" s="129">
        <v>1</v>
      </c>
      <c r="B20" s="130" t="s">
        <v>116</v>
      </c>
      <c r="C20" s="169">
        <v>17</v>
      </c>
      <c r="D20" s="169">
        <v>15</v>
      </c>
      <c r="E20" s="169">
        <f>C20+D20</f>
        <v>32</v>
      </c>
      <c r="F20" s="169">
        <v>17</v>
      </c>
      <c r="G20" s="169">
        <v>15</v>
      </c>
      <c r="H20" s="169">
        <f>F20+G20</f>
        <v>32</v>
      </c>
    </row>
    <row r="21" spans="1:8" ht="31.5" customHeight="1">
      <c r="A21" s="75">
        <v>2</v>
      </c>
      <c r="B21" s="73" t="s">
        <v>115</v>
      </c>
      <c r="C21" s="170">
        <v>1</v>
      </c>
      <c r="D21" s="170">
        <v>3</v>
      </c>
      <c r="E21" s="169">
        <f>C21+D21</f>
        <v>4</v>
      </c>
      <c r="F21" s="170">
        <v>1</v>
      </c>
      <c r="G21" s="170">
        <v>3</v>
      </c>
      <c r="H21" s="169">
        <f>F21+G21</f>
        <v>4</v>
      </c>
    </row>
    <row r="22" spans="1:8" ht="31.5" customHeight="1">
      <c r="A22" s="76"/>
      <c r="B22" s="74" t="s">
        <v>117</v>
      </c>
      <c r="C22" s="170">
        <v>0</v>
      </c>
      <c r="D22" s="170">
        <v>0</v>
      </c>
      <c r="E22" s="169">
        <f>C22+D22</f>
        <v>0</v>
      </c>
      <c r="F22" s="170">
        <v>0</v>
      </c>
      <c r="G22" s="170">
        <v>0</v>
      </c>
      <c r="H22" s="169">
        <f>F22+G22</f>
        <v>0</v>
      </c>
    </row>
    <row r="23" spans="1:8" ht="15.75" customHeight="1">
      <c r="A23" s="277" t="s">
        <v>40</v>
      </c>
      <c r="B23" s="277"/>
      <c r="C23" s="256"/>
      <c r="D23" s="256"/>
      <c r="E23" s="256"/>
      <c r="F23" s="256"/>
      <c r="G23" s="256"/>
      <c r="H23" s="256"/>
    </row>
    <row r="25" spans="1:4" ht="14.25" customHeight="1">
      <c r="A25" s="253" t="s">
        <v>35</v>
      </c>
      <c r="B25" s="253"/>
      <c r="C25" s="62"/>
      <c r="D25" s="62"/>
    </row>
    <row r="26" spans="1:4" ht="15.75" customHeight="1">
      <c r="A26" s="253" t="s">
        <v>36</v>
      </c>
      <c r="B26" s="253"/>
      <c r="C26" s="253"/>
      <c r="D26" s="253"/>
    </row>
  </sheetData>
  <sheetProtection selectLockedCells="1" selectUnlockedCells="1"/>
  <mergeCells count="18">
    <mergeCell ref="A26:D26"/>
    <mergeCell ref="C7:H7"/>
    <mergeCell ref="C17:E17"/>
    <mergeCell ref="F17:H17"/>
    <mergeCell ref="A17:A18"/>
    <mergeCell ref="B17:B18"/>
    <mergeCell ref="A15:H15"/>
    <mergeCell ref="A9:H9"/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3">
      <selection activeCell="C26" sqref="C26:H27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6" t="s">
        <v>110</v>
      </c>
      <c r="B1" s="266"/>
      <c r="C1" s="266"/>
      <c r="D1" s="266"/>
      <c r="E1" s="266"/>
      <c r="F1" s="266"/>
      <c r="G1" s="266"/>
      <c r="H1" s="266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92" t="s">
        <v>150</v>
      </c>
      <c r="C3" s="274" t="s">
        <v>158</v>
      </c>
      <c r="D3" s="275"/>
      <c r="E3" s="275"/>
      <c r="F3" s="275"/>
      <c r="G3" s="275"/>
      <c r="H3" s="276"/>
    </row>
    <row r="4" spans="2:8" ht="15.75">
      <c r="B4" s="90"/>
      <c r="C4" s="164"/>
      <c r="D4" s="164"/>
      <c r="E4" s="164"/>
      <c r="F4" s="164"/>
      <c r="G4" s="164"/>
      <c r="H4" s="164"/>
    </row>
    <row r="5" spans="2:8" ht="15.75">
      <c r="B5" s="92" t="s">
        <v>31</v>
      </c>
      <c r="C5" s="274" t="s">
        <v>156</v>
      </c>
      <c r="D5" s="275"/>
      <c r="E5" s="275"/>
      <c r="F5" s="275"/>
      <c r="G5" s="275"/>
      <c r="H5" s="276"/>
    </row>
    <row r="6" spans="2:8" ht="15.75">
      <c r="B6" s="90"/>
      <c r="C6" s="164"/>
      <c r="D6" s="164"/>
      <c r="E6" s="166"/>
      <c r="F6" s="166"/>
      <c r="G6" s="166"/>
      <c r="H6" s="166"/>
    </row>
    <row r="7" spans="2:8" ht="15.75">
      <c r="B7" s="92" t="s">
        <v>32</v>
      </c>
      <c r="C7" s="274" t="s">
        <v>171</v>
      </c>
      <c r="D7" s="275"/>
      <c r="E7" s="275"/>
      <c r="F7" s="275"/>
      <c r="G7" s="275"/>
      <c r="H7" s="276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59" t="s">
        <v>11</v>
      </c>
      <c r="B9" s="259"/>
      <c r="C9" s="259"/>
      <c r="D9" s="259"/>
      <c r="E9" s="259"/>
      <c r="F9" s="259"/>
      <c r="G9" s="259"/>
      <c r="H9" s="259"/>
      <c r="I9" s="146"/>
      <c r="J9" s="146"/>
      <c r="K9" s="146"/>
      <c r="L9" s="146"/>
      <c r="M9" s="146"/>
    </row>
    <row r="10" spans="1:8" ht="40.5" customHeight="1">
      <c r="A10" s="259" t="s">
        <v>18</v>
      </c>
      <c r="B10" s="284"/>
      <c r="C10" s="284"/>
      <c r="D10" s="284"/>
      <c r="E10" s="284"/>
      <c r="F10" s="284"/>
      <c r="G10" s="284"/>
      <c r="H10" s="284"/>
    </row>
    <row r="11" spans="1:8" ht="79.5" customHeight="1">
      <c r="A11" s="259" t="s">
        <v>16</v>
      </c>
      <c r="B11" s="259"/>
      <c r="C11" s="259"/>
      <c r="D11" s="259"/>
      <c r="E11" s="259"/>
      <c r="F11" s="259"/>
      <c r="G11" s="259"/>
      <c r="H11" s="259"/>
    </row>
    <row r="12" spans="1:8" ht="42.75" customHeight="1">
      <c r="A12" s="259" t="s">
        <v>27</v>
      </c>
      <c r="B12" s="259"/>
      <c r="C12" s="259"/>
      <c r="D12" s="259"/>
      <c r="E12" s="259"/>
      <c r="F12" s="259"/>
      <c r="G12" s="259"/>
      <c r="H12" s="259"/>
    </row>
    <row r="13" spans="1:8" ht="19.5" customHeight="1">
      <c r="A13" s="113"/>
      <c r="B13" s="113"/>
      <c r="C13" s="113"/>
      <c r="D13" s="113"/>
      <c r="E13" s="113"/>
      <c r="F13" s="113"/>
      <c r="G13" s="113"/>
      <c r="H13" s="113"/>
    </row>
    <row r="14" spans="1:13" ht="15.75" customHeight="1">
      <c r="A14" s="243" t="s">
        <v>41</v>
      </c>
      <c r="B14" s="243"/>
      <c r="C14" s="243"/>
      <c r="D14" s="243"/>
      <c r="E14" s="243"/>
      <c r="F14" s="243"/>
      <c r="G14" s="243"/>
      <c r="H14" s="243"/>
      <c r="I14" s="17"/>
      <c r="J14" s="17"/>
      <c r="K14" s="17"/>
      <c r="L14" s="17"/>
      <c r="M14" s="4"/>
    </row>
    <row r="15" spans="1:13" ht="17.25" customHeight="1">
      <c r="A15" s="243" t="s">
        <v>42</v>
      </c>
      <c r="B15" s="243"/>
      <c r="C15" s="243"/>
      <c r="D15" s="243"/>
      <c r="E15" s="243"/>
      <c r="F15" s="243"/>
      <c r="G15" s="243"/>
      <c r="H15" s="243"/>
      <c r="I15" s="17"/>
      <c r="J15" s="17"/>
      <c r="K15" s="17"/>
      <c r="L15" s="17"/>
      <c r="M15" s="17"/>
    </row>
    <row r="16" spans="1:13" ht="16.5" customHeight="1">
      <c r="A16" s="243" t="s">
        <v>43</v>
      </c>
      <c r="B16" s="243"/>
      <c r="C16" s="243"/>
      <c r="D16" s="243"/>
      <c r="E16" s="243"/>
      <c r="F16" s="243"/>
      <c r="G16" s="243"/>
      <c r="H16" s="243"/>
      <c r="I16" s="18"/>
      <c r="J16" s="18"/>
      <c r="K16" s="18"/>
      <c r="L16" s="18"/>
      <c r="M16" s="4"/>
    </row>
    <row r="17" spans="2:13" ht="12" customHeight="1" thickBo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</row>
    <row r="18" spans="1:8" ht="19.5" customHeight="1">
      <c r="A18" s="285" t="s">
        <v>80</v>
      </c>
      <c r="B18" s="282" t="s">
        <v>100</v>
      </c>
      <c r="C18" s="282" t="s">
        <v>45</v>
      </c>
      <c r="D18" s="282"/>
      <c r="E18" s="282"/>
      <c r="F18" s="282" t="s">
        <v>46</v>
      </c>
      <c r="G18" s="282"/>
      <c r="H18" s="283"/>
    </row>
    <row r="19" spans="1:8" ht="18.75" customHeight="1">
      <c r="A19" s="286"/>
      <c r="B19" s="251"/>
      <c r="C19" s="71" t="s">
        <v>38</v>
      </c>
      <c r="D19" s="71" t="s">
        <v>39</v>
      </c>
      <c r="E19" s="71" t="s">
        <v>34</v>
      </c>
      <c r="F19" s="71" t="s">
        <v>38</v>
      </c>
      <c r="G19" s="71" t="s">
        <v>39</v>
      </c>
      <c r="H19" s="108" t="s">
        <v>34</v>
      </c>
    </row>
    <row r="20" spans="1:8" ht="13.5" customHeight="1" thickBot="1">
      <c r="A20" s="135">
        <v>1</v>
      </c>
      <c r="B20" s="136">
        <v>2</v>
      </c>
      <c r="C20" s="136">
        <v>3</v>
      </c>
      <c r="D20" s="136">
        <v>4</v>
      </c>
      <c r="E20" s="136">
        <v>5</v>
      </c>
      <c r="F20" s="136">
        <v>6</v>
      </c>
      <c r="G20" s="136">
        <v>7</v>
      </c>
      <c r="H20" s="137">
        <v>8</v>
      </c>
    </row>
    <row r="21" spans="1:8" ht="27" customHeight="1">
      <c r="A21" s="76">
        <v>1</v>
      </c>
      <c r="B21" s="107" t="s">
        <v>79</v>
      </c>
      <c r="C21" s="169">
        <v>1</v>
      </c>
      <c r="D21" s="169">
        <v>2</v>
      </c>
      <c r="E21" s="169">
        <f>C21+D21</f>
        <v>3</v>
      </c>
      <c r="F21" s="169">
        <v>1</v>
      </c>
      <c r="G21" s="169">
        <v>2</v>
      </c>
      <c r="H21" s="169">
        <f>F21+G21</f>
        <v>3</v>
      </c>
    </row>
    <row r="22" spans="1:8" ht="21" customHeight="1">
      <c r="A22" s="45">
        <v>2</v>
      </c>
      <c r="B22" s="48" t="s">
        <v>90</v>
      </c>
      <c r="C22" s="170">
        <v>15</v>
      </c>
      <c r="D22" s="170">
        <v>17</v>
      </c>
      <c r="E22" s="169">
        <f>C22+D22</f>
        <v>32</v>
      </c>
      <c r="F22" s="170">
        <v>15</v>
      </c>
      <c r="G22" s="170">
        <v>17</v>
      </c>
      <c r="H22" s="169">
        <f>F22+G22</f>
        <v>32</v>
      </c>
    </row>
    <row r="23" spans="1:8" ht="21" customHeight="1">
      <c r="A23" s="45">
        <v>3</v>
      </c>
      <c r="B23" s="48" t="s">
        <v>77</v>
      </c>
      <c r="C23" s="170">
        <v>18</v>
      </c>
      <c r="D23" s="170">
        <v>19</v>
      </c>
      <c r="E23" s="169">
        <f>C23+D23</f>
        <v>37</v>
      </c>
      <c r="F23" s="170">
        <v>18</v>
      </c>
      <c r="G23" s="170">
        <v>19</v>
      </c>
      <c r="H23" s="169">
        <f>F23+G23</f>
        <v>37</v>
      </c>
    </row>
    <row r="24" spans="1:8" ht="21" customHeight="1">
      <c r="A24" s="45">
        <v>4</v>
      </c>
      <c r="B24" s="48" t="s">
        <v>78</v>
      </c>
      <c r="C24" s="170">
        <v>21</v>
      </c>
      <c r="D24" s="170">
        <v>19</v>
      </c>
      <c r="E24" s="169">
        <f>C24+D24</f>
        <v>40</v>
      </c>
      <c r="F24" s="170">
        <v>21</v>
      </c>
      <c r="G24" s="170">
        <v>19</v>
      </c>
      <c r="H24" s="169">
        <f>F24+G24</f>
        <v>40</v>
      </c>
    </row>
    <row r="25" spans="1:8" ht="15.75" customHeight="1">
      <c r="A25" s="277" t="s">
        <v>40</v>
      </c>
      <c r="B25" s="277"/>
      <c r="C25" s="206"/>
      <c r="D25" s="206"/>
      <c r="E25" s="206"/>
      <c r="F25" s="206"/>
      <c r="G25" s="206"/>
      <c r="H25" s="206"/>
    </row>
    <row r="26" spans="3:8" ht="12.75">
      <c r="C26" s="175"/>
      <c r="D26" s="175"/>
      <c r="E26" s="175"/>
      <c r="F26" s="175"/>
      <c r="G26" s="175"/>
      <c r="H26" s="175"/>
    </row>
    <row r="27" spans="3:8" ht="12.75">
      <c r="C27" s="175"/>
      <c r="D27" s="175"/>
      <c r="E27" s="175"/>
      <c r="F27" s="175"/>
      <c r="G27" s="175"/>
      <c r="H27" s="175"/>
    </row>
    <row r="28" spans="1:5" ht="14.25" customHeight="1">
      <c r="A28" s="253" t="s">
        <v>35</v>
      </c>
      <c r="B28" s="253"/>
      <c r="C28" s="176"/>
      <c r="D28" s="176"/>
      <c r="E28" s="176"/>
    </row>
    <row r="29" spans="1:4" ht="15.75" customHeight="1">
      <c r="A29" s="253" t="s">
        <v>36</v>
      </c>
      <c r="B29" s="253"/>
      <c r="C29" s="253"/>
      <c r="D29" s="253"/>
    </row>
  </sheetData>
  <sheetProtection selectLockedCells="1" selectUnlockedCells="1"/>
  <mergeCells count="19">
    <mergeCell ref="A15:H15"/>
    <mergeCell ref="A11:H11"/>
    <mergeCell ref="A16:H16"/>
    <mergeCell ref="A18:A19"/>
    <mergeCell ref="B18:B19"/>
    <mergeCell ref="A25:B25"/>
    <mergeCell ref="C25:H25"/>
    <mergeCell ref="A29:D29"/>
    <mergeCell ref="A28:B28"/>
    <mergeCell ref="C7:H7"/>
    <mergeCell ref="A1:H1"/>
    <mergeCell ref="C3:H3"/>
    <mergeCell ref="C18:E18"/>
    <mergeCell ref="F18:H18"/>
    <mergeCell ref="C5:H5"/>
    <mergeCell ref="A9:H9"/>
    <mergeCell ref="A12:H12"/>
    <mergeCell ref="A14:H14"/>
    <mergeCell ref="A10:H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0">
      <selection activeCell="H10" sqref="H10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44" t="s">
        <v>28</v>
      </c>
      <c r="B1" s="244"/>
      <c r="C1" s="244"/>
      <c r="D1" s="244"/>
    </row>
    <row r="2" spans="3:4" ht="11.25" customHeight="1">
      <c r="C2" s="30"/>
      <c r="D2" s="31"/>
    </row>
    <row r="3" spans="1:4" ht="42" customHeight="1">
      <c r="A3" s="294" t="s">
        <v>150</v>
      </c>
      <c r="B3" s="294"/>
      <c r="C3" s="254" t="s">
        <v>158</v>
      </c>
      <c r="D3" s="254"/>
    </row>
    <row r="4" spans="1:4" ht="15.75">
      <c r="A4" s="90"/>
      <c r="B4" s="90"/>
      <c r="C4" s="164"/>
      <c r="D4" s="164"/>
    </row>
    <row r="5" spans="1:4" ht="15.75">
      <c r="A5" s="295" t="s">
        <v>31</v>
      </c>
      <c r="B5" s="295"/>
      <c r="C5" s="296" t="s">
        <v>156</v>
      </c>
      <c r="D5" s="296"/>
    </row>
    <row r="6" spans="1:4" ht="15.75">
      <c r="A6" s="90"/>
      <c r="B6" s="90"/>
      <c r="C6" s="164"/>
      <c r="D6" s="164"/>
    </row>
    <row r="7" spans="1:4" ht="13.5" customHeight="1">
      <c r="A7" s="293" t="s">
        <v>32</v>
      </c>
      <c r="B7" s="293"/>
      <c r="C7" s="254" t="s">
        <v>171</v>
      </c>
      <c r="D7" s="254"/>
    </row>
    <row r="8" spans="1:2" ht="15">
      <c r="A8" s="90"/>
      <c r="B8" s="90"/>
    </row>
    <row r="9" spans="1:4" ht="64.5" customHeight="1">
      <c r="A9" s="288" t="s">
        <v>11</v>
      </c>
      <c r="B9" s="288"/>
      <c r="C9" s="288"/>
      <c r="D9" s="288"/>
    </row>
    <row r="10" spans="1:4" ht="39" customHeight="1">
      <c r="A10" s="288" t="s">
        <v>5</v>
      </c>
      <c r="B10" s="288"/>
      <c r="C10" s="288"/>
      <c r="D10" s="288"/>
    </row>
    <row r="11" spans="1:2" ht="15">
      <c r="A11" s="90"/>
      <c r="B11" s="90"/>
    </row>
    <row r="12" spans="1:4" ht="14.25" customHeight="1">
      <c r="A12" s="287" t="s">
        <v>29</v>
      </c>
      <c r="B12" s="287"/>
      <c r="C12" s="287"/>
      <c r="D12" s="287"/>
    </row>
    <row r="13" spans="1:11" ht="13.5" customHeight="1">
      <c r="A13" s="243" t="s">
        <v>43</v>
      </c>
      <c r="B13" s="243"/>
      <c r="C13" s="243"/>
      <c r="D13" s="243"/>
      <c r="K13" s="24"/>
    </row>
    <row r="14" spans="1:3" ht="12" customHeight="1" thickBot="1">
      <c r="A14" s="17"/>
      <c r="B14" s="18"/>
      <c r="C14" s="18"/>
    </row>
    <row r="15" spans="1:4" ht="20.25" customHeight="1">
      <c r="A15" s="262" t="s">
        <v>47</v>
      </c>
      <c r="B15" s="264" t="s">
        <v>99</v>
      </c>
      <c r="C15" s="264" t="s">
        <v>112</v>
      </c>
      <c r="D15" s="291"/>
    </row>
    <row r="16" spans="1:4" s="24" customFormat="1" ht="18.75" customHeight="1">
      <c r="A16" s="263"/>
      <c r="B16" s="265"/>
      <c r="C16" s="67" t="s">
        <v>45</v>
      </c>
      <c r="D16" s="125" t="s">
        <v>46</v>
      </c>
    </row>
    <row r="17" spans="1:4" ht="15.75" customHeight="1" thickBot="1">
      <c r="A17" s="139">
        <v>1</v>
      </c>
      <c r="B17" s="140">
        <v>2</v>
      </c>
      <c r="C17" s="140">
        <v>3</v>
      </c>
      <c r="D17" s="141">
        <v>4</v>
      </c>
    </row>
    <row r="18" spans="1:4" ht="27" customHeight="1">
      <c r="A18" s="138">
        <v>1</v>
      </c>
      <c r="B18" s="124" t="s">
        <v>57</v>
      </c>
      <c r="C18" s="177">
        <v>0</v>
      </c>
      <c r="D18" s="177">
        <v>0</v>
      </c>
    </row>
    <row r="19" spans="1:4" ht="27.75" customHeight="1">
      <c r="A19" s="11">
        <v>2</v>
      </c>
      <c r="B19" s="26" t="s">
        <v>118</v>
      </c>
      <c r="C19" s="178">
        <v>0</v>
      </c>
      <c r="D19" s="178">
        <v>0</v>
      </c>
    </row>
    <row r="20" spans="1:4" ht="27.75" customHeight="1">
      <c r="A20" s="11">
        <v>3</v>
      </c>
      <c r="B20" s="26" t="s">
        <v>119</v>
      </c>
      <c r="C20" s="178">
        <v>0</v>
      </c>
      <c r="D20" s="178">
        <v>0</v>
      </c>
    </row>
    <row r="21" spans="1:4" ht="27" customHeight="1">
      <c r="A21" s="11">
        <v>4</v>
      </c>
      <c r="B21" s="26" t="s">
        <v>58</v>
      </c>
      <c r="C21" s="178">
        <v>0</v>
      </c>
      <c r="D21" s="178">
        <v>0</v>
      </c>
    </row>
    <row r="22" spans="1:4" ht="27" customHeight="1">
      <c r="A22" s="11">
        <v>5</v>
      </c>
      <c r="B22" s="77" t="s">
        <v>34</v>
      </c>
      <c r="C22" s="179">
        <f>SUM(C18:C21)</f>
        <v>0</v>
      </c>
      <c r="D22" s="179">
        <f>SUM(D18:D21)</f>
        <v>0</v>
      </c>
    </row>
    <row r="23" spans="1:4" ht="27" customHeight="1">
      <c r="A23" s="265" t="s">
        <v>40</v>
      </c>
      <c r="B23" s="265"/>
      <c r="C23" s="292"/>
      <c r="D23" s="292"/>
    </row>
    <row r="24" spans="1:4" ht="15" customHeight="1">
      <c r="A24" s="13"/>
      <c r="B24" s="13"/>
      <c r="C24" s="32"/>
      <c r="D24" s="32"/>
    </row>
    <row r="25" spans="1:4" ht="111.75" customHeight="1">
      <c r="A25" s="289" t="s">
        <v>13</v>
      </c>
      <c r="B25" s="290"/>
      <c r="C25" s="290"/>
      <c r="D25" s="290"/>
    </row>
    <row r="26" spans="1:4" ht="139.5" customHeight="1">
      <c r="A26" s="289" t="s">
        <v>2</v>
      </c>
      <c r="B26" s="289"/>
      <c r="C26" s="289"/>
      <c r="D26" s="289"/>
    </row>
    <row r="27" spans="1:4" ht="19.5" customHeight="1">
      <c r="A27" s="101"/>
      <c r="B27" s="101"/>
      <c r="C27" s="101"/>
      <c r="D27" s="101"/>
    </row>
    <row r="28" spans="1:2" ht="15.75" customHeight="1">
      <c r="A28" s="245" t="s">
        <v>35</v>
      </c>
      <c r="B28" s="245"/>
    </row>
    <row r="29" spans="1:2" ht="15.75" customHeight="1">
      <c r="A29" s="245" t="s">
        <v>36</v>
      </c>
      <c r="B29" s="245"/>
    </row>
  </sheetData>
  <sheetProtection selectLockedCells="1" selectUnlockedCells="1"/>
  <mergeCells count="20">
    <mergeCell ref="A7:B7"/>
    <mergeCell ref="C7:D7"/>
    <mergeCell ref="A1:D1"/>
    <mergeCell ref="A3:B3"/>
    <mergeCell ref="C3:D3"/>
    <mergeCell ref="A5:B5"/>
    <mergeCell ref="C5:D5"/>
    <mergeCell ref="A28:B28"/>
    <mergeCell ref="A29:B29"/>
    <mergeCell ref="A15:A16"/>
    <mergeCell ref="B15:B16"/>
    <mergeCell ref="A25:D25"/>
    <mergeCell ref="A26:D26"/>
    <mergeCell ref="C15:D15"/>
    <mergeCell ref="A23:B23"/>
    <mergeCell ref="C23:D23"/>
    <mergeCell ref="A12:D12"/>
    <mergeCell ref="A13:D13"/>
    <mergeCell ref="A10:D10"/>
    <mergeCell ref="A9:D9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5"/>
  <sheetViews>
    <sheetView zoomScalePageLayoutView="0" workbookViewId="0" topLeftCell="E10">
      <selection activeCell="G27" sqref="G27"/>
    </sheetView>
  </sheetViews>
  <sheetFormatPr defaultColWidth="9.140625" defaultRowHeight="12.75"/>
  <cols>
    <col min="1" max="1" width="14.57421875" style="85" customWidth="1"/>
    <col min="2" max="3" width="14.7109375" style="85" customWidth="1"/>
    <col min="4" max="11" width="16.7109375" style="85" customWidth="1"/>
    <col min="12" max="16384" width="9.140625" style="85" customWidth="1"/>
  </cols>
  <sheetData>
    <row r="5" spans="1:11" ht="15.75">
      <c r="A5" s="309" t="s">
        <v>135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="4" customFormat="1" ht="12.75"/>
    <row r="7" spans="1:11" s="4" customFormat="1" ht="15.75">
      <c r="A7" s="310" t="s">
        <v>150</v>
      </c>
      <c r="B7" s="310"/>
      <c r="C7" s="311" t="s">
        <v>158</v>
      </c>
      <c r="D7" s="312"/>
      <c r="E7" s="312"/>
      <c r="F7" s="312"/>
      <c r="G7" s="312"/>
      <c r="H7" s="312"/>
      <c r="I7" s="312"/>
      <c r="J7" s="312"/>
      <c r="K7" s="313"/>
    </row>
    <row r="8" spans="1:11" s="4" customFormat="1" ht="15.75">
      <c r="A8" s="90"/>
      <c r="B8" s="94"/>
      <c r="C8" s="167"/>
      <c r="D8" s="167"/>
      <c r="E8" s="167"/>
      <c r="F8" s="167"/>
      <c r="G8" s="167"/>
      <c r="H8" s="163"/>
      <c r="I8" s="163"/>
      <c r="J8" s="163"/>
      <c r="K8" s="163"/>
    </row>
    <row r="9" spans="1:11" s="4" customFormat="1" ht="15.75">
      <c r="A9" s="310" t="s">
        <v>31</v>
      </c>
      <c r="B9" s="310"/>
      <c r="C9" s="311" t="s">
        <v>156</v>
      </c>
      <c r="D9" s="312"/>
      <c r="E9" s="312"/>
      <c r="F9" s="312"/>
      <c r="G9" s="312"/>
      <c r="H9" s="312"/>
      <c r="I9" s="312"/>
      <c r="J9" s="312"/>
      <c r="K9" s="313"/>
    </row>
    <row r="10" spans="1:11" s="4" customFormat="1" ht="15.75">
      <c r="A10" s="90"/>
      <c r="B10" s="90"/>
      <c r="C10" s="165"/>
      <c r="D10" s="165"/>
      <c r="E10" s="165"/>
      <c r="F10" s="167"/>
      <c r="G10" s="167"/>
      <c r="H10" s="163"/>
      <c r="I10" s="163"/>
      <c r="J10" s="163"/>
      <c r="K10" s="163"/>
    </row>
    <row r="11" spans="1:11" s="4" customFormat="1" ht="15.75">
      <c r="A11" s="310" t="s">
        <v>32</v>
      </c>
      <c r="B11" s="310"/>
      <c r="C11" s="311" t="s">
        <v>171</v>
      </c>
      <c r="D11" s="312"/>
      <c r="E11" s="312"/>
      <c r="F11" s="312"/>
      <c r="G11" s="312"/>
      <c r="H11" s="312"/>
      <c r="I11" s="312"/>
      <c r="J11" s="312"/>
      <c r="K11" s="313"/>
    </row>
    <row r="12" spans="1:11" s="4" customFormat="1" ht="15">
      <c r="A12" s="90"/>
      <c r="B12" s="90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297" t="s">
        <v>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</row>
    <row r="14" spans="1:11" s="4" customFormat="1" ht="27" customHeight="1">
      <c r="A14" s="237" t="s">
        <v>24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</row>
    <row r="15" ht="13.5" thickBot="1"/>
    <row r="16" spans="1:11" ht="29.25" customHeight="1">
      <c r="A16" s="299" t="s">
        <v>130</v>
      </c>
      <c r="B16" s="307" t="s">
        <v>132</v>
      </c>
      <c r="C16" s="307"/>
      <c r="D16" s="307"/>
      <c r="E16" s="307"/>
      <c r="F16" s="307" t="s">
        <v>133</v>
      </c>
      <c r="G16" s="307"/>
      <c r="H16" s="307"/>
      <c r="I16" s="307"/>
      <c r="J16" s="307"/>
      <c r="K16" s="308"/>
    </row>
    <row r="17" spans="1:11" ht="12.75">
      <c r="A17" s="300"/>
      <c r="B17" s="305" t="s">
        <v>124</v>
      </c>
      <c r="C17" s="305"/>
      <c r="D17" s="305" t="s">
        <v>125</v>
      </c>
      <c r="E17" s="305" t="s">
        <v>152</v>
      </c>
      <c r="F17" s="305" t="s">
        <v>125</v>
      </c>
      <c r="G17" s="305" t="s">
        <v>153</v>
      </c>
      <c r="H17" s="305"/>
      <c r="I17" s="305"/>
      <c r="J17" s="305"/>
      <c r="K17" s="306" t="s">
        <v>126</v>
      </c>
    </row>
    <row r="18" spans="1:11" ht="38.25">
      <c r="A18" s="300"/>
      <c r="B18" s="86" t="s">
        <v>127</v>
      </c>
      <c r="C18" s="86" t="s">
        <v>63</v>
      </c>
      <c r="D18" s="305"/>
      <c r="E18" s="305"/>
      <c r="F18" s="305"/>
      <c r="G18" s="86" t="s">
        <v>34</v>
      </c>
      <c r="H18" s="86" t="s">
        <v>60</v>
      </c>
      <c r="I18" s="86" t="s">
        <v>66</v>
      </c>
      <c r="J18" s="86" t="s">
        <v>59</v>
      </c>
      <c r="K18" s="306"/>
    </row>
    <row r="19" spans="1:11" ht="13.5" thickBot="1">
      <c r="A19" s="301"/>
      <c r="B19" s="142">
        <v>1</v>
      </c>
      <c r="C19" s="142">
        <v>2</v>
      </c>
      <c r="D19" s="142">
        <v>3</v>
      </c>
      <c r="E19" s="142">
        <v>4</v>
      </c>
      <c r="F19" s="142" t="s">
        <v>128</v>
      </c>
      <c r="G19" s="142" t="s">
        <v>129</v>
      </c>
      <c r="H19" s="142">
        <v>7</v>
      </c>
      <c r="I19" s="142">
        <v>8</v>
      </c>
      <c r="J19" s="142">
        <v>9</v>
      </c>
      <c r="K19" s="143">
        <v>10</v>
      </c>
    </row>
    <row r="20" spans="1:11" ht="32.25" customHeight="1">
      <c r="A20" s="180" t="s">
        <v>0</v>
      </c>
      <c r="B20" s="181">
        <v>9</v>
      </c>
      <c r="C20" s="181">
        <v>9</v>
      </c>
      <c r="D20" s="182">
        <v>10990201.4</v>
      </c>
      <c r="E20" s="182">
        <v>10990201.4</v>
      </c>
      <c r="F20" s="182">
        <v>639388.94</v>
      </c>
      <c r="G20" s="182">
        <v>639388.94</v>
      </c>
      <c r="H20" s="182">
        <v>639388.94</v>
      </c>
      <c r="I20" s="182">
        <v>0</v>
      </c>
      <c r="J20" s="182">
        <v>0</v>
      </c>
      <c r="K20" s="182">
        <v>0</v>
      </c>
    </row>
    <row r="21" spans="1:11" ht="12.75">
      <c r="A21" s="95" t="s">
        <v>40</v>
      </c>
      <c r="B21" s="302"/>
      <c r="C21" s="303"/>
      <c r="D21" s="303"/>
      <c r="E21" s="303"/>
      <c r="F21" s="303"/>
      <c r="G21" s="303"/>
      <c r="H21" s="303"/>
      <c r="I21" s="303"/>
      <c r="J21" s="303"/>
      <c r="K21" s="304"/>
    </row>
    <row r="23" ht="12.75">
      <c r="J23" s="186"/>
    </row>
    <row r="24" spans="1:11" s="4" customFormat="1" ht="12.75">
      <c r="A24" s="245" t="s">
        <v>35</v>
      </c>
      <c r="B24" s="245"/>
      <c r="C24" s="245"/>
      <c r="D24" s="245"/>
      <c r="E24" s="245"/>
      <c r="F24" s="245"/>
      <c r="G24" s="33"/>
      <c r="H24" s="245"/>
      <c r="I24" s="245"/>
      <c r="J24" s="184"/>
      <c r="K24" s="185"/>
    </row>
    <row r="25" spans="1:10" s="4" customFormat="1" ht="12.75">
      <c r="A25" s="245" t="s">
        <v>36</v>
      </c>
      <c r="B25" s="245"/>
      <c r="C25" s="245"/>
      <c r="D25" s="245"/>
      <c r="E25" s="34"/>
      <c r="F25" s="34"/>
      <c r="G25" s="245"/>
      <c r="H25" s="245"/>
      <c r="I25" s="245"/>
      <c r="J25" s="245"/>
    </row>
  </sheetData>
  <sheetProtection/>
  <mergeCells count="26">
    <mergeCell ref="A5:K5"/>
    <mergeCell ref="A7:B7"/>
    <mergeCell ref="A9:B9"/>
    <mergeCell ref="A11:B11"/>
    <mergeCell ref="C7:K7"/>
    <mergeCell ref="C9:K9"/>
    <mergeCell ref="C11:K11"/>
    <mergeCell ref="F16:K16"/>
    <mergeCell ref="D17:D18"/>
    <mergeCell ref="E17:E18"/>
    <mergeCell ref="B16:E16"/>
    <mergeCell ref="B17:C17"/>
    <mergeCell ref="B21:K21"/>
    <mergeCell ref="F17:F18"/>
    <mergeCell ref="G17:J17"/>
    <mergeCell ref="K17:K18"/>
    <mergeCell ref="A25:D25"/>
    <mergeCell ref="G25:H25"/>
    <mergeCell ref="I25:J25"/>
    <mergeCell ref="A13:K13"/>
    <mergeCell ref="A14:K14"/>
    <mergeCell ref="A24:B24"/>
    <mergeCell ref="C24:D24"/>
    <mergeCell ref="E24:F24"/>
    <mergeCell ref="H24:I24"/>
    <mergeCell ref="A16:A1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0" customFormat="1" ht="22.5" customHeight="1">
      <c r="A1" s="244" t="s">
        <v>111</v>
      </c>
      <c r="B1" s="244"/>
      <c r="C1" s="244"/>
      <c r="D1" s="244"/>
      <c r="E1" s="244"/>
    </row>
    <row r="3" spans="1:5" ht="28.5" customHeight="1">
      <c r="A3" s="23" t="s">
        <v>150</v>
      </c>
      <c r="B3" s="254" t="s">
        <v>158</v>
      </c>
      <c r="C3" s="254"/>
      <c r="D3" s="254"/>
      <c r="E3" s="254"/>
    </row>
    <row r="4" spans="1:5" ht="15.75">
      <c r="A4" s="93"/>
      <c r="B4" s="164"/>
      <c r="C4" s="164"/>
      <c r="D4" s="164"/>
      <c r="E4" s="164"/>
    </row>
    <row r="5" spans="1:5" ht="15.75">
      <c r="A5" s="23" t="s">
        <v>31</v>
      </c>
      <c r="B5" s="254" t="s">
        <v>156</v>
      </c>
      <c r="C5" s="254"/>
      <c r="D5" s="254"/>
      <c r="E5" s="254"/>
    </row>
    <row r="6" spans="1:5" ht="15.75">
      <c r="A6" s="23"/>
      <c r="B6" s="166"/>
      <c r="C6" s="166"/>
      <c r="D6" s="166"/>
      <c r="E6" s="166"/>
    </row>
    <row r="7" spans="1:5" ht="15.75">
      <c r="A7" s="23" t="s">
        <v>32</v>
      </c>
      <c r="B7" s="254" t="s">
        <v>171</v>
      </c>
      <c r="C7" s="254"/>
      <c r="D7" s="254"/>
      <c r="E7" s="254"/>
    </row>
    <row r="8" spans="1:5" ht="15">
      <c r="A8" s="23"/>
      <c r="B8" s="5"/>
      <c r="C8" s="5"/>
      <c r="D8" s="5"/>
      <c r="E8" s="5"/>
    </row>
    <row r="9" spans="1:5" ht="61.5" customHeight="1">
      <c r="A9" s="297" t="s">
        <v>10</v>
      </c>
      <c r="B9" s="298"/>
      <c r="C9" s="298"/>
      <c r="D9" s="298"/>
      <c r="E9" s="298"/>
    </row>
    <row r="10" spans="1:5" ht="29.25" customHeight="1">
      <c r="A10" s="237" t="s">
        <v>25</v>
      </c>
      <c r="B10" s="237"/>
      <c r="C10" s="237"/>
      <c r="D10" s="237"/>
      <c r="E10" s="237"/>
    </row>
    <row r="12" spans="1:5" ht="21" customHeight="1">
      <c r="A12" s="251" t="s">
        <v>130</v>
      </c>
      <c r="B12" s="319" t="s">
        <v>23</v>
      </c>
      <c r="C12" s="320"/>
      <c r="D12" s="320"/>
      <c r="E12" s="321"/>
    </row>
    <row r="13" spans="1:5" ht="30" customHeight="1">
      <c r="A13" s="251"/>
      <c r="B13" s="317" t="s">
        <v>22</v>
      </c>
      <c r="C13" s="318"/>
      <c r="D13" s="318" t="s">
        <v>9</v>
      </c>
      <c r="E13" s="318"/>
    </row>
    <row r="14" spans="1:5" ht="30" customHeight="1">
      <c r="A14" s="251"/>
      <c r="B14" s="144" t="s">
        <v>33</v>
      </c>
      <c r="C14" s="67" t="s">
        <v>63</v>
      </c>
      <c r="D14" s="67" t="str">
        <f>B14</f>
        <v>w okresie objętym sprawozdaniem</v>
      </c>
      <c r="E14" s="67" t="s">
        <v>63</v>
      </c>
    </row>
    <row r="15" spans="1:5" ht="12.75">
      <c r="A15" s="145">
        <v>1</v>
      </c>
      <c r="B15" s="9">
        <v>2</v>
      </c>
      <c r="C15" s="9">
        <v>3</v>
      </c>
      <c r="D15" s="9">
        <v>4</v>
      </c>
      <c r="E15" s="9">
        <v>5</v>
      </c>
    </row>
    <row r="16" spans="1:5" ht="27" customHeight="1">
      <c r="A16" s="78" t="s">
        <v>1</v>
      </c>
      <c r="B16" s="192">
        <v>2395062.95</v>
      </c>
      <c r="C16" s="192">
        <v>2395062.95</v>
      </c>
      <c r="D16" s="192">
        <f>'ZAŁ 8'!H20</f>
        <v>639388.94</v>
      </c>
      <c r="E16" s="192">
        <f>D16</f>
        <v>639388.94</v>
      </c>
    </row>
    <row r="17" spans="1:5" ht="31.5" customHeight="1">
      <c r="A17" s="72" t="s">
        <v>40</v>
      </c>
      <c r="B17" s="314"/>
      <c r="C17" s="315"/>
      <c r="D17" s="315"/>
      <c r="E17" s="316"/>
    </row>
    <row r="19" spans="1:10" ht="12.75">
      <c r="A19" s="245" t="s">
        <v>35</v>
      </c>
      <c r="B19" s="245"/>
      <c r="C19" s="245"/>
      <c r="D19" s="245"/>
      <c r="E19" s="245"/>
      <c r="F19" s="245"/>
      <c r="G19" s="33"/>
      <c r="H19" s="245"/>
      <c r="I19" s="245"/>
      <c r="J19" s="34"/>
    </row>
    <row r="20" spans="1:10" ht="12.75">
      <c r="A20" s="245" t="s">
        <v>36</v>
      </c>
      <c r="B20" s="245"/>
      <c r="C20" s="245"/>
      <c r="D20" s="245"/>
      <c r="E20" s="34"/>
      <c r="F20" s="34"/>
      <c r="G20" s="245"/>
      <c r="H20" s="245"/>
      <c r="I20" s="245"/>
      <c r="J20" s="245"/>
    </row>
  </sheetData>
  <sheetProtection selectLockedCells="1" selectUnlockedCells="1"/>
  <mergeCells count="18">
    <mergeCell ref="A10:E10"/>
    <mergeCell ref="B17:E17"/>
    <mergeCell ref="A1:E1"/>
    <mergeCell ref="B3:E3"/>
    <mergeCell ref="B5:E5"/>
    <mergeCell ref="B7:E7"/>
    <mergeCell ref="A9:E9"/>
    <mergeCell ref="B13:C13"/>
    <mergeCell ref="D13:E13"/>
    <mergeCell ref="B12:E12"/>
    <mergeCell ref="A12:A14"/>
    <mergeCell ref="H19:I19"/>
    <mergeCell ref="A20:D20"/>
    <mergeCell ref="G20:H20"/>
    <mergeCell ref="I20:J20"/>
    <mergeCell ref="A19:B19"/>
    <mergeCell ref="C19:D19"/>
    <mergeCell ref="E19:F19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44" t="s">
        <v>134</v>
      </c>
      <c r="B1" s="244"/>
      <c r="C1" s="244"/>
      <c r="D1" s="79"/>
      <c r="E1" s="79"/>
      <c r="F1" s="79"/>
      <c r="G1" s="79"/>
      <c r="H1" s="79"/>
      <c r="I1" s="79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89" t="s">
        <v>150</v>
      </c>
      <c r="B3" s="274" t="s">
        <v>158</v>
      </c>
      <c r="C3" s="276"/>
      <c r="D3" s="6"/>
      <c r="E3" s="6"/>
      <c r="F3" s="6"/>
      <c r="G3" s="6"/>
      <c r="H3" s="6"/>
      <c r="I3" s="6"/>
    </row>
    <row r="4" spans="1:8" ht="12.75" customHeight="1">
      <c r="A4" s="90"/>
      <c r="B4" s="166"/>
      <c r="C4" s="166"/>
      <c r="D4" s="6"/>
      <c r="E4" s="6"/>
      <c r="F4" s="6"/>
      <c r="G4" s="6"/>
      <c r="H4" s="7"/>
    </row>
    <row r="5" spans="1:10" ht="18" customHeight="1">
      <c r="A5" s="92" t="s">
        <v>31</v>
      </c>
      <c r="B5" s="274" t="s">
        <v>156</v>
      </c>
      <c r="C5" s="276"/>
      <c r="D5" s="63"/>
      <c r="E5" s="63"/>
      <c r="F5" s="63"/>
      <c r="G5" s="63"/>
      <c r="H5" s="63"/>
      <c r="I5" s="63"/>
      <c r="J5" s="7"/>
    </row>
    <row r="6" spans="1:7" ht="15.75">
      <c r="A6" s="90"/>
      <c r="B6" s="166"/>
      <c r="C6" s="166"/>
      <c r="D6" s="7"/>
      <c r="E6" s="7"/>
      <c r="F6" s="7"/>
      <c r="G6" s="7"/>
    </row>
    <row r="7" spans="1:9" ht="19.5" customHeight="1">
      <c r="A7" s="92" t="s">
        <v>32</v>
      </c>
      <c r="B7" s="274" t="s">
        <v>171</v>
      </c>
      <c r="C7" s="276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288" t="s">
        <v>12</v>
      </c>
      <c r="B9" s="322"/>
      <c r="C9" s="322"/>
      <c r="D9" s="7"/>
      <c r="E9" s="7"/>
      <c r="F9" s="7"/>
      <c r="G9" s="7"/>
    </row>
    <row r="11" spans="1:3" ht="29.25" customHeight="1">
      <c r="A11" s="277" t="s">
        <v>122</v>
      </c>
      <c r="B11" s="251" t="s">
        <v>30</v>
      </c>
      <c r="C11" s="251"/>
    </row>
    <row r="12" spans="1:3" ht="28.5" customHeight="1">
      <c r="A12" s="277"/>
      <c r="B12" s="71" t="s">
        <v>127</v>
      </c>
      <c r="C12" s="71" t="s">
        <v>131</v>
      </c>
    </row>
    <row r="13" spans="1:3" ht="13.5" customHeight="1">
      <c r="A13" s="80">
        <v>1</v>
      </c>
      <c r="B13" s="81">
        <v>2</v>
      </c>
      <c r="C13" s="81">
        <v>3</v>
      </c>
    </row>
    <row r="14" spans="1:3" ht="15" customHeight="1">
      <c r="A14" s="82" t="s">
        <v>123</v>
      </c>
      <c r="B14" s="183">
        <v>0</v>
      </c>
      <c r="C14" s="183">
        <v>0</v>
      </c>
    </row>
    <row r="17" spans="1:7" ht="18" customHeight="1">
      <c r="A17" s="8" t="s">
        <v>35</v>
      </c>
      <c r="B17" s="33"/>
      <c r="C17" s="245"/>
      <c r="D17" s="245"/>
      <c r="E17" s="33"/>
      <c r="F17" s="33"/>
      <c r="G17" s="34"/>
    </row>
    <row r="18" spans="1:7" ht="33" customHeight="1">
      <c r="A18" s="8" t="s">
        <v>36</v>
      </c>
      <c r="B18" s="245"/>
      <c r="C18" s="245"/>
      <c r="D18" s="245"/>
      <c r="E18" s="245"/>
      <c r="F18" s="245"/>
      <c r="G18" s="34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Piątek</cp:lastModifiedBy>
  <cp:lastPrinted>2009-07-21T05:17:56Z</cp:lastPrinted>
  <dcterms:created xsi:type="dcterms:W3CDTF">2007-08-17T08:55:34Z</dcterms:created>
  <dcterms:modified xsi:type="dcterms:W3CDTF">2009-08-04T08:48:15Z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