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580" windowHeight="7110" activeTab="0"/>
  </bookViews>
  <sheets>
    <sheet name="Stan i struktura VII 08" sheetId="1" r:id="rId1"/>
    <sheet name="Gminy VII 08" sheetId="2" r:id="rId2"/>
    <sheet name="Wykresy VII 08" sheetId="3" r:id="rId3"/>
  </sheets>
  <externalReferences>
    <externalReference r:id="rId6"/>
  </externalReferences>
  <definedNames>
    <definedName name="_xlnm.Print_Area" localSheetId="1">'Gminy VII 08'!$B$2:$O$47</definedName>
    <definedName name="_xlnm.Print_Area" localSheetId="0">'Stan i struktura VII 08'!$B$2:$S$68</definedName>
    <definedName name="_xlnm.Print_Area" localSheetId="2">'Wykresy VII 08'!$L$3:$AD$46</definedName>
  </definedNames>
  <calcPr fullCalcOnLoad="1"/>
</workbook>
</file>

<file path=xl/sharedStrings.xml><?xml version="1.0" encoding="utf-8"?>
<sst xmlns="http://schemas.openxmlformats.org/spreadsheetml/2006/main" count="369" uniqueCount="203">
  <si>
    <t xml:space="preserve">INFORMACJA O STANIE I STRUKTURZE BEZROBOCIA W WOJ. LUBUSKIM W LIPCU 2008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</si>
  <si>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</si>
  <si>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</si>
  <si>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</si>
  <si>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</si>
  <si>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</si>
  <si>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</si>
  <si>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</si>
  <si>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</si>
  <si>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</si>
  <si>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</si>
  <si>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</si>
  <si>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</si>
  <si>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</si>
  <si>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</si>
  <si>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</si>
  <si>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</si>
  <si>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</si>
  <si>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</si>
  <si>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</si>
  <si>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</si>
  <si>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czerwiec 2008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</si>
  <si>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</si>
  <si>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</si>
  <si>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</si>
  <si>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</si>
  <si>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</si>
  <si>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</si>
  <si>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</si>
  <si>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</si>
  <si>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</si>
  <si>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</si>
  <si>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</si>
  <si>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</si>
  <si>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</si>
  <si>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</si>
  <si>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</si>
  <si>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</si>
  <si>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</si>
  <si>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</si>
  <si>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</si>
  <si>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</si>
  <si>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</si>
  <si>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</si>
  <si>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</si>
  <si>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</si>
  <si>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</si>
  <si>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</si>
  <si>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</si>
  <si>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</si>
  <si>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</si>
  <si>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</si>
  <si>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</si>
  <si>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</si>
  <si>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</si>
  <si>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</si>
  <si>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</si>
  <si>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 xml:space="preserve">            w tym oferty pracy subsydiowanej</t>
  </si>
  <si>
    <t>Liczba ofert pracy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</si>
  <si>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</si>
  <si>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</si>
  <si>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</si>
  <si>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</si>
  <si>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</si>
  <si>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</si>
  <si>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</si>
  <si>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</si>
  <si>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</si>
  <si>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</si>
  <si>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</si>
  <si>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</si>
  <si>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</si>
  <si>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</si>
  <si>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</si>
  <si>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</si>
  <si>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</si>
  <si>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w miejscu pracy</t>
  </si>
  <si>
    <t>Liczba osób, które rozpoczęły przygotowanie zawodowe w miejscu pracy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</si>
  <si>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</si>
  <si>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</si>
  <si>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</si>
  <si>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</si>
  <si>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</si>
  <si>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</si>
  <si>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lipiec jest podawany przez GUS z miesięcznym opóżnieniem</t>
  </si>
  <si>
    <t>Liczba  bezrobotnych w układzie powiatowych urzędów pracy i gmin woj. lubuskiego zarejestrowanych</t>
  </si>
  <si>
    <t>na koniec lipca 2008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</si>
  <si>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</si>
  <si>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</si>
  <si>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</si>
  <si>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</si>
  <si>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</si>
  <si>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</si>
  <si>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</si>
  <si>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</si>
  <si>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</si>
  <si>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</si>
  <si>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</si>
  <si>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</si>
  <si>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</si>
  <si>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</si>
  <si>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</si>
  <si>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</si>
  <si>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</si>
  <si>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</si>
  <si>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</si>
  <si>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</si>
  <si>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</si>
  <si>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</si>
  <si>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</si>
  <si>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</si>
  <si>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</si>
  <si>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</si>
  <si>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</si>
  <si>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</si>
  <si>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</si>
  <si>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</si>
  <si>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</si>
  <si>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</si>
  <si>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</si>
  <si>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</si>
  <si>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</si>
  <si>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</si>
  <si>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</si>
  <si>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</si>
  <si>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</si>
  <si>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</si>
  <si>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</si>
  <si>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</si>
  <si>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</si>
  <si>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</si>
  <si>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</si>
  <si>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</si>
  <si>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</si>
  <si>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</si>
  <si>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</si>
  <si>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</si>
  <si>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</si>
  <si>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</si>
  <si>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</si>
  <si>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</si>
  <si>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</si>
  <si>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</si>
  <si>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</si>
  <si>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</si>
  <si>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</si>
  <si>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</si>
  <si>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</si>
  <si>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</si>
  <si>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</si>
  <si>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</si>
  <si>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</si>
  <si>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</si>
  <si>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</si>
  <si>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</si>
  <si>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</si>
  <si>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</si>
  <si>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</si>
  <si>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</si>
  <si>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</si>
  <si>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</si>
  <si>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</si>
  <si>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</si>
  <si>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</si>
  <si>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</si>
  <si>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</si>
  <si>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</si>
  <si>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</si>
  <si>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</si>
  <si>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</si>
  <si>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</si>
  <si>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</si>
  <si>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</si>
  <si>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</si>
  <si>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</si>
  <si>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</si>
  <si>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</si>
  <si>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</si>
  <si>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</si>
  <si>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</si>
  <si>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</si>
  <si>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</si>
  <si>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</si>
  <si>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</si>
  <si>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</si>
  <si>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</si>
  <si>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</si>
  <si>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</si>
  <si>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</si>
  <si>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</si>
  <si>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</si>
  <si>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</si>
  <si>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Tabela I</t>
  </si>
  <si>
    <t>Tabela II</t>
  </si>
  <si>
    <t>Podjęcia pracy</t>
  </si>
  <si>
    <t>Oferty pracy</t>
  </si>
  <si>
    <t>I 2008</t>
  </si>
  <si>
    <t>II 2008</t>
  </si>
  <si>
    <t>III 2008</t>
  </si>
  <si>
    <t>IV 2008</t>
  </si>
  <si>
    <t>V 2008</t>
  </si>
  <si>
    <t xml:space="preserve">VI 2008 </t>
  </si>
  <si>
    <t xml:space="preserve">VII 2008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</si>
</sst>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  <numFmt numFmtId="166" formatCode="0.000"/>
    <numFmt numFmtId="167" formatCode="0.0000"/>
    <numFmt numFmtId="168" formatCode="0.000%"/>
    <numFmt numFmtId="169" formatCode="0.0%"/>
  </numFmts>
  <fonts count="8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.25"/>
      <color indexed="8"/>
      <name val="Arial CE"/>
      <family val="0"/>
    </font>
    <font>
      <sz val="9.5"/>
      <color indexed="8"/>
      <name val="Arial CE"/>
      <family val="0"/>
    </font>
    <font>
      <sz val="4.3"/>
      <color indexed="8"/>
      <name val="Arial CE"/>
      <family val="0"/>
    </font>
    <font>
      <sz val="10.25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sz val="9.4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7" borderId="1" applyNumberFormat="0" applyAlignment="0" applyProtection="0"/>
    <xf numFmtId="0" fontId="64" fillId="20" borderId="2" applyNumberFormat="0" applyAlignment="0" applyProtection="0"/>
    <xf numFmtId="0" fontId="6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1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72" fillId="20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3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8" fillId="22" borderId="20" xfId="0" applyFont="1" applyFill="1" applyBorder="1" applyAlignment="1">
      <alignment horizontal="center" vertical="center" wrapText="1"/>
    </xf>
    <xf numFmtId="1" fontId="18" fillId="22" borderId="21" xfId="0" applyNumberFormat="1" applyFont="1" applyFill="1" applyBorder="1" applyAlignment="1">
      <alignment horizontal="center" vertical="center"/>
    </xf>
    <xf numFmtId="1" fontId="18" fillId="22" borderId="22" xfId="0" applyNumberFormat="1" applyFont="1" applyFill="1" applyBorder="1" applyAlignment="1">
      <alignment horizontal="center" vertical="center"/>
    </xf>
    <xf numFmtId="0" fontId="18" fillId="22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8" fillId="24" borderId="23" xfId="0" applyFont="1" applyFill="1" applyBorder="1" applyAlignment="1">
      <alignment horizontal="center" vertical="center" wrapText="1"/>
    </xf>
    <xf numFmtId="1" fontId="18" fillId="24" borderId="23" xfId="0" applyNumberFormat="1" applyFont="1" applyFill="1" applyBorder="1" applyAlignment="1">
      <alignment horizontal="center" vertical="center" wrapText="1"/>
    </xf>
    <xf numFmtId="1" fontId="18" fillId="24" borderId="24" xfId="0" applyNumberFormat="1" applyFont="1" applyFill="1" applyBorder="1" applyAlignment="1">
      <alignment horizontal="center" vertical="center" wrapText="1"/>
    </xf>
    <xf numFmtId="1" fontId="18" fillId="24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4" fillId="0" borderId="19" xfId="0" applyFont="1" applyBorder="1" applyAlignment="1">
      <alignment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4" fillId="0" borderId="27" xfId="0" applyFont="1" applyBorder="1" applyAlignment="1">
      <alignment/>
    </xf>
    <xf numFmtId="164" fontId="23" fillId="0" borderId="28" xfId="0" applyNumberFormat="1" applyFont="1" applyFill="1" applyBorder="1" applyAlignment="1">
      <alignment horizontal="center" vertical="center" wrapText="1"/>
    </xf>
    <xf numFmtId="164" fontId="23" fillId="0" borderId="29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29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4" fontId="29" fillId="0" borderId="36" xfId="0" applyNumberFormat="1" applyFont="1" applyFill="1" applyBorder="1" applyAlignment="1">
      <alignment horizontal="center" vertical="center" wrapText="1"/>
    </xf>
    <xf numFmtId="164" fontId="29" fillId="0" borderId="35" xfId="0" applyNumberFormat="1" applyFont="1" applyFill="1" applyBorder="1" applyAlignment="1">
      <alignment horizontal="center" vertical="center" wrapText="1"/>
    </xf>
    <xf numFmtId="164" fontId="29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right" vertical="top" wrapText="1"/>
    </xf>
    <xf numFmtId="0" fontId="35" fillId="0" borderId="44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8" fillId="0" borderId="46" xfId="0" applyFont="1" applyBorder="1" applyAlignment="1">
      <alignment horizontal="center"/>
    </xf>
    <xf numFmtId="0" fontId="48" fillId="0" borderId="49" xfId="0" applyFont="1" applyBorder="1" applyAlignment="1" applyProtection="1">
      <alignment horizontal="left"/>
      <protection/>
    </xf>
    <xf numFmtId="165" fontId="48" fillId="0" borderId="49" xfId="0" applyNumberFormat="1" applyFont="1" applyBorder="1" applyAlignment="1" applyProtection="1">
      <alignment/>
      <protection/>
    </xf>
    <xf numFmtId="165" fontId="48" fillId="0" borderId="53" xfId="0" applyNumberFormat="1" applyFont="1" applyBorder="1" applyAlignment="1" applyProtection="1">
      <alignment/>
      <protection/>
    </xf>
    <xf numFmtId="0" fontId="49" fillId="4" borderId="46" xfId="0" applyFont="1" applyFill="1" applyBorder="1" applyAlignment="1">
      <alignment horizontal="center"/>
    </xf>
    <xf numFmtId="0" fontId="49" fillId="4" borderId="49" xfId="0" applyFont="1" applyFill="1" applyBorder="1" applyAlignment="1" applyProtection="1">
      <alignment horizontal="left"/>
      <protection/>
    </xf>
    <xf numFmtId="165" fontId="49" fillId="4" borderId="53" xfId="0" applyNumberFormat="1" applyFont="1" applyFill="1" applyBorder="1" applyAlignment="1" applyProtection="1">
      <alignment horizontal="right"/>
      <protection/>
    </xf>
    <xf numFmtId="0" fontId="48" fillId="0" borderId="54" xfId="0" applyFont="1" applyBorder="1" applyAlignment="1">
      <alignment horizontal="center"/>
    </xf>
    <xf numFmtId="0" fontId="48" fillId="0" borderId="31" xfId="0" applyFont="1" applyBorder="1" applyAlignment="1" applyProtection="1">
      <alignment horizontal="left"/>
      <protection/>
    </xf>
    <xf numFmtId="165" fontId="48" fillId="0" borderId="31" xfId="0" applyNumberFormat="1" applyFont="1" applyBorder="1" applyAlignment="1" applyProtection="1">
      <alignment/>
      <protection/>
    </xf>
    <xf numFmtId="165" fontId="48" fillId="0" borderId="55" xfId="0" applyNumberFormat="1" applyFont="1" applyBorder="1" applyAlignment="1" applyProtection="1">
      <alignment/>
      <protection/>
    </xf>
    <xf numFmtId="0" fontId="49" fillId="4" borderId="49" xfId="0" applyFont="1" applyFill="1" applyBorder="1" applyAlignment="1" applyProtection="1">
      <alignment horizontal="center"/>
      <protection/>
    </xf>
    <xf numFmtId="0" fontId="48" fillId="0" borderId="47" xfId="0" applyFont="1" applyBorder="1" applyAlignment="1">
      <alignment horizontal="center"/>
    </xf>
    <xf numFmtId="0" fontId="48" fillId="0" borderId="36" xfId="0" applyFont="1" applyBorder="1" applyAlignment="1" applyProtection="1">
      <alignment horizontal="left"/>
      <protection/>
    </xf>
    <xf numFmtId="165" fontId="48" fillId="0" borderId="36" xfId="0" applyNumberFormat="1" applyFont="1" applyBorder="1" applyAlignment="1" applyProtection="1">
      <alignment/>
      <protection/>
    </xf>
    <xf numFmtId="165" fontId="48" fillId="0" borderId="56" xfId="0" applyNumberFormat="1" applyFont="1" applyBorder="1" applyAlignment="1" applyProtection="1">
      <alignment/>
      <protection/>
    </xf>
    <xf numFmtId="0" fontId="48" fillId="0" borderId="57" xfId="0" applyFont="1" applyBorder="1" applyAlignment="1">
      <alignment horizontal="center"/>
    </xf>
    <xf numFmtId="0" fontId="48" fillId="0" borderId="57" xfId="0" applyFont="1" applyBorder="1" applyAlignment="1" applyProtection="1">
      <alignment horizontal="left"/>
      <protection/>
    </xf>
    <xf numFmtId="165" fontId="48" fillId="0" borderId="5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49" fillId="4" borderId="49" xfId="0" applyNumberFormat="1" applyFont="1" applyFill="1" applyBorder="1" applyAlignment="1" applyProtection="1">
      <alignment/>
      <protection/>
    </xf>
    <xf numFmtId="165" fontId="49" fillId="4" borderId="53" xfId="0" applyNumberFormat="1" applyFont="1" applyFill="1" applyBorder="1" applyAlignment="1" applyProtection="1">
      <alignment/>
      <protection/>
    </xf>
    <xf numFmtId="0" fontId="48" fillId="0" borderId="58" xfId="0" applyFont="1" applyBorder="1" applyAlignment="1">
      <alignment horizontal="center"/>
    </xf>
    <xf numFmtId="0" fontId="48" fillId="0" borderId="51" xfId="0" applyFont="1" applyBorder="1" applyAlignment="1" applyProtection="1">
      <alignment horizontal="left"/>
      <protection/>
    </xf>
    <xf numFmtId="165" fontId="48" fillId="0" borderId="51" xfId="0" applyNumberFormat="1" applyFont="1" applyBorder="1" applyAlignment="1" applyProtection="1">
      <alignment/>
      <protection/>
    </xf>
    <xf numFmtId="165" fontId="48" fillId="0" borderId="59" xfId="0" applyNumberFormat="1" applyFont="1" applyBorder="1" applyAlignment="1" applyProtection="1">
      <alignment/>
      <protection/>
    </xf>
    <xf numFmtId="0" fontId="48" fillId="20" borderId="60" xfId="0" applyFont="1" applyFill="1" applyBorder="1" applyAlignment="1">
      <alignment horizontal="center"/>
    </xf>
    <xf numFmtId="0" fontId="48" fillId="20" borderId="15" xfId="0" applyFont="1" applyFill="1" applyBorder="1" applyAlignment="1" applyProtection="1">
      <alignment horizontal="left"/>
      <protection/>
    </xf>
    <xf numFmtId="165" fontId="48" fillId="20" borderId="15" xfId="0" applyNumberFormat="1" applyFont="1" applyFill="1" applyBorder="1" applyAlignment="1" applyProtection="1">
      <alignment/>
      <protection/>
    </xf>
    <xf numFmtId="165" fontId="48" fillId="20" borderId="61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49" fillId="4" borderId="54" xfId="0" applyFont="1" applyFill="1" applyBorder="1" applyAlignment="1">
      <alignment horizontal="center"/>
    </xf>
    <xf numFmtId="0" fontId="49" fillId="4" borderId="31" xfId="0" applyFont="1" applyFill="1" applyBorder="1" applyAlignment="1" applyProtection="1">
      <alignment horizontal="left"/>
      <protection/>
    </xf>
    <xf numFmtId="165" fontId="49" fillId="4" borderId="31" xfId="0" applyNumberFormat="1" applyFont="1" applyFill="1" applyBorder="1" applyAlignment="1" applyProtection="1">
      <alignment/>
      <protection/>
    </xf>
    <xf numFmtId="165" fontId="49" fillId="4" borderId="55" xfId="0" applyNumberFormat="1" applyFont="1" applyFill="1" applyBorder="1" applyAlignment="1" applyProtection="1">
      <alignment/>
      <protection/>
    </xf>
    <xf numFmtId="165" fontId="48" fillId="0" borderId="30" xfId="0" applyNumberFormat="1" applyFont="1" applyBorder="1" applyAlignment="1" applyProtection="1">
      <alignment horizontal="center"/>
      <protection/>
    </xf>
    <xf numFmtId="165" fontId="48" fillId="0" borderId="62" xfId="0" applyNumberFormat="1" applyFont="1" applyBorder="1" applyAlignment="1" applyProtection="1">
      <alignment/>
      <protection/>
    </xf>
    <xf numFmtId="0" fontId="48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5" fontId="48" fillId="0" borderId="64" xfId="0" applyNumberFormat="1" applyFont="1" applyBorder="1" applyAlignment="1" applyProtection="1">
      <alignment/>
      <protection/>
    </xf>
    <xf numFmtId="165" fontId="48" fillId="0" borderId="65" xfId="0" applyNumberFormat="1" applyFont="1" applyBorder="1" applyAlignment="1" applyProtection="1">
      <alignment/>
      <protection/>
    </xf>
    <xf numFmtId="0" fontId="48" fillId="0" borderId="66" xfId="0" applyFont="1" applyBorder="1" applyAlignment="1">
      <alignment horizontal="center"/>
    </xf>
    <xf numFmtId="0" fontId="48" fillId="0" borderId="67" xfId="0" applyFont="1" applyBorder="1" applyAlignment="1" applyProtection="1">
      <alignment horizontal="left"/>
      <protection/>
    </xf>
    <xf numFmtId="165" fontId="48" fillId="0" borderId="67" xfId="0" applyNumberFormat="1" applyFont="1" applyBorder="1" applyAlignment="1" applyProtection="1">
      <alignment/>
      <protection/>
    </xf>
    <xf numFmtId="165" fontId="48" fillId="0" borderId="68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165" fontId="48" fillId="0" borderId="0" xfId="0" applyNumberFormat="1" applyFont="1" applyBorder="1" applyAlignment="1" applyProtection="1">
      <alignment/>
      <protection/>
    </xf>
    <xf numFmtId="165" fontId="49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0" fontId="0" fillId="0" borderId="57" xfId="0" applyBorder="1" applyAlignment="1">
      <alignment horizontal="center" vertical="center"/>
    </xf>
    <xf numFmtId="0" fontId="48" fillId="0" borderId="0" xfId="0" applyFont="1" applyBorder="1" applyAlignment="1" applyProtection="1">
      <alignment horizontal="left"/>
      <protection/>
    </xf>
    <xf numFmtId="0" fontId="48" fillId="0" borderId="0" xfId="0" applyFon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4" applyNumberFormat="1" applyFont="1" applyBorder="1" applyAlignment="1">
      <alignment horizontal="right"/>
    </xf>
    <xf numFmtId="0" fontId="4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14" fillId="0" borderId="54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40" fillId="0" borderId="52" xfId="0" applyFont="1" applyBorder="1" applyAlignment="1">
      <alignment vertical="center" wrapText="1"/>
    </xf>
    <xf numFmtId="0" fontId="40" fillId="0" borderId="69" xfId="0" applyFont="1" applyBorder="1" applyAlignment="1">
      <alignment vertical="center" wrapText="1"/>
    </xf>
    <xf numFmtId="0" fontId="14" fillId="0" borderId="47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0" fillId="0" borderId="37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14" fillId="0" borderId="58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0" fillId="0" borderId="52" xfId="0" applyFont="1" applyFill="1" applyBorder="1" applyAlignment="1">
      <alignment horizontal="left" vertical="center" wrapText="1"/>
    </xf>
    <xf numFmtId="0" fontId="40" fillId="0" borderId="69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38" fillId="0" borderId="32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38" fillId="0" borderId="50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25" borderId="57" xfId="0" applyFont="1" applyFill="1" applyBorder="1" applyAlignment="1">
      <alignment horizontal="center" vertical="center"/>
    </xf>
    <xf numFmtId="0" fontId="6" fillId="25" borderId="57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8" fillId="0" borderId="40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12" fillId="25" borderId="11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30" fillId="0" borderId="40" xfId="0" applyFont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30" fillId="0" borderId="32" xfId="0" applyFont="1" applyFill="1" applyBorder="1" applyAlignment="1">
      <alignment horizontal="left" vertical="center" wrapText="1" indent="2"/>
    </xf>
    <xf numFmtId="0" fontId="30" fillId="0" borderId="28" xfId="0" applyFont="1" applyFill="1" applyBorder="1" applyAlignment="1">
      <alignment horizontal="left" vertical="center" wrapText="1" indent="2"/>
    </xf>
    <xf numFmtId="0" fontId="37" fillId="0" borderId="37" xfId="0" applyFont="1" applyBorder="1" applyAlignment="1">
      <alignment vertical="center" wrapText="1"/>
    </xf>
    <xf numFmtId="0" fontId="37" fillId="0" borderId="35" xfId="0" applyFont="1" applyBorder="1" applyAlignment="1">
      <alignment vertical="center" wrapText="1"/>
    </xf>
    <xf numFmtId="0" fontId="31" fillId="0" borderId="58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37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5" fillId="26" borderId="0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19" fillId="0" borderId="3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2" fillId="25" borderId="0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19" fillId="0" borderId="32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19" fillId="0" borderId="71" xfId="0" applyFont="1" applyFill="1" applyBorder="1" applyAlignment="1">
      <alignment horizontal="left" vertical="center" wrapText="1" indent="1"/>
    </xf>
    <xf numFmtId="0" fontId="19" fillId="0" borderId="35" xfId="0" applyFont="1" applyFill="1" applyBorder="1" applyAlignment="1">
      <alignment horizontal="left" vertical="center" wrapText="1" indent="1"/>
    </xf>
    <xf numFmtId="0" fontId="13" fillId="25" borderId="11" xfId="0" applyFont="1" applyFill="1" applyBorder="1" applyAlignment="1">
      <alignment horizontal="center" vertical="center"/>
    </xf>
    <xf numFmtId="0" fontId="13" fillId="25" borderId="57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9" fillId="0" borderId="72" xfId="0" applyFont="1" applyBorder="1" applyAlignment="1">
      <alignment vertical="center" wrapText="1"/>
    </xf>
    <xf numFmtId="0" fontId="27" fillId="0" borderId="72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9" fillId="0" borderId="72" xfId="0" applyFont="1" applyBorder="1" applyAlignment="1">
      <alignment horizontal="left" vertical="center" wrapText="1" indent="1"/>
    </xf>
    <xf numFmtId="0" fontId="19" fillId="0" borderId="28" xfId="0" applyFont="1" applyBorder="1" applyAlignment="1">
      <alignment horizontal="left" vertical="center" wrapText="1" indent="1"/>
    </xf>
    <xf numFmtId="0" fontId="19" fillId="0" borderId="72" xfId="0" applyFont="1" applyFill="1" applyBorder="1" applyAlignment="1">
      <alignment horizontal="left" vertical="center" wrapText="1" indent="1"/>
    </xf>
    <xf numFmtId="0" fontId="19" fillId="0" borderId="28" xfId="0" applyFont="1" applyFill="1" applyBorder="1" applyAlignment="1">
      <alignment horizontal="left" vertical="center" wrapText="1" indent="1"/>
    </xf>
    <xf numFmtId="0" fontId="19" fillId="0" borderId="73" xfId="0" applyFont="1" applyFill="1" applyBorder="1" applyAlignment="1">
      <alignment vertical="center" wrapText="1"/>
    </xf>
    <xf numFmtId="0" fontId="19" fillId="0" borderId="74" xfId="0" applyFont="1" applyFill="1" applyBorder="1" applyAlignment="1">
      <alignment vertical="center" wrapText="1"/>
    </xf>
    <xf numFmtId="0" fontId="22" fillId="0" borderId="72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4" fillId="0" borderId="72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5" fillId="26" borderId="75" xfId="0" applyFont="1" applyFill="1" applyBorder="1" applyAlignment="1">
      <alignment horizontal="center" vertical="center"/>
    </xf>
    <xf numFmtId="0" fontId="6" fillId="26" borderId="75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center" vertical="center"/>
    </xf>
    <xf numFmtId="0" fontId="13" fillId="25" borderId="0" xfId="0" applyFont="1" applyFill="1" applyBorder="1" applyAlignment="1">
      <alignment horizontal="center" vertical="center"/>
    </xf>
    <xf numFmtId="0" fontId="15" fillId="0" borderId="76" xfId="0" applyFont="1" applyBorder="1" applyAlignment="1">
      <alignment vertical="center" wrapText="1"/>
    </xf>
    <xf numFmtId="0" fontId="15" fillId="0" borderId="77" xfId="0" applyFont="1" applyBorder="1" applyAlignment="1">
      <alignment vertical="center" wrapText="1"/>
    </xf>
    <xf numFmtId="0" fontId="17" fillId="22" borderId="78" xfId="0" applyFont="1" applyFill="1" applyBorder="1" applyAlignment="1">
      <alignment vertical="center" wrapText="1"/>
    </xf>
    <xf numFmtId="0" fontId="17" fillId="22" borderId="79" xfId="0" applyFont="1" applyFill="1" applyBorder="1" applyAlignment="1">
      <alignment vertical="center" wrapText="1"/>
    </xf>
    <xf numFmtId="0" fontId="46" fillId="0" borderId="80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165" fontId="47" fillId="0" borderId="84" xfId="0" applyNumberFormat="1" applyFont="1" applyBorder="1" applyAlignment="1">
      <alignment horizontal="center" vertical="center" wrapText="1"/>
    </xf>
    <xf numFmtId="0" fontId="47" fillId="0" borderId="85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45" fillId="0" borderId="89" xfId="0" applyFont="1" applyBorder="1" applyAlignment="1">
      <alignment horizontal="center" vertical="center" wrapText="1"/>
    </xf>
    <xf numFmtId="0" fontId="45" fillId="0" borderId="90" xfId="0" applyFont="1" applyBorder="1" applyAlignment="1">
      <alignment horizontal="center" vertical="center" wrapText="1"/>
    </xf>
    <xf numFmtId="0" fontId="45" fillId="0" borderId="91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wrapText="1"/>
    </xf>
    <xf numFmtId="0" fontId="0" fillId="0" borderId="3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5" fillId="0" borderId="92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3" fillId="22" borderId="78" xfId="0" applyFont="1" applyFill="1" applyBorder="1" applyAlignment="1">
      <alignment horizontal="center" vertical="center" wrapText="1"/>
    </xf>
    <xf numFmtId="0" fontId="43" fillId="22" borderId="79" xfId="0" applyFont="1" applyFill="1" applyBorder="1" applyAlignment="1">
      <alignment horizontal="center" vertical="center" wrapText="1"/>
    </xf>
    <xf numFmtId="0" fontId="43" fillId="22" borderId="93" xfId="0" applyFont="1" applyFill="1" applyBorder="1" applyAlignment="1">
      <alignment horizontal="center" vertical="center" wrapText="1"/>
    </xf>
    <xf numFmtId="0" fontId="43" fillId="22" borderId="94" xfId="0" applyFont="1" applyFill="1" applyBorder="1" applyAlignment="1">
      <alignment horizontal="center" vertical="center" wrapText="1"/>
    </xf>
    <xf numFmtId="165" fontId="48" fillId="22" borderId="81" xfId="0" applyNumberFormat="1" applyFont="1" applyFill="1" applyBorder="1" applyAlignment="1" applyProtection="1">
      <alignment horizontal="center" vertical="center" wrapText="1"/>
      <protection/>
    </xf>
    <xf numFmtId="0" fontId="0" fillId="22" borderId="95" xfId="0" applyFill="1" applyBorder="1" applyAlignment="1">
      <alignment horizontal="center" vertical="center" wrapText="1"/>
    </xf>
    <xf numFmtId="165" fontId="52" fillId="22" borderId="84" xfId="0" applyNumberFormat="1" applyFont="1" applyFill="1" applyBorder="1" applyAlignment="1" applyProtection="1">
      <alignment horizontal="center" vertical="center" wrapText="1"/>
      <protection locked="0"/>
    </xf>
    <xf numFmtId="0" fontId="52" fillId="22" borderId="96" xfId="0" applyFont="1" applyFill="1" applyBorder="1" applyAlignment="1" applyProtection="1">
      <alignment horizontal="center" vertical="center" wrapText="1"/>
      <protection locked="0"/>
    </xf>
    <xf numFmtId="0" fontId="50" fillId="0" borderId="8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Zmiany liczby bezrobotnych 
w okresie I 2001- VII 2008 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975"/>
          <c:w val="0.960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'Wykresy VII 08'!$C$2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'Wykresy VII 08'!$B$3:$B$14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'Wykresy VII 08'!$C$3:$C$14</c:f>
              <c:numCache>
                <c:ptCount val="12"/>
                <c:pt idx="0">
                  <c:v>94018</c:v>
                </c:pt>
                <c:pt idx="1">
                  <c:v>95204</c:v>
                </c:pt>
                <c:pt idx="2">
                  <c:v>94958</c:v>
                </c:pt>
                <c:pt idx="3">
                  <c:v>94391</c:v>
                </c:pt>
                <c:pt idx="4">
                  <c:v>93519</c:v>
                </c:pt>
                <c:pt idx="5">
                  <c:v>94647</c:v>
                </c:pt>
                <c:pt idx="6">
                  <c:v>95742</c:v>
                </c:pt>
                <c:pt idx="7">
                  <c:v>96545</c:v>
                </c:pt>
                <c:pt idx="8">
                  <c:v>97931</c:v>
                </c:pt>
                <c:pt idx="9">
                  <c:v>98306</c:v>
                </c:pt>
                <c:pt idx="10">
                  <c:v>99712</c:v>
                </c:pt>
                <c:pt idx="11">
                  <c:v>102187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'Wykresy VII 08'!$D$2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'Wykresy VII 08'!$B$3:$B$14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'Wykresy VII 08'!$D$3:$D$14</c:f>
              <c:numCache>
                <c:ptCount val="12"/>
                <c:pt idx="0">
                  <c:v>108819</c:v>
                </c:pt>
                <c:pt idx="1">
                  <c:v>108620</c:v>
                </c:pt>
                <c:pt idx="2">
                  <c:v>108027</c:v>
                </c:pt>
                <c:pt idx="3">
                  <c:v>107421</c:v>
                </c:pt>
                <c:pt idx="4">
                  <c:v>103296</c:v>
                </c:pt>
                <c:pt idx="5">
                  <c:v>105313</c:v>
                </c:pt>
                <c:pt idx="6">
                  <c:v>106030</c:v>
                </c:pt>
                <c:pt idx="7">
                  <c:v>105993</c:v>
                </c:pt>
                <c:pt idx="8">
                  <c:v>106830</c:v>
                </c:pt>
                <c:pt idx="9">
                  <c:v>106564</c:v>
                </c:pt>
                <c:pt idx="10">
                  <c:v>107838</c:v>
                </c:pt>
                <c:pt idx="11">
                  <c:v>109551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'Wykresy VII 08'!$E$2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'Wykresy VII 08'!$B$3:$B$14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'Wykresy VII 08'!$E$3:$E$14</c:f>
              <c:numCache>
                <c:ptCount val="12"/>
                <c:pt idx="0">
                  <c:v>113842</c:v>
                </c:pt>
                <c:pt idx="1">
                  <c:v>114704</c:v>
                </c:pt>
                <c:pt idx="2">
                  <c:v>113113</c:v>
                </c:pt>
                <c:pt idx="3">
                  <c:v>110612</c:v>
                </c:pt>
                <c:pt idx="4">
                  <c:v>108031</c:v>
                </c:pt>
                <c:pt idx="5">
                  <c:v>107774</c:v>
                </c:pt>
                <c:pt idx="6">
                  <c:v>107306</c:v>
                </c:pt>
                <c:pt idx="7">
                  <c:v>106528</c:v>
                </c:pt>
                <c:pt idx="8">
                  <c:v>105998</c:v>
                </c:pt>
                <c:pt idx="9">
                  <c:v>104763</c:v>
                </c:pt>
                <c:pt idx="10">
                  <c:v>105162</c:v>
                </c:pt>
                <c:pt idx="11">
                  <c:v>108026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'Wykresy VII 08'!$F$2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'Wykresy VII 08'!$B$3:$B$14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'Wykresy VII 08'!$F$3:$F$14</c:f>
              <c:numCache>
                <c:ptCount val="12"/>
                <c:pt idx="0">
                  <c:v>111803</c:v>
                </c:pt>
                <c:pt idx="1">
                  <c:v>111121</c:v>
                </c:pt>
                <c:pt idx="2">
                  <c:v>108456</c:v>
                </c:pt>
                <c:pt idx="3">
                  <c:v>105527</c:v>
                </c:pt>
                <c:pt idx="4">
                  <c:v>102855</c:v>
                </c:pt>
                <c:pt idx="5">
                  <c:v>102825</c:v>
                </c:pt>
                <c:pt idx="6">
                  <c:v>101625</c:v>
                </c:pt>
                <c:pt idx="7">
                  <c:v>100965</c:v>
                </c:pt>
                <c:pt idx="8">
                  <c:v>100429</c:v>
                </c:pt>
                <c:pt idx="9">
                  <c:v>99295</c:v>
                </c:pt>
                <c:pt idx="10">
                  <c:v>98384</c:v>
                </c:pt>
                <c:pt idx="11">
                  <c:v>99389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'Wykresy VII 08'!$G$2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'Wykresy VII 08'!$B$3:$B$14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'Wykresy VII 08'!$G$3:$G$14</c:f>
              <c:numCache>
                <c:ptCount val="12"/>
                <c:pt idx="0">
                  <c:v>103253</c:v>
                </c:pt>
                <c:pt idx="1">
                  <c:v>103006</c:v>
                </c:pt>
                <c:pt idx="2">
                  <c:v>101475</c:v>
                </c:pt>
                <c:pt idx="3">
                  <c:v>97409</c:v>
                </c:pt>
                <c:pt idx="4">
                  <c:v>93574</c:v>
                </c:pt>
                <c:pt idx="5">
                  <c:v>92857</c:v>
                </c:pt>
                <c:pt idx="6">
                  <c:v>93301</c:v>
                </c:pt>
                <c:pt idx="7">
                  <c:v>92571</c:v>
                </c:pt>
                <c:pt idx="8">
                  <c:v>91137</c:v>
                </c:pt>
                <c:pt idx="9">
                  <c:v>88827</c:v>
                </c:pt>
                <c:pt idx="10">
                  <c:v>87984</c:v>
                </c:pt>
                <c:pt idx="11">
                  <c:v>89151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'Wykresy VII 08'!$H$2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'Wykresy VII 08'!$B$3:$B$14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'Wykresy VII 08'!$H$3:$H$14</c:f>
              <c:numCache>
                <c:ptCount val="12"/>
                <c:pt idx="0">
                  <c:v>93529</c:v>
                </c:pt>
                <c:pt idx="1">
                  <c:v>93418</c:v>
                </c:pt>
                <c:pt idx="2">
                  <c:v>91993</c:v>
                </c:pt>
                <c:pt idx="3">
                  <c:v>87590</c:v>
                </c:pt>
                <c:pt idx="4">
                  <c:v>82954</c:v>
                </c:pt>
                <c:pt idx="5">
                  <c:v>79162</c:v>
                </c:pt>
                <c:pt idx="6">
                  <c:v>78229</c:v>
                </c:pt>
                <c:pt idx="7">
                  <c:v>77624</c:v>
                </c:pt>
                <c:pt idx="8">
                  <c:v>76057</c:v>
                </c:pt>
                <c:pt idx="9">
                  <c:v>73433</c:v>
                </c:pt>
                <c:pt idx="10">
                  <c:v>71622</c:v>
                </c:pt>
                <c:pt idx="11">
                  <c:v>72816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'Wykresy VII 08'!$I$2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'Wykresy VII 08'!$B$3:$B$14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'Wykresy VII 08'!$I$3:$I$14</c:f>
              <c:numCache>
                <c:ptCount val="12"/>
                <c:pt idx="0">
                  <c:v>74980</c:v>
                </c:pt>
                <c:pt idx="1">
                  <c:v>72664</c:v>
                </c:pt>
                <c:pt idx="2">
                  <c:v>69938</c:v>
                </c:pt>
                <c:pt idx="3">
                  <c:v>65270</c:v>
                </c:pt>
                <c:pt idx="4">
                  <c:v>61004</c:v>
                </c:pt>
                <c:pt idx="5">
                  <c:v>58114</c:v>
                </c:pt>
                <c:pt idx="6">
                  <c:v>56671</c:v>
                </c:pt>
                <c:pt idx="7">
                  <c:v>54866</c:v>
                </c:pt>
                <c:pt idx="8">
                  <c:v>53772</c:v>
                </c:pt>
                <c:pt idx="9">
                  <c:v>51479</c:v>
                </c:pt>
                <c:pt idx="10">
                  <c:v>51007</c:v>
                </c:pt>
                <c:pt idx="11">
                  <c:v>52293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'Wykresy VII 08'!$J$2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'Wykresy VII 08'!$B$3:$B$14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'Wykresy VII 08'!$J$3:$J$14</c:f>
              <c:numCache>
                <c:ptCount val="12"/>
                <c:pt idx="0">
                  <c:v>54779</c:v>
                </c:pt>
                <c:pt idx="1">
                  <c:v>52902</c:v>
                </c:pt>
                <c:pt idx="2">
                  <c:v>50486</c:v>
                </c:pt>
                <c:pt idx="3">
                  <c:v>47310</c:v>
                </c:pt>
                <c:pt idx="4">
                  <c:v>44984</c:v>
                </c:pt>
                <c:pt idx="5">
                  <c:v>42609</c:v>
                </c:pt>
                <c:pt idx="6">
                  <c:v>42717</c:v>
                </c:pt>
              </c:numCache>
            </c:numRef>
          </c:val>
          <c:smooth val="1"/>
        </c:ser>
        <c:marker val="1"/>
        <c:axId val="61837040"/>
        <c:axId val="19662449"/>
      </c:line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662449"/>
        <c:crosses val="autoZero"/>
        <c:auto val="1"/>
        <c:lblOffset val="100"/>
        <c:tickLblSkip val="1"/>
        <c:noMultiLvlLbl val="0"/>
      </c:catAx>
      <c:valAx>
        <c:axId val="19662449"/>
        <c:scaling>
          <c:orientation val="minMax"/>
          <c:min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837040"/>
        <c:crossesAt val="1"/>
        <c:crossBetween val="between"/>
        <c:dispUnits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"/>
          <c:y val="0.9335"/>
          <c:w val="0.992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Podjęcia pracy  a oferty pracy 
od stycznia do lipca 2008 r.</a:t>
            </a:r>
          </a:p>
        </c:rich>
      </c:tx>
      <c:layout>
        <c:manualLayout>
          <c:xMode val="factor"/>
          <c:yMode val="factor"/>
          <c:x val="0.024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65"/>
          <c:w val="0.89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VII 08'!$D$16</c:f>
              <c:strCache>
                <c:ptCount val="1"/>
                <c:pt idx="0">
                  <c:v>Podjęcia pracy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VII 08'!$C$17:$C$23</c:f>
              <c:strCache>
                <c:ptCount val="7"/>
                <c:pt idx="0">
                  <c:v>I 2008</c:v>
                </c:pt>
                <c:pt idx="1">
                  <c:v>II 2008</c:v>
                </c:pt>
                <c:pt idx="2">
                  <c:v>III 2008</c:v>
                </c:pt>
                <c:pt idx="3">
                  <c:v>IV 2008</c:v>
                </c:pt>
                <c:pt idx="4">
                  <c:v>V 2008</c:v>
                </c:pt>
                <c:pt idx="5">
                  <c:v>VI 2008 </c:v>
                </c:pt>
                <c:pt idx="6">
                  <c:v>VII 2008 </c:v>
                </c:pt>
              </c:strCache>
            </c:strRef>
          </c:cat>
          <c:val>
            <c:numRef>
              <c:f>'Wykresy VII 08'!$D$17:$D$23</c:f>
              <c:numCache>
                <c:ptCount val="7"/>
                <c:pt idx="0">
                  <c:v>3208</c:v>
                </c:pt>
                <c:pt idx="1">
                  <c:v>3565</c:v>
                </c:pt>
                <c:pt idx="2">
                  <c:v>3224</c:v>
                </c:pt>
                <c:pt idx="3">
                  <c:v>3957</c:v>
                </c:pt>
                <c:pt idx="4">
                  <c:v>3225</c:v>
                </c:pt>
                <c:pt idx="5">
                  <c:v>3316</c:v>
                </c:pt>
                <c:pt idx="6">
                  <c:v>2895</c:v>
                </c:pt>
              </c:numCache>
            </c:numRef>
          </c:val>
        </c:ser>
        <c:ser>
          <c:idx val="1"/>
          <c:order val="1"/>
          <c:tx>
            <c:strRef>
              <c:f>'Wykresy VII 08'!$E$16</c:f>
              <c:strCache>
                <c:ptCount val="1"/>
                <c:pt idx="0">
                  <c:v>Oferty pracy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VII 08'!$C$17:$C$23</c:f>
              <c:strCache>
                <c:ptCount val="7"/>
                <c:pt idx="0">
                  <c:v>I 2008</c:v>
                </c:pt>
                <c:pt idx="1">
                  <c:v>II 2008</c:v>
                </c:pt>
                <c:pt idx="2">
                  <c:v>III 2008</c:v>
                </c:pt>
                <c:pt idx="3">
                  <c:v>IV 2008</c:v>
                </c:pt>
                <c:pt idx="4">
                  <c:v>V 2008</c:v>
                </c:pt>
                <c:pt idx="5">
                  <c:v>VI 2008 </c:v>
                </c:pt>
                <c:pt idx="6">
                  <c:v>VII 2008 </c:v>
                </c:pt>
              </c:strCache>
            </c:strRef>
          </c:cat>
          <c:val>
            <c:numRef>
              <c:f>'Wykresy VII 08'!$E$17:$E$23</c:f>
              <c:numCache>
                <c:ptCount val="7"/>
                <c:pt idx="0">
                  <c:v>3679</c:v>
                </c:pt>
                <c:pt idx="1">
                  <c:v>4493</c:v>
                </c:pt>
                <c:pt idx="2">
                  <c:v>3947</c:v>
                </c:pt>
                <c:pt idx="3">
                  <c:v>4757</c:v>
                </c:pt>
                <c:pt idx="4">
                  <c:v>3850</c:v>
                </c:pt>
                <c:pt idx="5">
                  <c:v>4199</c:v>
                </c:pt>
                <c:pt idx="6">
                  <c:v>4166</c:v>
                </c:pt>
              </c:numCache>
            </c:numRef>
          </c:val>
        </c:ser>
        <c:axId val="42744314"/>
        <c:axId val="49154507"/>
      </c:bar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154507"/>
        <c:crosses val="autoZero"/>
        <c:auto val="1"/>
        <c:lblOffset val="100"/>
        <c:tickLblSkip val="1"/>
        <c:noMultiLvlLbl val="0"/>
      </c:catAx>
      <c:valAx>
        <c:axId val="49154507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744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"/>
          <c:y val="0.93075"/>
          <c:w val="0.438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14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24</xdr:row>
      <xdr:rowOff>0</xdr:rowOff>
    </xdr:from>
    <xdr:to>
      <xdr:col>29</xdr:col>
      <xdr:colOff>114300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3830300" y="4543425"/>
        <a:ext cx="55340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21</xdr:col>
      <xdr:colOff>57150</xdr:colOff>
      <xdr:row>3</xdr:row>
      <xdr:rowOff>9525</xdr:rowOff>
    </xdr:from>
    <xdr:to>
      <xdr:col>29</xdr:col>
      <xdr:colOff>85725</xdr:colOff>
      <xdr:row>22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87450" y="552450"/>
          <a:ext cx="5448300" cy="3676650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9525</xdr:colOff>
      <xdr:row>3</xdr:row>
      <xdr:rowOff>9525</xdr:rowOff>
    </xdr:from>
    <xdr:to>
      <xdr:col>19</xdr:col>
      <xdr:colOff>561975</xdr:colOff>
      <xdr:row>22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552450"/>
          <a:ext cx="5353050" cy="3667125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0</xdr:colOff>
      <xdr:row>24</xdr:row>
      <xdr:rowOff>28575</xdr:rowOff>
    </xdr:from>
    <xdr:to>
      <xdr:col>19</xdr:col>
      <xdr:colOff>542925</xdr:colOff>
      <xdr:row>44</xdr:row>
      <xdr:rowOff>152400</xdr:rowOff>
    </xdr:to>
    <xdr:graphicFrame>
      <xdr:nvGraphicFramePr>
        <xdr:cNvPr id="4" name="Chart 4"/>
        <xdr:cNvGraphicFramePr/>
      </xdr:nvGraphicFramePr>
      <xdr:xfrm>
        <a:off x="8067675" y="4572000"/>
        <a:ext cx="5343525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08r\Arkusz%20roboczy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8"/>
      <sheetName val="Stan i struktura II 08"/>
      <sheetName val="Stan i struktura III 08"/>
      <sheetName val="Stan i struktura IV 08"/>
      <sheetName val="Stan i struktura V 08"/>
      <sheetName val="Stan i struktura VI 08"/>
      <sheetName val="Stan i struktura VII 08"/>
    </sheetNames>
    <sheetDataSet>
      <sheetData sheetId="5">
        <row r="6">
          <cell r="E6">
            <v>2223</v>
          </cell>
          <cell r="F6">
            <v>1610</v>
          </cell>
          <cell r="G6">
            <v>4412</v>
          </cell>
          <cell r="H6">
            <v>3126</v>
          </cell>
          <cell r="I6">
            <v>5018</v>
          </cell>
          <cell r="J6">
            <v>2357</v>
          </cell>
          <cell r="K6">
            <v>3329</v>
          </cell>
          <cell r="L6">
            <v>1274</v>
          </cell>
          <cell r="M6">
            <v>1420</v>
          </cell>
          <cell r="N6">
            <v>1701</v>
          </cell>
          <cell r="O6">
            <v>2990</v>
          </cell>
          <cell r="P6">
            <v>2824</v>
          </cell>
          <cell r="Q6">
            <v>5435</v>
          </cell>
          <cell r="R6">
            <v>4890</v>
          </cell>
          <cell r="S6">
            <v>42609</v>
          </cell>
        </row>
        <row r="46">
          <cell r="E46">
            <v>2395</v>
          </cell>
          <cell r="F46">
            <v>1033</v>
          </cell>
          <cell r="G46">
            <v>1452</v>
          </cell>
          <cell r="H46">
            <v>930</v>
          </cell>
          <cell r="I46">
            <v>2301</v>
          </cell>
          <cell r="J46">
            <v>970</v>
          </cell>
          <cell r="K46">
            <v>1446</v>
          </cell>
          <cell r="L46">
            <v>974</v>
          </cell>
          <cell r="M46">
            <v>683</v>
          </cell>
          <cell r="N46">
            <v>880</v>
          </cell>
          <cell r="O46">
            <v>1721</v>
          </cell>
          <cell r="P46">
            <v>1395</v>
          </cell>
          <cell r="Q46">
            <v>2147</v>
          </cell>
          <cell r="R46">
            <v>6598</v>
          </cell>
          <cell r="S46">
            <v>24925</v>
          </cell>
        </row>
        <row r="49">
          <cell r="E49">
            <v>48</v>
          </cell>
          <cell r="F49">
            <v>62</v>
          </cell>
          <cell r="G49">
            <v>21</v>
          </cell>
          <cell r="H49">
            <v>4</v>
          </cell>
          <cell r="I49">
            <v>56</v>
          </cell>
          <cell r="J49">
            <v>53</v>
          </cell>
          <cell r="K49">
            <v>115</v>
          </cell>
          <cell r="L49">
            <v>43</v>
          </cell>
          <cell r="M49">
            <v>32</v>
          </cell>
          <cell r="N49">
            <v>14</v>
          </cell>
          <cell r="O49">
            <v>184</v>
          </cell>
          <cell r="P49">
            <v>29</v>
          </cell>
          <cell r="Q49">
            <v>635</v>
          </cell>
          <cell r="R49">
            <v>294</v>
          </cell>
          <cell r="S49">
            <v>1590</v>
          </cell>
        </row>
        <row r="51">
          <cell r="E51">
            <v>3</v>
          </cell>
          <cell r="F51">
            <v>24</v>
          </cell>
          <cell r="G51">
            <v>108</v>
          </cell>
          <cell r="H51">
            <v>74</v>
          </cell>
          <cell r="I51">
            <v>131</v>
          </cell>
          <cell r="J51">
            <v>55</v>
          </cell>
          <cell r="K51">
            <v>84</v>
          </cell>
          <cell r="L51">
            <v>40</v>
          </cell>
          <cell r="M51">
            <v>7</v>
          </cell>
          <cell r="N51">
            <v>36</v>
          </cell>
          <cell r="O51">
            <v>49</v>
          </cell>
          <cell r="P51">
            <v>135</v>
          </cell>
          <cell r="Q51">
            <v>103</v>
          </cell>
          <cell r="R51">
            <v>0</v>
          </cell>
          <cell r="S51">
            <v>849</v>
          </cell>
        </row>
        <row r="53">
          <cell r="E53">
            <v>50</v>
          </cell>
          <cell r="F53">
            <v>20</v>
          </cell>
          <cell r="G53">
            <v>65</v>
          </cell>
          <cell r="H53">
            <v>53</v>
          </cell>
          <cell r="I53">
            <v>23</v>
          </cell>
          <cell r="J53">
            <v>30</v>
          </cell>
          <cell r="K53">
            <v>37</v>
          </cell>
          <cell r="L53">
            <v>42</v>
          </cell>
          <cell r="M53">
            <v>16</v>
          </cell>
          <cell r="N53">
            <v>45</v>
          </cell>
          <cell r="O53">
            <v>23</v>
          </cell>
          <cell r="P53">
            <v>11</v>
          </cell>
          <cell r="Q53">
            <v>55</v>
          </cell>
          <cell r="R53">
            <v>100</v>
          </cell>
          <cell r="S53">
            <v>570</v>
          </cell>
        </row>
        <row r="55">
          <cell r="E55">
            <v>230</v>
          </cell>
          <cell r="F55">
            <v>87</v>
          </cell>
          <cell r="G55">
            <v>12</v>
          </cell>
          <cell r="H55">
            <v>7</v>
          </cell>
          <cell r="I55">
            <v>5</v>
          </cell>
          <cell r="J55">
            <v>38</v>
          </cell>
          <cell r="K55">
            <v>17</v>
          </cell>
          <cell r="L55">
            <v>146</v>
          </cell>
          <cell r="M55">
            <v>30</v>
          </cell>
          <cell r="N55">
            <v>44</v>
          </cell>
          <cell r="O55">
            <v>26</v>
          </cell>
          <cell r="P55">
            <v>21</v>
          </cell>
          <cell r="Q55">
            <v>81</v>
          </cell>
          <cell r="R55">
            <v>127</v>
          </cell>
          <cell r="S55">
            <v>871</v>
          </cell>
        </row>
        <row r="57"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</v>
          </cell>
          <cell r="K57">
            <v>0</v>
          </cell>
          <cell r="L57">
            <v>0</v>
          </cell>
          <cell r="M57">
            <v>28</v>
          </cell>
          <cell r="N57">
            <v>0</v>
          </cell>
          <cell r="O57">
            <v>0</v>
          </cell>
          <cell r="P57">
            <v>0</v>
          </cell>
          <cell r="Q57">
            <v>7</v>
          </cell>
          <cell r="R57">
            <v>9</v>
          </cell>
          <cell r="S57">
            <v>47</v>
          </cell>
        </row>
        <row r="59">
          <cell r="E59">
            <v>77</v>
          </cell>
          <cell r="F59">
            <v>49</v>
          </cell>
          <cell r="G59">
            <v>243</v>
          </cell>
          <cell r="H59">
            <v>201</v>
          </cell>
          <cell r="I59">
            <v>116</v>
          </cell>
          <cell r="J59">
            <v>62</v>
          </cell>
          <cell r="K59">
            <v>150</v>
          </cell>
          <cell r="L59">
            <v>85</v>
          </cell>
          <cell r="M59">
            <v>123</v>
          </cell>
          <cell r="N59">
            <v>66</v>
          </cell>
          <cell r="O59">
            <v>97</v>
          </cell>
          <cell r="P59">
            <v>121</v>
          </cell>
          <cell r="Q59">
            <v>102</v>
          </cell>
          <cell r="R59">
            <v>266</v>
          </cell>
          <cell r="S59">
            <v>1758</v>
          </cell>
        </row>
        <row r="61">
          <cell r="E61">
            <v>221</v>
          </cell>
          <cell r="F61">
            <v>106</v>
          </cell>
          <cell r="G61">
            <v>323</v>
          </cell>
          <cell r="H61">
            <v>147</v>
          </cell>
          <cell r="I61">
            <v>225</v>
          </cell>
          <cell r="J61">
            <v>183</v>
          </cell>
          <cell r="K61">
            <v>226</v>
          </cell>
          <cell r="L61">
            <v>126</v>
          </cell>
          <cell r="M61">
            <v>127</v>
          </cell>
          <cell r="N61">
            <v>50</v>
          </cell>
          <cell r="O61">
            <v>284</v>
          </cell>
          <cell r="P61">
            <v>274</v>
          </cell>
          <cell r="Q61">
            <v>169</v>
          </cell>
          <cell r="R61">
            <v>286</v>
          </cell>
          <cell r="S61">
            <v>2747</v>
          </cell>
        </row>
        <row r="63">
          <cell r="E63">
            <v>145</v>
          </cell>
          <cell r="F63">
            <v>94</v>
          </cell>
          <cell r="G63">
            <v>164</v>
          </cell>
          <cell r="H63">
            <v>120</v>
          </cell>
          <cell r="I63">
            <v>91</v>
          </cell>
          <cell r="J63">
            <v>65</v>
          </cell>
          <cell r="K63">
            <v>191</v>
          </cell>
          <cell r="L63">
            <v>58</v>
          </cell>
          <cell r="M63">
            <v>27</v>
          </cell>
          <cell r="N63">
            <v>12</v>
          </cell>
          <cell r="O63">
            <v>47</v>
          </cell>
          <cell r="P63">
            <v>42</v>
          </cell>
          <cell r="Q63">
            <v>98</v>
          </cell>
          <cell r="R63">
            <v>119</v>
          </cell>
          <cell r="S63">
            <v>1273</v>
          </cell>
        </row>
        <row r="65">
          <cell r="E65">
            <v>31</v>
          </cell>
          <cell r="F65">
            <v>212</v>
          </cell>
          <cell r="G65">
            <v>53</v>
          </cell>
          <cell r="H65">
            <v>90</v>
          </cell>
          <cell r="I65">
            <v>207</v>
          </cell>
          <cell r="J65">
            <v>69</v>
          </cell>
          <cell r="K65">
            <v>62</v>
          </cell>
          <cell r="L65">
            <v>26</v>
          </cell>
          <cell r="M65">
            <v>53</v>
          </cell>
          <cell r="N65">
            <v>80</v>
          </cell>
          <cell r="O65">
            <v>278</v>
          </cell>
          <cell r="P65">
            <v>57</v>
          </cell>
          <cell r="Q65">
            <v>328</v>
          </cell>
          <cell r="R65">
            <v>4411</v>
          </cell>
          <cell r="S65">
            <v>5957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255" t="s">
        <v>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7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206" t="s">
        <v>19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58"/>
    </row>
    <row r="5" spans="2:20" ht="24.75" customHeight="1" thickBot="1" thickTop="1">
      <c r="B5" s="15" t="s">
        <v>20</v>
      </c>
      <c r="C5" s="259" t="s">
        <v>21</v>
      </c>
      <c r="D5" s="260"/>
      <c r="E5" s="16">
        <v>4.1</v>
      </c>
      <c r="F5" s="16">
        <v>7.8</v>
      </c>
      <c r="G5" s="16">
        <v>25.4</v>
      </c>
      <c r="H5" s="16">
        <v>15.2</v>
      </c>
      <c r="I5" s="16">
        <v>18.3</v>
      </c>
      <c r="J5" s="16">
        <v>13.4</v>
      </c>
      <c r="K5" s="16">
        <v>19.6</v>
      </c>
      <c r="L5" s="16">
        <v>9.5</v>
      </c>
      <c r="M5" s="16">
        <v>6.2</v>
      </c>
      <c r="N5" s="16">
        <v>12.7</v>
      </c>
      <c r="O5" s="16">
        <v>5.4</v>
      </c>
      <c r="P5" s="16">
        <v>10.9</v>
      </c>
      <c r="Q5" s="16">
        <v>21.7</v>
      </c>
      <c r="R5" s="17">
        <v>14.6</v>
      </c>
      <c r="S5" s="18">
        <v>11.7</v>
      </c>
      <c r="T5" t="s">
        <v>22</v>
      </c>
    </row>
    <row r="6" spans="2:19" s="6" customFormat="1" ht="26.25" customHeight="1" thickBot="1" thickTop="1">
      <c r="B6" s="19" t="s">
        <v>23</v>
      </c>
      <c r="C6" s="261" t="s">
        <v>24</v>
      </c>
      <c r="D6" s="262"/>
      <c r="E6" s="20">
        <v>2090</v>
      </c>
      <c r="F6" s="21">
        <v>1601</v>
      </c>
      <c r="G6" s="21">
        <v>4530</v>
      </c>
      <c r="H6" s="21">
        <v>3121</v>
      </c>
      <c r="I6" s="21">
        <v>4867</v>
      </c>
      <c r="J6" s="21">
        <v>2463</v>
      </c>
      <c r="K6" s="21">
        <v>3430</v>
      </c>
      <c r="L6" s="21">
        <v>1202</v>
      </c>
      <c r="M6" s="21">
        <v>1419</v>
      </c>
      <c r="N6" s="21">
        <v>1749</v>
      </c>
      <c r="O6" s="21">
        <v>2974</v>
      </c>
      <c r="P6" s="21">
        <v>2792</v>
      </c>
      <c r="Q6" s="21">
        <v>5572</v>
      </c>
      <c r="R6" s="22">
        <v>4907</v>
      </c>
      <c r="S6" s="23">
        <f>SUM(E6:R6)</f>
        <v>42717</v>
      </c>
    </row>
    <row r="7" spans="2:20" s="6" customFormat="1" ht="24" customHeight="1" thickBot="1" thickTop="1">
      <c r="B7" s="24"/>
      <c r="C7" s="249" t="s">
        <v>25</v>
      </c>
      <c r="D7" s="250"/>
      <c r="E7" s="25">
        <f>'[1]Stan i struktura VI 08'!E6</f>
        <v>2223</v>
      </c>
      <c r="F7" s="26">
        <f>'[1]Stan i struktura VI 08'!F6</f>
        <v>1610</v>
      </c>
      <c r="G7" s="26">
        <f>'[1]Stan i struktura VI 08'!G6</f>
        <v>4412</v>
      </c>
      <c r="H7" s="26">
        <f>'[1]Stan i struktura VI 08'!H6</f>
        <v>3126</v>
      </c>
      <c r="I7" s="26">
        <f>'[1]Stan i struktura VI 08'!I6</f>
        <v>5018</v>
      </c>
      <c r="J7" s="26">
        <f>'[1]Stan i struktura VI 08'!J6</f>
        <v>2357</v>
      </c>
      <c r="K7" s="26">
        <f>'[1]Stan i struktura VI 08'!K6</f>
        <v>3329</v>
      </c>
      <c r="L7" s="26">
        <f>'[1]Stan i struktura VI 08'!L6</f>
        <v>1274</v>
      </c>
      <c r="M7" s="26">
        <f>'[1]Stan i struktura VI 08'!M6</f>
        <v>1420</v>
      </c>
      <c r="N7" s="26">
        <f>'[1]Stan i struktura VI 08'!N6</f>
        <v>1701</v>
      </c>
      <c r="O7" s="26">
        <f>'[1]Stan i struktura VI 08'!O6</f>
        <v>2990</v>
      </c>
      <c r="P7" s="26">
        <f>'[1]Stan i struktura VI 08'!P6</f>
        <v>2824</v>
      </c>
      <c r="Q7" s="26">
        <f>'[1]Stan i struktura VI 08'!Q6</f>
        <v>5435</v>
      </c>
      <c r="R7" s="27">
        <f>'[1]Stan i struktura VI 08'!R6</f>
        <v>4890</v>
      </c>
      <c r="S7" s="28">
        <f>'[1]Stan i struktura VI 08'!S6</f>
        <v>42609</v>
      </c>
      <c r="T7" s="29"/>
    </row>
    <row r="8" spans="2:20" ht="24" customHeight="1" thickBot="1" thickTop="1">
      <c r="B8" s="30"/>
      <c r="C8" s="242" t="s">
        <v>26</v>
      </c>
      <c r="D8" s="232"/>
      <c r="E8" s="31">
        <f aca="true" t="shared" si="0" ref="E8:S8">E6-E7</f>
        <v>-133</v>
      </c>
      <c r="F8" s="31">
        <f t="shared" si="0"/>
        <v>-9</v>
      </c>
      <c r="G8" s="31">
        <f t="shared" si="0"/>
        <v>118</v>
      </c>
      <c r="H8" s="31">
        <f t="shared" si="0"/>
        <v>-5</v>
      </c>
      <c r="I8" s="31">
        <f t="shared" si="0"/>
        <v>-151</v>
      </c>
      <c r="J8" s="31">
        <f t="shared" si="0"/>
        <v>106</v>
      </c>
      <c r="K8" s="31">
        <f t="shared" si="0"/>
        <v>101</v>
      </c>
      <c r="L8" s="31">
        <f t="shared" si="0"/>
        <v>-72</v>
      </c>
      <c r="M8" s="31">
        <f t="shared" si="0"/>
        <v>-1</v>
      </c>
      <c r="N8" s="31">
        <f t="shared" si="0"/>
        <v>48</v>
      </c>
      <c r="O8" s="31">
        <f t="shared" si="0"/>
        <v>-16</v>
      </c>
      <c r="P8" s="31">
        <f t="shared" si="0"/>
        <v>-32</v>
      </c>
      <c r="Q8" s="31">
        <f t="shared" si="0"/>
        <v>137</v>
      </c>
      <c r="R8" s="32">
        <f t="shared" si="0"/>
        <v>17</v>
      </c>
      <c r="S8" s="33">
        <f t="shared" si="0"/>
        <v>108</v>
      </c>
      <c r="T8" s="34"/>
    </row>
    <row r="9" spans="2:20" ht="24" customHeight="1" thickBot="1" thickTop="1">
      <c r="B9" s="35"/>
      <c r="C9" s="251" t="s">
        <v>27</v>
      </c>
      <c r="D9" s="252"/>
      <c r="E9" s="36">
        <f aca="true" t="shared" si="1" ref="E9:S9">E6/E7*100</f>
        <v>94.01709401709401</v>
      </c>
      <c r="F9" s="36">
        <f t="shared" si="1"/>
        <v>99.44099378881988</v>
      </c>
      <c r="G9" s="36">
        <f t="shared" si="1"/>
        <v>102.67452402538531</v>
      </c>
      <c r="H9" s="36">
        <f t="shared" si="1"/>
        <v>99.84005118362124</v>
      </c>
      <c r="I9" s="36">
        <f t="shared" si="1"/>
        <v>96.9908330011957</v>
      </c>
      <c r="J9" s="36">
        <f t="shared" si="1"/>
        <v>104.49724225710648</v>
      </c>
      <c r="K9" s="36">
        <f t="shared" si="1"/>
        <v>103.03394412736557</v>
      </c>
      <c r="L9" s="36">
        <f t="shared" si="1"/>
        <v>94.34850863422291</v>
      </c>
      <c r="M9" s="36">
        <f t="shared" si="1"/>
        <v>99.92957746478874</v>
      </c>
      <c r="N9" s="36">
        <f t="shared" si="1"/>
        <v>102.82186948853615</v>
      </c>
      <c r="O9" s="36">
        <f t="shared" si="1"/>
        <v>99.46488294314382</v>
      </c>
      <c r="P9" s="36">
        <f t="shared" si="1"/>
        <v>98.86685552407933</v>
      </c>
      <c r="Q9" s="36">
        <f t="shared" si="1"/>
        <v>102.52069917203312</v>
      </c>
      <c r="R9" s="37">
        <f t="shared" si="1"/>
        <v>100.34764826175868</v>
      </c>
      <c r="S9" s="38">
        <f t="shared" si="1"/>
        <v>100.2534675772724</v>
      </c>
      <c r="T9" s="34"/>
    </row>
    <row r="10" spans="2:20" s="6" customFormat="1" ht="24" customHeight="1" thickBot="1" thickTop="1">
      <c r="B10" s="39" t="s">
        <v>28</v>
      </c>
      <c r="C10" s="253" t="s">
        <v>29</v>
      </c>
      <c r="D10" s="254"/>
      <c r="E10" s="40">
        <v>632</v>
      </c>
      <c r="F10" s="41">
        <v>415</v>
      </c>
      <c r="G10" s="42">
        <v>629</v>
      </c>
      <c r="H10" s="42">
        <v>567</v>
      </c>
      <c r="I10" s="42">
        <v>866</v>
      </c>
      <c r="J10" s="42">
        <v>408</v>
      </c>
      <c r="K10" s="42">
        <v>625</v>
      </c>
      <c r="L10" s="42">
        <v>316</v>
      </c>
      <c r="M10" s="43">
        <v>342</v>
      </c>
      <c r="N10" s="43">
        <v>327</v>
      </c>
      <c r="O10" s="43">
        <v>708</v>
      </c>
      <c r="P10" s="43">
        <v>582</v>
      </c>
      <c r="Q10" s="43">
        <v>790</v>
      </c>
      <c r="R10" s="43">
        <v>1630</v>
      </c>
      <c r="S10" s="44">
        <f>SUM(E10:R10)</f>
        <v>8837</v>
      </c>
      <c r="T10" s="29"/>
    </row>
    <row r="11" spans="2:20" ht="24" customHeight="1" thickBot="1" thickTop="1">
      <c r="B11" s="45"/>
      <c r="C11" s="242" t="s">
        <v>30</v>
      </c>
      <c r="D11" s="232"/>
      <c r="E11" s="46">
        <f aca="true" t="shared" si="2" ref="E11:S11">E76/E10*100</f>
        <v>18.354430379746837</v>
      </c>
      <c r="F11" s="46">
        <f t="shared" si="2"/>
        <v>17.59036144578313</v>
      </c>
      <c r="G11" s="46">
        <f t="shared" si="2"/>
        <v>17.647058823529413</v>
      </c>
      <c r="H11" s="46">
        <f t="shared" si="2"/>
        <v>15.343915343915343</v>
      </c>
      <c r="I11" s="46">
        <f t="shared" si="2"/>
        <v>13.97228637413395</v>
      </c>
      <c r="J11" s="46">
        <f t="shared" si="2"/>
        <v>15.931372549019606</v>
      </c>
      <c r="K11" s="46">
        <f t="shared" si="2"/>
        <v>14.24</v>
      </c>
      <c r="L11" s="46">
        <f t="shared" si="2"/>
        <v>16.77215189873418</v>
      </c>
      <c r="M11" s="46">
        <f t="shared" si="2"/>
        <v>33.04093567251462</v>
      </c>
      <c r="N11" s="46">
        <f t="shared" si="2"/>
        <v>22.629969418960243</v>
      </c>
      <c r="O11" s="46">
        <f t="shared" si="2"/>
        <v>19.915254237288135</v>
      </c>
      <c r="P11" s="46">
        <f t="shared" si="2"/>
        <v>23.195876288659793</v>
      </c>
      <c r="Q11" s="46">
        <f t="shared" si="2"/>
        <v>13.924050632911392</v>
      </c>
      <c r="R11" s="47">
        <f t="shared" si="2"/>
        <v>9.079754601226995</v>
      </c>
      <c r="S11" s="48">
        <f t="shared" si="2"/>
        <v>16.24985854928143</v>
      </c>
      <c r="T11" s="34"/>
    </row>
    <row r="12" spans="2:20" ht="24.75" customHeight="1" thickBot="1" thickTop="1">
      <c r="B12" s="49" t="s">
        <v>31</v>
      </c>
      <c r="C12" s="243" t="s">
        <v>32</v>
      </c>
      <c r="D12" s="244"/>
      <c r="E12" s="40">
        <v>765</v>
      </c>
      <c r="F12" s="42">
        <v>424</v>
      </c>
      <c r="G12" s="42">
        <v>511</v>
      </c>
      <c r="H12" s="42">
        <v>572</v>
      </c>
      <c r="I12" s="42">
        <v>1017</v>
      </c>
      <c r="J12" s="42">
        <v>302</v>
      </c>
      <c r="K12" s="42">
        <v>524</v>
      </c>
      <c r="L12" s="42">
        <v>388</v>
      </c>
      <c r="M12" s="43">
        <v>343</v>
      </c>
      <c r="N12" s="43">
        <v>279</v>
      </c>
      <c r="O12" s="43">
        <v>724</v>
      </c>
      <c r="P12" s="43">
        <v>614</v>
      </c>
      <c r="Q12" s="43">
        <v>653</v>
      </c>
      <c r="R12" s="43">
        <v>1613</v>
      </c>
      <c r="S12" s="44">
        <f>SUM(E12:R12)</f>
        <v>8729</v>
      </c>
      <c r="T12" s="34"/>
    </row>
    <row r="13" spans="2:20" ht="24" customHeight="1" thickBot="1" thickTop="1">
      <c r="B13" s="45" t="s">
        <v>22</v>
      </c>
      <c r="C13" s="245" t="s">
        <v>33</v>
      </c>
      <c r="D13" s="246"/>
      <c r="E13" s="50">
        <v>209</v>
      </c>
      <c r="F13" s="51">
        <v>181</v>
      </c>
      <c r="G13" s="51">
        <v>165</v>
      </c>
      <c r="H13" s="51">
        <v>168</v>
      </c>
      <c r="I13" s="51">
        <v>340</v>
      </c>
      <c r="J13" s="51">
        <v>119</v>
      </c>
      <c r="K13" s="51">
        <v>254</v>
      </c>
      <c r="L13" s="51">
        <v>139</v>
      </c>
      <c r="M13" s="52">
        <v>131</v>
      </c>
      <c r="N13" s="52">
        <v>101</v>
      </c>
      <c r="O13" s="52">
        <v>217</v>
      </c>
      <c r="P13" s="52">
        <v>212</v>
      </c>
      <c r="Q13" s="52">
        <v>338</v>
      </c>
      <c r="R13" s="52">
        <v>321</v>
      </c>
      <c r="S13" s="53">
        <f>SUM(E13:R13)</f>
        <v>2895</v>
      </c>
      <c r="T13" s="34"/>
    </row>
    <row r="14" spans="2:20" s="6" customFormat="1" ht="24" customHeight="1" thickBot="1" thickTop="1">
      <c r="B14" s="19" t="s">
        <v>22</v>
      </c>
      <c r="C14" s="247" t="s">
        <v>34</v>
      </c>
      <c r="D14" s="248"/>
      <c r="E14" s="50">
        <v>170</v>
      </c>
      <c r="F14" s="51">
        <v>142</v>
      </c>
      <c r="G14" s="51">
        <v>128</v>
      </c>
      <c r="H14" s="51">
        <v>149</v>
      </c>
      <c r="I14" s="51">
        <v>265</v>
      </c>
      <c r="J14" s="51">
        <v>86</v>
      </c>
      <c r="K14" s="51">
        <v>213</v>
      </c>
      <c r="L14" s="51">
        <v>70</v>
      </c>
      <c r="M14" s="52">
        <v>102</v>
      </c>
      <c r="N14" s="52">
        <v>81</v>
      </c>
      <c r="O14" s="52">
        <v>151</v>
      </c>
      <c r="P14" s="52">
        <v>167</v>
      </c>
      <c r="Q14" s="52">
        <v>219</v>
      </c>
      <c r="R14" s="52">
        <v>234</v>
      </c>
      <c r="S14" s="53">
        <f>SUM(E14:R14)</f>
        <v>2177</v>
      </c>
      <c r="T14" s="29"/>
    </row>
    <row r="15" spans="2:20" s="6" customFormat="1" ht="24" customHeight="1" thickBot="1" thickTop="1">
      <c r="B15" s="54" t="s">
        <v>22</v>
      </c>
      <c r="C15" s="235" t="s">
        <v>35</v>
      </c>
      <c r="D15" s="236"/>
      <c r="E15" s="55">
        <v>377</v>
      </c>
      <c r="F15" s="56">
        <v>118</v>
      </c>
      <c r="G15" s="56">
        <v>156</v>
      </c>
      <c r="H15" s="56">
        <v>210</v>
      </c>
      <c r="I15" s="56">
        <v>412</v>
      </c>
      <c r="J15" s="56">
        <v>76</v>
      </c>
      <c r="K15" s="56">
        <v>112</v>
      </c>
      <c r="L15" s="56">
        <v>119</v>
      </c>
      <c r="M15" s="57">
        <v>103</v>
      </c>
      <c r="N15" s="57">
        <v>91</v>
      </c>
      <c r="O15" s="57">
        <v>275</v>
      </c>
      <c r="P15" s="57">
        <v>219</v>
      </c>
      <c r="Q15" s="57">
        <v>147</v>
      </c>
      <c r="R15" s="57">
        <v>251</v>
      </c>
      <c r="S15" s="53">
        <f>SUM(E15:R15)</f>
        <v>2666</v>
      </c>
      <c r="T15" s="29"/>
    </row>
    <row r="16" spans="2:19" ht="30" customHeight="1" thickBot="1">
      <c r="B16" s="206" t="s">
        <v>36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8"/>
    </row>
    <row r="17" spans="2:19" ht="24" customHeight="1" thickBot="1" thickTop="1">
      <c r="B17" s="239" t="s">
        <v>20</v>
      </c>
      <c r="C17" s="240" t="s">
        <v>37</v>
      </c>
      <c r="D17" s="241"/>
      <c r="E17" s="58">
        <v>1231</v>
      </c>
      <c r="F17" s="59">
        <v>1015</v>
      </c>
      <c r="G17" s="59">
        <v>2677</v>
      </c>
      <c r="H17" s="59">
        <v>1844</v>
      </c>
      <c r="I17" s="59">
        <v>2956</v>
      </c>
      <c r="J17" s="59">
        <v>1446</v>
      </c>
      <c r="K17" s="59">
        <v>1905</v>
      </c>
      <c r="L17" s="59">
        <v>703</v>
      </c>
      <c r="M17" s="60">
        <v>706</v>
      </c>
      <c r="N17" s="60">
        <v>1081</v>
      </c>
      <c r="O17" s="60">
        <v>1730</v>
      </c>
      <c r="P17" s="60">
        <v>1853</v>
      </c>
      <c r="Q17" s="60">
        <v>3284</v>
      </c>
      <c r="R17" s="60">
        <v>2980</v>
      </c>
      <c r="S17" s="53">
        <f>SUM(E17:R17)</f>
        <v>25411</v>
      </c>
    </row>
    <row r="18" spans="2:19" ht="24" customHeight="1" thickBot="1" thickTop="1">
      <c r="B18" s="188"/>
      <c r="C18" s="225" t="s">
        <v>38</v>
      </c>
      <c r="D18" s="226"/>
      <c r="E18" s="61">
        <f aca="true" t="shared" si="3" ref="E18:S18">E17/E6*100</f>
        <v>58.899521531100476</v>
      </c>
      <c r="F18" s="61">
        <f t="shared" si="3"/>
        <v>63.39787632729544</v>
      </c>
      <c r="G18" s="61">
        <f t="shared" si="3"/>
        <v>59.094922737306845</v>
      </c>
      <c r="H18" s="61">
        <f t="shared" si="3"/>
        <v>59.08362704261455</v>
      </c>
      <c r="I18" s="61">
        <f t="shared" si="3"/>
        <v>60.73556605711937</v>
      </c>
      <c r="J18" s="61">
        <f t="shared" si="3"/>
        <v>58.7088915956151</v>
      </c>
      <c r="K18" s="61">
        <f t="shared" si="3"/>
        <v>55.539358600583085</v>
      </c>
      <c r="L18" s="61">
        <f t="shared" si="3"/>
        <v>58.48585690515807</v>
      </c>
      <c r="M18" s="61">
        <f t="shared" si="3"/>
        <v>49.75334742776603</v>
      </c>
      <c r="N18" s="61">
        <f t="shared" si="3"/>
        <v>61.80674671240709</v>
      </c>
      <c r="O18" s="61">
        <f t="shared" si="3"/>
        <v>58.17081371889711</v>
      </c>
      <c r="P18" s="61">
        <f t="shared" si="3"/>
        <v>66.36819484240688</v>
      </c>
      <c r="Q18" s="61">
        <f t="shared" si="3"/>
        <v>58.937544867193104</v>
      </c>
      <c r="R18" s="62">
        <f t="shared" si="3"/>
        <v>60.7295700020379</v>
      </c>
      <c r="S18" s="63">
        <f t="shared" si="3"/>
        <v>59.4868553503289</v>
      </c>
    </row>
    <row r="19" spans="2:19" ht="24" customHeight="1" thickBot="1" thickTop="1">
      <c r="B19" s="230" t="s">
        <v>23</v>
      </c>
      <c r="C19" s="231" t="s">
        <v>39</v>
      </c>
      <c r="D19" s="232"/>
      <c r="E19" s="50">
        <v>0</v>
      </c>
      <c r="F19" s="51">
        <v>928</v>
      </c>
      <c r="G19" s="51">
        <v>2192</v>
      </c>
      <c r="H19" s="51">
        <v>2095</v>
      </c>
      <c r="I19" s="51">
        <v>1967</v>
      </c>
      <c r="J19" s="51">
        <v>877</v>
      </c>
      <c r="K19" s="51">
        <v>1909</v>
      </c>
      <c r="L19" s="51">
        <v>661</v>
      </c>
      <c r="M19" s="52">
        <v>841</v>
      </c>
      <c r="N19" s="52">
        <v>829</v>
      </c>
      <c r="O19" s="52">
        <v>0</v>
      </c>
      <c r="P19" s="52">
        <v>1813</v>
      </c>
      <c r="Q19" s="52">
        <v>2412</v>
      </c>
      <c r="R19" s="52">
        <v>2300</v>
      </c>
      <c r="S19" s="64">
        <f>SUM(E19:R19)</f>
        <v>18824</v>
      </c>
    </row>
    <row r="20" spans="2:19" ht="24" customHeight="1" thickBot="1" thickTop="1">
      <c r="B20" s="188"/>
      <c r="C20" s="225" t="s">
        <v>38</v>
      </c>
      <c r="D20" s="226"/>
      <c r="E20" s="61">
        <f aca="true" t="shared" si="4" ref="E20:S20">E19/E6*100</f>
        <v>0</v>
      </c>
      <c r="F20" s="61">
        <f t="shared" si="4"/>
        <v>57.96377264209869</v>
      </c>
      <c r="G20" s="61">
        <f t="shared" si="4"/>
        <v>48.38852097130243</v>
      </c>
      <c r="H20" s="61">
        <f t="shared" si="4"/>
        <v>67.12592117910926</v>
      </c>
      <c r="I20" s="61">
        <f t="shared" si="4"/>
        <v>40.41504006574892</v>
      </c>
      <c r="J20" s="61">
        <f t="shared" si="4"/>
        <v>35.60698335363378</v>
      </c>
      <c r="K20" s="61">
        <f t="shared" si="4"/>
        <v>55.655976676384846</v>
      </c>
      <c r="L20" s="61">
        <f t="shared" si="4"/>
        <v>54.99168053244592</v>
      </c>
      <c r="M20" s="61">
        <f t="shared" si="4"/>
        <v>59.26708949964764</v>
      </c>
      <c r="N20" s="61">
        <f t="shared" si="4"/>
        <v>47.39851343624928</v>
      </c>
      <c r="O20" s="61">
        <f t="shared" si="4"/>
        <v>0</v>
      </c>
      <c r="P20" s="61">
        <f t="shared" si="4"/>
        <v>64.93553008595988</v>
      </c>
      <c r="Q20" s="61">
        <f t="shared" si="4"/>
        <v>43.28786791098349</v>
      </c>
      <c r="R20" s="62">
        <f t="shared" si="4"/>
        <v>46.87181577338496</v>
      </c>
      <c r="S20" s="63">
        <f t="shared" si="4"/>
        <v>44.06676498817801</v>
      </c>
    </row>
    <row r="21" spans="2:19" s="6" customFormat="1" ht="23.25" customHeight="1" thickBot="1" thickTop="1">
      <c r="B21" s="221" t="s">
        <v>28</v>
      </c>
      <c r="C21" s="223" t="s">
        <v>40</v>
      </c>
      <c r="D21" s="224"/>
      <c r="E21" s="50">
        <v>473</v>
      </c>
      <c r="F21" s="51">
        <v>273</v>
      </c>
      <c r="G21" s="51">
        <v>835</v>
      </c>
      <c r="H21" s="51">
        <v>660</v>
      </c>
      <c r="I21" s="51">
        <v>910</v>
      </c>
      <c r="J21" s="51">
        <v>539</v>
      </c>
      <c r="K21" s="51">
        <v>959</v>
      </c>
      <c r="L21" s="51">
        <v>182</v>
      </c>
      <c r="M21" s="52">
        <v>217</v>
      </c>
      <c r="N21" s="52">
        <v>218</v>
      </c>
      <c r="O21" s="52">
        <v>494</v>
      </c>
      <c r="P21" s="52">
        <v>614</v>
      </c>
      <c r="Q21" s="52">
        <v>1050</v>
      </c>
      <c r="R21" s="52">
        <v>964</v>
      </c>
      <c r="S21" s="53">
        <f>SUM(E21:R21)</f>
        <v>8388</v>
      </c>
    </row>
    <row r="22" spans="2:19" ht="24" customHeight="1" thickBot="1" thickTop="1">
      <c r="B22" s="188"/>
      <c r="C22" s="225" t="s">
        <v>38</v>
      </c>
      <c r="D22" s="226"/>
      <c r="E22" s="61">
        <f aca="true" t="shared" si="5" ref="E22:S22">E21/E6*100</f>
        <v>22.63157894736842</v>
      </c>
      <c r="F22" s="61">
        <f t="shared" si="5"/>
        <v>17.051842598376016</v>
      </c>
      <c r="G22" s="61">
        <f t="shared" si="5"/>
        <v>18.432671081677704</v>
      </c>
      <c r="H22" s="61">
        <f t="shared" si="5"/>
        <v>21.147068247356614</v>
      </c>
      <c r="I22" s="61">
        <f t="shared" si="5"/>
        <v>18.69734949660982</v>
      </c>
      <c r="J22" s="61">
        <f t="shared" si="5"/>
        <v>21.883881445391797</v>
      </c>
      <c r="K22" s="61">
        <f t="shared" si="5"/>
        <v>27.95918367346939</v>
      </c>
      <c r="L22" s="61">
        <f t="shared" si="5"/>
        <v>15.141430948419302</v>
      </c>
      <c r="M22" s="61">
        <f t="shared" si="5"/>
        <v>15.29245947850599</v>
      </c>
      <c r="N22" s="61">
        <f t="shared" si="5"/>
        <v>12.464265294453973</v>
      </c>
      <c r="O22" s="61">
        <f t="shared" si="5"/>
        <v>16.610625420309347</v>
      </c>
      <c r="P22" s="61">
        <f t="shared" si="5"/>
        <v>21.99140401146132</v>
      </c>
      <c r="Q22" s="61">
        <f t="shared" si="5"/>
        <v>18.84422110552764</v>
      </c>
      <c r="R22" s="62">
        <f t="shared" si="5"/>
        <v>19.645404524149175</v>
      </c>
      <c r="S22" s="63">
        <f t="shared" si="5"/>
        <v>19.636210408034273</v>
      </c>
    </row>
    <row r="23" spans="2:19" s="6" customFormat="1" ht="24" customHeight="1" thickBot="1" thickTop="1">
      <c r="B23" s="221" t="s">
        <v>31</v>
      </c>
      <c r="C23" s="233" t="s">
        <v>41</v>
      </c>
      <c r="D23" s="234"/>
      <c r="E23" s="50">
        <v>21</v>
      </c>
      <c r="F23" s="51">
        <v>36</v>
      </c>
      <c r="G23" s="51">
        <v>61</v>
      </c>
      <c r="H23" s="51">
        <v>80</v>
      </c>
      <c r="I23" s="51">
        <v>81</v>
      </c>
      <c r="J23" s="51">
        <v>14</v>
      </c>
      <c r="K23" s="51">
        <v>266</v>
      </c>
      <c r="L23" s="51">
        <v>2</v>
      </c>
      <c r="M23" s="52">
        <v>8</v>
      </c>
      <c r="N23" s="52">
        <v>11</v>
      </c>
      <c r="O23" s="52">
        <v>36</v>
      </c>
      <c r="P23" s="52">
        <v>19</v>
      </c>
      <c r="Q23" s="52">
        <v>209</v>
      </c>
      <c r="R23" s="52">
        <v>69</v>
      </c>
      <c r="S23" s="53">
        <f>SUM(E23:R23)</f>
        <v>913</v>
      </c>
    </row>
    <row r="24" spans="2:19" ht="24" customHeight="1" thickBot="1" thickTop="1">
      <c r="B24" s="188"/>
      <c r="C24" s="225" t="s">
        <v>38</v>
      </c>
      <c r="D24" s="226"/>
      <c r="E24" s="61">
        <f aca="true" t="shared" si="6" ref="E24:S24">E23/E6*100</f>
        <v>1.0047846889952152</v>
      </c>
      <c r="F24" s="61">
        <f t="shared" si="6"/>
        <v>2.2485946283572766</v>
      </c>
      <c r="G24" s="61">
        <f t="shared" si="6"/>
        <v>1.346578366445916</v>
      </c>
      <c r="H24" s="61">
        <f t="shared" si="6"/>
        <v>2.56328099967959</v>
      </c>
      <c r="I24" s="61">
        <f t="shared" si="6"/>
        <v>1.6642695705773578</v>
      </c>
      <c r="J24" s="61">
        <f t="shared" si="6"/>
        <v>0.5684125050751117</v>
      </c>
      <c r="K24" s="61">
        <f t="shared" si="6"/>
        <v>7.755102040816326</v>
      </c>
      <c r="L24" s="61">
        <f t="shared" si="6"/>
        <v>0.16638935108153077</v>
      </c>
      <c r="M24" s="61">
        <f t="shared" si="6"/>
        <v>0.5637773079633545</v>
      </c>
      <c r="N24" s="61">
        <f t="shared" si="6"/>
        <v>0.628930817610063</v>
      </c>
      <c r="O24" s="61">
        <f t="shared" si="6"/>
        <v>1.21049092131809</v>
      </c>
      <c r="P24" s="61">
        <f t="shared" si="6"/>
        <v>0.680515759312321</v>
      </c>
      <c r="Q24" s="61">
        <f t="shared" si="6"/>
        <v>3.750897343862168</v>
      </c>
      <c r="R24" s="62">
        <f t="shared" si="6"/>
        <v>1.406154473201549</v>
      </c>
      <c r="S24" s="63">
        <f t="shared" si="6"/>
        <v>2.137322377507784</v>
      </c>
    </row>
    <row r="25" spans="2:19" s="6" customFormat="1" ht="24" customHeight="1" thickBot="1" thickTop="1">
      <c r="B25" s="221" t="s">
        <v>42</v>
      </c>
      <c r="C25" s="223" t="s">
        <v>43</v>
      </c>
      <c r="D25" s="224"/>
      <c r="E25" s="65">
        <v>86</v>
      </c>
      <c r="F25" s="52">
        <v>55</v>
      </c>
      <c r="G25" s="52">
        <v>137</v>
      </c>
      <c r="H25" s="52">
        <v>86</v>
      </c>
      <c r="I25" s="52">
        <v>104</v>
      </c>
      <c r="J25" s="52">
        <v>44</v>
      </c>
      <c r="K25" s="52">
        <v>98</v>
      </c>
      <c r="L25" s="52">
        <v>91</v>
      </c>
      <c r="M25" s="52">
        <v>43</v>
      </c>
      <c r="N25" s="52">
        <v>72</v>
      </c>
      <c r="O25" s="52">
        <v>82</v>
      </c>
      <c r="P25" s="52">
        <v>92</v>
      </c>
      <c r="Q25" s="52">
        <v>108</v>
      </c>
      <c r="R25" s="52">
        <v>161</v>
      </c>
      <c r="S25" s="53">
        <f>SUM(E25:R25)</f>
        <v>1259</v>
      </c>
    </row>
    <row r="26" spans="2:19" ht="24" customHeight="1" thickBot="1" thickTop="1">
      <c r="B26" s="188"/>
      <c r="C26" s="225" t="s">
        <v>38</v>
      </c>
      <c r="D26" s="226"/>
      <c r="E26" s="61">
        <f aca="true" t="shared" si="7" ref="E26:S26">E25/E6*100</f>
        <v>4.114832535885168</v>
      </c>
      <c r="F26" s="61">
        <f t="shared" si="7"/>
        <v>3.4353529044347284</v>
      </c>
      <c r="G26" s="61">
        <f t="shared" si="7"/>
        <v>3.0242825607064017</v>
      </c>
      <c r="H26" s="61">
        <f t="shared" si="7"/>
        <v>2.7555270746555593</v>
      </c>
      <c r="I26" s="61">
        <f t="shared" si="7"/>
        <v>2.1368399424696936</v>
      </c>
      <c r="J26" s="61">
        <f t="shared" si="7"/>
        <v>1.7864393016646367</v>
      </c>
      <c r="K26" s="61">
        <f t="shared" si="7"/>
        <v>2.857142857142857</v>
      </c>
      <c r="L26" s="61">
        <f t="shared" si="7"/>
        <v>7.570715474209651</v>
      </c>
      <c r="M26" s="61">
        <f t="shared" si="7"/>
        <v>3.0303030303030303</v>
      </c>
      <c r="N26" s="61">
        <f t="shared" si="7"/>
        <v>4.1166380789022305</v>
      </c>
      <c r="O26" s="61">
        <f t="shared" si="7"/>
        <v>2.757229320780094</v>
      </c>
      <c r="P26" s="61">
        <f t="shared" si="7"/>
        <v>3.29512893982808</v>
      </c>
      <c r="Q26" s="61">
        <f t="shared" si="7"/>
        <v>1.938262742282843</v>
      </c>
      <c r="R26" s="62">
        <f t="shared" si="7"/>
        <v>3.2810271041369474</v>
      </c>
      <c r="S26" s="63">
        <f t="shared" si="7"/>
        <v>2.947304351897371</v>
      </c>
    </row>
    <row r="27" spans="2:19" ht="30" customHeight="1" thickBot="1" thickTop="1">
      <c r="B27" s="206" t="s">
        <v>44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29"/>
    </row>
    <row r="28" spans="2:19" ht="24" customHeight="1" thickBot="1" thickTop="1">
      <c r="B28" s="230" t="s">
        <v>20</v>
      </c>
      <c r="C28" s="231" t="s">
        <v>45</v>
      </c>
      <c r="D28" s="232"/>
      <c r="E28" s="50">
        <v>314</v>
      </c>
      <c r="F28" s="51">
        <v>343</v>
      </c>
      <c r="G28" s="51">
        <v>913</v>
      </c>
      <c r="H28" s="51">
        <v>644</v>
      </c>
      <c r="I28" s="51">
        <v>851</v>
      </c>
      <c r="J28" s="51">
        <v>477</v>
      </c>
      <c r="K28" s="51">
        <v>641</v>
      </c>
      <c r="L28" s="51">
        <v>371</v>
      </c>
      <c r="M28" s="52">
        <v>335</v>
      </c>
      <c r="N28" s="52">
        <v>408</v>
      </c>
      <c r="O28" s="52">
        <v>372</v>
      </c>
      <c r="P28" s="52">
        <v>563</v>
      </c>
      <c r="Q28" s="52">
        <v>1048</v>
      </c>
      <c r="R28" s="52">
        <v>1006</v>
      </c>
      <c r="S28" s="53">
        <f>SUM(E28:R28)</f>
        <v>8286</v>
      </c>
    </row>
    <row r="29" spans="2:19" ht="24" customHeight="1" thickBot="1" thickTop="1">
      <c r="B29" s="188"/>
      <c r="C29" s="225" t="s">
        <v>38</v>
      </c>
      <c r="D29" s="226"/>
      <c r="E29" s="61">
        <f aca="true" t="shared" si="8" ref="E29:S29">E28/E6*100</f>
        <v>15.023923444976075</v>
      </c>
      <c r="F29" s="61">
        <f t="shared" si="8"/>
        <v>21.424109931292943</v>
      </c>
      <c r="G29" s="61">
        <f t="shared" si="8"/>
        <v>20.154525386313466</v>
      </c>
      <c r="H29" s="61">
        <f t="shared" si="8"/>
        <v>20.634412047420696</v>
      </c>
      <c r="I29" s="61">
        <f t="shared" si="8"/>
        <v>17.485103760016436</v>
      </c>
      <c r="J29" s="61">
        <f t="shared" si="8"/>
        <v>19.366626065773445</v>
      </c>
      <c r="K29" s="61">
        <f t="shared" si="8"/>
        <v>18.688046647230323</v>
      </c>
      <c r="L29" s="61">
        <f t="shared" si="8"/>
        <v>30.86522462562396</v>
      </c>
      <c r="M29" s="61">
        <f t="shared" si="8"/>
        <v>23.60817477096547</v>
      </c>
      <c r="N29" s="61">
        <f t="shared" si="8"/>
        <v>23.32761578044597</v>
      </c>
      <c r="O29" s="61">
        <f t="shared" si="8"/>
        <v>12.508406186953597</v>
      </c>
      <c r="P29" s="61">
        <f t="shared" si="8"/>
        <v>20.164756446991404</v>
      </c>
      <c r="Q29" s="61">
        <f t="shared" si="8"/>
        <v>18.80832735104092</v>
      </c>
      <c r="R29" s="62">
        <f t="shared" si="8"/>
        <v>20.501324638271857</v>
      </c>
      <c r="S29" s="63">
        <f t="shared" si="8"/>
        <v>19.397429594774916</v>
      </c>
    </row>
    <row r="30" spans="2:19" ht="24" customHeight="1" thickBot="1" thickTop="1">
      <c r="B30" s="221" t="s">
        <v>23</v>
      </c>
      <c r="C30" s="223" t="s">
        <v>46</v>
      </c>
      <c r="D30" s="224"/>
      <c r="E30" s="50">
        <v>711</v>
      </c>
      <c r="F30" s="51">
        <v>442</v>
      </c>
      <c r="G30" s="51">
        <v>991</v>
      </c>
      <c r="H30" s="51">
        <v>741</v>
      </c>
      <c r="I30" s="51">
        <v>1164</v>
      </c>
      <c r="J30" s="51">
        <v>610</v>
      </c>
      <c r="K30" s="51">
        <v>797</v>
      </c>
      <c r="L30" s="51">
        <v>258</v>
      </c>
      <c r="M30" s="52">
        <v>315</v>
      </c>
      <c r="N30" s="52">
        <v>379</v>
      </c>
      <c r="O30" s="52">
        <v>810</v>
      </c>
      <c r="P30" s="52">
        <v>627</v>
      </c>
      <c r="Q30" s="52">
        <v>1175</v>
      </c>
      <c r="R30" s="52">
        <v>1069</v>
      </c>
      <c r="S30" s="53">
        <f>SUM(E30:R30)</f>
        <v>10089</v>
      </c>
    </row>
    <row r="31" spans="2:19" ht="24" customHeight="1" thickBot="1" thickTop="1">
      <c r="B31" s="188"/>
      <c r="C31" s="225" t="s">
        <v>38</v>
      </c>
      <c r="D31" s="226"/>
      <c r="E31" s="61">
        <f aca="true" t="shared" si="9" ref="E31:S31">E30/E6*100</f>
        <v>34.01913875598086</v>
      </c>
      <c r="F31" s="61">
        <f t="shared" si="9"/>
        <v>27.607745159275453</v>
      </c>
      <c r="G31" s="61">
        <f t="shared" si="9"/>
        <v>21.87637969094923</v>
      </c>
      <c r="H31" s="61">
        <f t="shared" si="9"/>
        <v>23.7423902595322</v>
      </c>
      <c r="I31" s="61">
        <f t="shared" si="9"/>
        <v>23.91617012533388</v>
      </c>
      <c r="J31" s="61">
        <f t="shared" si="9"/>
        <v>24.766544863987008</v>
      </c>
      <c r="K31" s="61">
        <f t="shared" si="9"/>
        <v>23.23615160349854</v>
      </c>
      <c r="L31" s="61">
        <f t="shared" si="9"/>
        <v>21.46422628951747</v>
      </c>
      <c r="M31" s="61">
        <f t="shared" si="9"/>
        <v>22.198731501057082</v>
      </c>
      <c r="N31" s="61">
        <f t="shared" si="9"/>
        <v>21.66952544311035</v>
      </c>
      <c r="O31" s="61">
        <f t="shared" si="9"/>
        <v>27.236045729657025</v>
      </c>
      <c r="P31" s="61">
        <f t="shared" si="9"/>
        <v>22.45702005730659</v>
      </c>
      <c r="Q31" s="61">
        <f t="shared" si="9"/>
        <v>21.087580760947596</v>
      </c>
      <c r="R31" s="62">
        <f t="shared" si="9"/>
        <v>21.78520480945588</v>
      </c>
      <c r="S31" s="63">
        <f t="shared" si="9"/>
        <v>23.61823161738886</v>
      </c>
    </row>
    <row r="32" spans="2:19" ht="24" customHeight="1" thickBot="1" thickTop="1">
      <c r="B32" s="221" t="s">
        <v>28</v>
      </c>
      <c r="C32" s="223" t="s">
        <v>47</v>
      </c>
      <c r="D32" s="224"/>
      <c r="E32" s="50">
        <v>678</v>
      </c>
      <c r="F32" s="51">
        <v>714</v>
      </c>
      <c r="G32" s="51">
        <v>2779</v>
      </c>
      <c r="H32" s="51">
        <v>1660</v>
      </c>
      <c r="I32" s="51">
        <v>2992</v>
      </c>
      <c r="J32" s="51">
        <v>1256</v>
      </c>
      <c r="K32" s="51">
        <v>1836</v>
      </c>
      <c r="L32" s="51">
        <v>507</v>
      </c>
      <c r="M32" s="52">
        <v>624</v>
      </c>
      <c r="N32" s="52">
        <v>837</v>
      </c>
      <c r="O32" s="52">
        <v>1408</v>
      </c>
      <c r="P32" s="52">
        <v>1322</v>
      </c>
      <c r="Q32" s="52">
        <v>3333</v>
      </c>
      <c r="R32" s="52">
        <v>2710</v>
      </c>
      <c r="S32" s="53">
        <f>SUM(E32:R32)</f>
        <v>22656</v>
      </c>
    </row>
    <row r="33" spans="2:19" ht="24" customHeight="1" thickBot="1" thickTop="1">
      <c r="B33" s="188"/>
      <c r="C33" s="225" t="s">
        <v>38</v>
      </c>
      <c r="D33" s="226"/>
      <c r="E33" s="66">
        <f aca="true" t="shared" si="10" ref="E33:S33">E32/E6*100</f>
        <v>32.44019138755981</v>
      </c>
      <c r="F33" s="66">
        <f t="shared" si="10"/>
        <v>44.59712679575266</v>
      </c>
      <c r="G33" s="66">
        <f t="shared" si="10"/>
        <v>61.34657836644591</v>
      </c>
      <c r="H33" s="66">
        <f t="shared" si="10"/>
        <v>53.188080743351485</v>
      </c>
      <c r="I33" s="66">
        <f t="shared" si="10"/>
        <v>61.47524142182043</v>
      </c>
      <c r="J33" s="66">
        <f t="shared" si="10"/>
        <v>50.994721883881446</v>
      </c>
      <c r="K33" s="66">
        <f t="shared" si="10"/>
        <v>53.52769679300291</v>
      </c>
      <c r="L33" s="66">
        <f t="shared" si="10"/>
        <v>42.17970049916806</v>
      </c>
      <c r="M33" s="66">
        <f t="shared" si="10"/>
        <v>43.97463002114165</v>
      </c>
      <c r="N33" s="66">
        <f t="shared" si="10"/>
        <v>47.85591766723842</v>
      </c>
      <c r="O33" s="66">
        <f t="shared" si="10"/>
        <v>47.34364492266308</v>
      </c>
      <c r="P33" s="66">
        <f t="shared" si="10"/>
        <v>47.34957020057307</v>
      </c>
      <c r="Q33" s="66">
        <f t="shared" si="10"/>
        <v>59.816941852117736</v>
      </c>
      <c r="R33" s="67">
        <f t="shared" si="10"/>
        <v>55.227226411249234</v>
      </c>
      <c r="S33" s="68">
        <f t="shared" si="10"/>
        <v>53.03743240396095</v>
      </c>
    </row>
    <row r="34" spans="2:19" ht="24" customHeight="1" thickBot="1" thickTop="1">
      <c r="B34" s="221" t="s">
        <v>31</v>
      </c>
      <c r="C34" s="223" t="s">
        <v>48</v>
      </c>
      <c r="D34" s="224"/>
      <c r="E34" s="65">
        <v>638</v>
      </c>
      <c r="F34" s="52">
        <v>585</v>
      </c>
      <c r="G34" s="52">
        <v>1446</v>
      </c>
      <c r="H34" s="52">
        <v>958</v>
      </c>
      <c r="I34" s="52">
        <v>1692</v>
      </c>
      <c r="J34" s="52">
        <v>811</v>
      </c>
      <c r="K34" s="52">
        <v>1427</v>
      </c>
      <c r="L34" s="52">
        <v>384</v>
      </c>
      <c r="M34" s="52">
        <v>506</v>
      </c>
      <c r="N34" s="52">
        <v>391</v>
      </c>
      <c r="O34" s="52">
        <v>884</v>
      </c>
      <c r="P34" s="52">
        <v>861</v>
      </c>
      <c r="Q34" s="52">
        <v>1695</v>
      </c>
      <c r="R34" s="52">
        <v>1237</v>
      </c>
      <c r="S34" s="53">
        <f>SUM(E34:R34)</f>
        <v>13515</v>
      </c>
    </row>
    <row r="35" spans="2:19" ht="24" customHeight="1" thickBot="1" thickTop="1">
      <c r="B35" s="222"/>
      <c r="C35" s="225" t="s">
        <v>38</v>
      </c>
      <c r="D35" s="226"/>
      <c r="E35" s="66">
        <f aca="true" t="shared" si="11" ref="E35:S35">E34/E6*100</f>
        <v>30.526315789473685</v>
      </c>
      <c r="F35" s="66">
        <f t="shared" si="11"/>
        <v>36.53966271080575</v>
      </c>
      <c r="G35" s="66">
        <f t="shared" si="11"/>
        <v>31.920529801324506</v>
      </c>
      <c r="H35" s="66">
        <f t="shared" si="11"/>
        <v>30.695289971163085</v>
      </c>
      <c r="I35" s="66">
        <f t="shared" si="11"/>
        <v>34.76474214094925</v>
      </c>
      <c r="J35" s="66">
        <f t="shared" si="11"/>
        <v>32.92732440113683</v>
      </c>
      <c r="K35" s="66">
        <f t="shared" si="11"/>
        <v>41.60349854227405</v>
      </c>
      <c r="L35" s="66">
        <f t="shared" si="11"/>
        <v>31.94675540765391</v>
      </c>
      <c r="M35" s="66">
        <f t="shared" si="11"/>
        <v>35.65891472868217</v>
      </c>
      <c r="N35" s="66">
        <f t="shared" si="11"/>
        <v>22.355631789594057</v>
      </c>
      <c r="O35" s="66">
        <f t="shared" si="11"/>
        <v>29.72427706792199</v>
      </c>
      <c r="P35" s="66">
        <f t="shared" si="11"/>
        <v>30.838108882521492</v>
      </c>
      <c r="Q35" s="66">
        <f t="shared" si="11"/>
        <v>30.419956927494617</v>
      </c>
      <c r="R35" s="67">
        <f t="shared" si="11"/>
        <v>25.208885265946606</v>
      </c>
      <c r="S35" s="68">
        <f t="shared" si="11"/>
        <v>31.638457756864945</v>
      </c>
    </row>
    <row r="36" spans="2:19" ht="24" customHeight="1" thickBot="1" thickTop="1">
      <c r="B36" s="221" t="s">
        <v>42</v>
      </c>
      <c r="C36" s="227" t="s">
        <v>49</v>
      </c>
      <c r="D36" s="228"/>
      <c r="E36" s="65">
        <v>438</v>
      </c>
      <c r="F36" s="52">
        <v>429</v>
      </c>
      <c r="G36" s="52">
        <v>1213</v>
      </c>
      <c r="H36" s="52">
        <v>696</v>
      </c>
      <c r="I36" s="52">
        <v>1248</v>
      </c>
      <c r="J36" s="52">
        <v>627</v>
      </c>
      <c r="K36" s="52">
        <v>608</v>
      </c>
      <c r="L36" s="52">
        <v>328</v>
      </c>
      <c r="M36" s="52">
        <v>610</v>
      </c>
      <c r="N36" s="52">
        <v>382</v>
      </c>
      <c r="O36" s="52">
        <v>1002</v>
      </c>
      <c r="P36" s="52">
        <v>891</v>
      </c>
      <c r="Q36" s="52">
        <v>1348</v>
      </c>
      <c r="R36" s="52">
        <v>1286</v>
      </c>
      <c r="S36" s="53">
        <f>SUM(E36:R36)</f>
        <v>11106</v>
      </c>
    </row>
    <row r="37" spans="2:19" ht="24" customHeight="1" thickBot="1" thickTop="1">
      <c r="B37" s="222"/>
      <c r="C37" s="225" t="s">
        <v>38</v>
      </c>
      <c r="D37" s="226"/>
      <c r="E37" s="66">
        <f aca="true" t="shared" si="12" ref="E37:S37">E36/E6*100</f>
        <v>20.95693779904306</v>
      </c>
      <c r="F37" s="66">
        <f t="shared" si="12"/>
        <v>26.79575265459088</v>
      </c>
      <c r="G37" s="66">
        <f t="shared" si="12"/>
        <v>26.777041942604857</v>
      </c>
      <c r="H37" s="66">
        <f t="shared" si="12"/>
        <v>22.30054469721243</v>
      </c>
      <c r="I37" s="66">
        <f t="shared" si="12"/>
        <v>25.64207930963633</v>
      </c>
      <c r="J37" s="66">
        <f t="shared" si="12"/>
        <v>25.456760048721073</v>
      </c>
      <c r="K37" s="66">
        <f t="shared" si="12"/>
        <v>17.72594752186589</v>
      </c>
      <c r="L37" s="66">
        <f t="shared" si="12"/>
        <v>27.287853577371045</v>
      </c>
      <c r="M37" s="66">
        <f t="shared" si="12"/>
        <v>42.98801973220578</v>
      </c>
      <c r="N37" s="66">
        <f t="shared" si="12"/>
        <v>21.841052029731276</v>
      </c>
      <c r="O37" s="66">
        <f t="shared" si="12"/>
        <v>33.69199731002018</v>
      </c>
      <c r="P37" s="66">
        <f t="shared" si="12"/>
        <v>31.912607449856733</v>
      </c>
      <c r="Q37" s="66">
        <f t="shared" si="12"/>
        <v>24.192390524048815</v>
      </c>
      <c r="R37" s="67">
        <f t="shared" si="12"/>
        <v>26.207458732423067</v>
      </c>
      <c r="S37" s="68">
        <f t="shared" si="12"/>
        <v>25.99901678488658</v>
      </c>
    </row>
    <row r="38" spans="2:19" s="72" customFormat="1" ht="24" customHeight="1" thickBot="1" thickTop="1">
      <c r="B38" s="214" t="s">
        <v>50</v>
      </c>
      <c r="C38" s="216" t="s">
        <v>51</v>
      </c>
      <c r="D38" s="217"/>
      <c r="E38" s="69">
        <v>360</v>
      </c>
      <c r="F38" s="70">
        <v>118</v>
      </c>
      <c r="G38" s="70">
        <v>107</v>
      </c>
      <c r="H38" s="70">
        <v>120</v>
      </c>
      <c r="I38" s="70">
        <v>314</v>
      </c>
      <c r="J38" s="70">
        <v>114</v>
      </c>
      <c r="K38" s="70">
        <v>127</v>
      </c>
      <c r="L38" s="70">
        <v>61</v>
      </c>
      <c r="M38" s="70">
        <v>86</v>
      </c>
      <c r="N38" s="70">
        <v>86</v>
      </c>
      <c r="O38" s="70">
        <v>286</v>
      </c>
      <c r="P38" s="70">
        <v>206</v>
      </c>
      <c r="Q38" s="70">
        <v>196</v>
      </c>
      <c r="R38" s="70">
        <v>306</v>
      </c>
      <c r="S38" s="71">
        <f>SUM(E38:R38)</f>
        <v>2487</v>
      </c>
    </row>
    <row r="39" spans="2:19" s="6" customFormat="1" ht="24" customHeight="1" thickBot="1" thickTop="1">
      <c r="B39" s="215"/>
      <c r="C39" s="218" t="s">
        <v>38</v>
      </c>
      <c r="D39" s="219"/>
      <c r="E39" s="73">
        <f aca="true" t="shared" si="13" ref="E39:S39">E38/E6*100</f>
        <v>17.22488038277512</v>
      </c>
      <c r="F39" s="74">
        <f t="shared" si="13"/>
        <v>7.370393504059962</v>
      </c>
      <c r="G39" s="74">
        <f t="shared" si="13"/>
        <v>2.3620309050772628</v>
      </c>
      <c r="H39" s="74">
        <f t="shared" si="13"/>
        <v>3.8449214995193848</v>
      </c>
      <c r="I39" s="74">
        <f t="shared" si="13"/>
        <v>6.451612903225806</v>
      </c>
      <c r="J39" s="74">
        <f t="shared" si="13"/>
        <v>4.6285018270401945</v>
      </c>
      <c r="K39" s="74">
        <f t="shared" si="13"/>
        <v>3.702623906705539</v>
      </c>
      <c r="L39" s="74">
        <f t="shared" si="13"/>
        <v>5.074875207986689</v>
      </c>
      <c r="M39" s="74">
        <f t="shared" si="13"/>
        <v>6.0606060606060606</v>
      </c>
      <c r="N39" s="74">
        <f t="shared" si="13"/>
        <v>4.9170954831332185</v>
      </c>
      <c r="O39" s="73">
        <f t="shared" si="13"/>
        <v>9.616677874915938</v>
      </c>
      <c r="P39" s="74">
        <f t="shared" si="13"/>
        <v>7.378223495702006</v>
      </c>
      <c r="Q39" s="74">
        <f t="shared" si="13"/>
        <v>3.5175879396984926</v>
      </c>
      <c r="R39" s="75">
        <f t="shared" si="13"/>
        <v>6.235989402893825</v>
      </c>
      <c r="S39" s="68">
        <f t="shared" si="13"/>
        <v>5.82203806447082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220" t="s">
        <v>52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206" t="s">
        <v>55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2"/>
    </row>
    <row r="44" spans="2:19" s="6" customFormat="1" ht="36" customHeight="1" thickBot="1" thickTop="1">
      <c r="B44" s="82" t="s">
        <v>20</v>
      </c>
      <c r="C44" s="208" t="s">
        <v>56</v>
      </c>
      <c r="D44" s="209"/>
      <c r="E44" s="58">
        <v>384</v>
      </c>
      <c r="F44" s="58">
        <v>242</v>
      </c>
      <c r="G44" s="58">
        <v>160</v>
      </c>
      <c r="H44" s="58">
        <v>209</v>
      </c>
      <c r="I44" s="58">
        <v>331</v>
      </c>
      <c r="J44" s="58">
        <v>169</v>
      </c>
      <c r="K44" s="58">
        <v>217</v>
      </c>
      <c r="L44" s="58">
        <v>188</v>
      </c>
      <c r="M44" s="58">
        <v>126</v>
      </c>
      <c r="N44" s="58">
        <v>231</v>
      </c>
      <c r="O44" s="58">
        <v>329</v>
      </c>
      <c r="P44" s="58">
        <v>278</v>
      </c>
      <c r="Q44" s="58">
        <v>285</v>
      </c>
      <c r="R44" s="83">
        <v>1017</v>
      </c>
      <c r="S44" s="84">
        <f>SUM(E44:R44)</f>
        <v>4166</v>
      </c>
    </row>
    <row r="45" spans="2:19" s="6" customFormat="1" ht="36.75" customHeight="1" thickBot="1" thickTop="1">
      <c r="B45" s="85"/>
      <c r="C45" s="210" t="s">
        <v>57</v>
      </c>
      <c r="D45" s="211"/>
      <c r="E45" s="86">
        <v>151</v>
      </c>
      <c r="F45" s="51">
        <v>99</v>
      </c>
      <c r="G45" s="51">
        <v>99</v>
      </c>
      <c r="H45" s="51">
        <v>101</v>
      </c>
      <c r="I45" s="51">
        <v>139</v>
      </c>
      <c r="J45" s="51">
        <v>113</v>
      </c>
      <c r="K45" s="51">
        <v>113</v>
      </c>
      <c r="L45" s="51">
        <v>115</v>
      </c>
      <c r="M45" s="52">
        <v>82</v>
      </c>
      <c r="N45" s="52">
        <v>27</v>
      </c>
      <c r="O45" s="52">
        <v>162</v>
      </c>
      <c r="P45" s="52">
        <v>111</v>
      </c>
      <c r="Q45" s="52">
        <v>160</v>
      </c>
      <c r="R45" s="52">
        <v>864</v>
      </c>
      <c r="S45" s="84">
        <f>SUM(E45:R45)</f>
        <v>2336</v>
      </c>
    </row>
    <row r="46" spans="2:22" s="6" customFormat="1" ht="36" customHeight="1" thickBot="1" thickTop="1">
      <c r="B46" s="87" t="s">
        <v>23</v>
      </c>
      <c r="C46" s="212" t="s">
        <v>58</v>
      </c>
      <c r="D46" s="213"/>
      <c r="E46" s="88">
        <f>E44+'[1]Stan i struktura VI 08'!E46</f>
        <v>2779</v>
      </c>
      <c r="F46" s="88">
        <f>F44+'[1]Stan i struktura VI 08'!F46</f>
        <v>1275</v>
      </c>
      <c r="G46" s="88">
        <f>G44+'[1]Stan i struktura VI 08'!G46</f>
        <v>1612</v>
      </c>
      <c r="H46" s="88">
        <f>H44+'[1]Stan i struktura VI 08'!H46</f>
        <v>1139</v>
      </c>
      <c r="I46" s="88">
        <f>I44+'[1]Stan i struktura VI 08'!I46</f>
        <v>2632</v>
      </c>
      <c r="J46" s="88">
        <f>J44+'[1]Stan i struktura VI 08'!J46</f>
        <v>1139</v>
      </c>
      <c r="K46" s="88">
        <f>K44+'[1]Stan i struktura VI 08'!K46</f>
        <v>1663</v>
      </c>
      <c r="L46" s="88">
        <f>L44+'[1]Stan i struktura VI 08'!L46</f>
        <v>1162</v>
      </c>
      <c r="M46" s="88">
        <f>M44+'[1]Stan i struktura VI 08'!M46</f>
        <v>809</v>
      </c>
      <c r="N46" s="88">
        <f>N44+'[1]Stan i struktura VI 08'!N46</f>
        <v>1111</v>
      </c>
      <c r="O46" s="88">
        <f>O44+'[1]Stan i struktura VI 08'!O46</f>
        <v>2050</v>
      </c>
      <c r="P46" s="88">
        <f>P44+'[1]Stan i struktura VI 08'!P46</f>
        <v>1673</v>
      </c>
      <c r="Q46" s="88">
        <f>Q44+'[1]Stan i struktura VI 08'!Q46</f>
        <v>2432</v>
      </c>
      <c r="R46" s="89">
        <f>R44+'[1]Stan i struktura VI 08'!R46</f>
        <v>7615</v>
      </c>
      <c r="S46" s="90">
        <f>S44+'[1]Stan i struktura VI 08'!S46</f>
        <v>29091</v>
      </c>
      <c r="V46" s="6">
        <f>SUM(E46:R46)</f>
        <v>29091</v>
      </c>
    </row>
    <row r="47" spans="2:19" s="6" customFormat="1" ht="34.5" customHeight="1" thickBot="1">
      <c r="B47" s="200" t="s">
        <v>59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2"/>
    </row>
    <row r="48" spans="2:19" s="6" customFormat="1" ht="32.25" customHeight="1" thickBot="1" thickTop="1">
      <c r="B48" s="203" t="s">
        <v>20</v>
      </c>
      <c r="C48" s="204" t="s">
        <v>60</v>
      </c>
      <c r="D48" s="205"/>
      <c r="E48" s="59">
        <v>6</v>
      </c>
      <c r="F48" s="59">
        <v>20</v>
      </c>
      <c r="G48" s="59">
        <v>1</v>
      </c>
      <c r="H48" s="59">
        <v>0</v>
      </c>
      <c r="I48" s="59">
        <v>14</v>
      </c>
      <c r="J48" s="59">
        <v>5</v>
      </c>
      <c r="K48" s="59">
        <v>13</v>
      </c>
      <c r="L48" s="59">
        <v>11</v>
      </c>
      <c r="M48" s="59">
        <v>6</v>
      </c>
      <c r="N48" s="59">
        <v>4</v>
      </c>
      <c r="O48" s="59">
        <v>11</v>
      </c>
      <c r="P48" s="59">
        <v>5</v>
      </c>
      <c r="Q48" s="59">
        <v>56</v>
      </c>
      <c r="R48" s="60">
        <v>35</v>
      </c>
      <c r="S48" s="91">
        <f>SUM(E48:R48)</f>
        <v>187</v>
      </c>
    </row>
    <row r="49" spans="2:22" ht="32.25" customHeight="1" thickBot="1" thickTop="1">
      <c r="B49" s="188"/>
      <c r="C49" s="198" t="s">
        <v>61</v>
      </c>
      <c r="D49" s="199"/>
      <c r="E49" s="92">
        <f>E48+'[1]Stan i struktura VI 08'!E49</f>
        <v>54</v>
      </c>
      <c r="F49" s="92">
        <f>F48+'[1]Stan i struktura VI 08'!F49</f>
        <v>82</v>
      </c>
      <c r="G49" s="92">
        <f>G48+'[1]Stan i struktura VI 08'!G49</f>
        <v>22</v>
      </c>
      <c r="H49" s="92">
        <f>H48+'[1]Stan i struktura VI 08'!H49</f>
        <v>4</v>
      </c>
      <c r="I49" s="92">
        <f>I48+'[1]Stan i struktura VI 08'!I49</f>
        <v>70</v>
      </c>
      <c r="J49" s="92">
        <f>J48+'[1]Stan i struktura VI 08'!J49</f>
        <v>58</v>
      </c>
      <c r="K49" s="92">
        <f>K48+'[1]Stan i struktura VI 08'!K49</f>
        <v>128</v>
      </c>
      <c r="L49" s="92">
        <f>L48+'[1]Stan i struktura VI 08'!L49</f>
        <v>54</v>
      </c>
      <c r="M49" s="92">
        <f>M48+'[1]Stan i struktura VI 08'!M49</f>
        <v>38</v>
      </c>
      <c r="N49" s="92">
        <f>N48+'[1]Stan i struktura VI 08'!N49</f>
        <v>18</v>
      </c>
      <c r="O49" s="92">
        <f>O48+'[1]Stan i struktura VI 08'!O49</f>
        <v>195</v>
      </c>
      <c r="P49" s="92">
        <f>P48+'[1]Stan i struktura VI 08'!P49</f>
        <v>34</v>
      </c>
      <c r="Q49" s="92">
        <f>Q48+'[1]Stan i struktura VI 08'!Q49</f>
        <v>691</v>
      </c>
      <c r="R49" s="93">
        <f>R48+'[1]Stan i struktura VI 08'!R49</f>
        <v>329</v>
      </c>
      <c r="S49" s="90">
        <f>S48+'[1]Stan i struktura VI 08'!S49</f>
        <v>1777</v>
      </c>
      <c r="V49" s="6">
        <f>SUM(E49:R49)</f>
        <v>1777</v>
      </c>
    </row>
    <row r="50" spans="2:19" s="6" customFormat="1" ht="32.25" customHeight="1" thickBot="1" thickTop="1">
      <c r="B50" s="183" t="s">
        <v>23</v>
      </c>
      <c r="C50" s="196" t="s">
        <v>62</v>
      </c>
      <c r="D50" s="197"/>
      <c r="E50" s="94">
        <v>0</v>
      </c>
      <c r="F50" s="94">
        <v>1</v>
      </c>
      <c r="G50" s="94">
        <v>2</v>
      </c>
      <c r="H50" s="94">
        <v>0</v>
      </c>
      <c r="I50" s="94">
        <v>33</v>
      </c>
      <c r="J50" s="94">
        <v>12</v>
      </c>
      <c r="K50" s="94">
        <v>0</v>
      </c>
      <c r="L50" s="94">
        <v>3</v>
      </c>
      <c r="M50" s="94">
        <v>0</v>
      </c>
      <c r="N50" s="94">
        <v>2</v>
      </c>
      <c r="O50" s="94">
        <v>36</v>
      </c>
      <c r="P50" s="94">
        <v>27</v>
      </c>
      <c r="Q50" s="94">
        <v>23</v>
      </c>
      <c r="R50" s="95">
        <v>0</v>
      </c>
      <c r="S50" s="91">
        <f>SUM(E50:R50)</f>
        <v>139</v>
      </c>
    </row>
    <row r="51" spans="2:22" ht="32.25" customHeight="1" thickBot="1" thickTop="1">
      <c r="B51" s="188"/>
      <c r="C51" s="198" t="s">
        <v>63</v>
      </c>
      <c r="D51" s="199"/>
      <c r="E51" s="92">
        <f>E50+'[1]Stan i struktura VI 08'!E51</f>
        <v>3</v>
      </c>
      <c r="F51" s="92">
        <f>F50+'[1]Stan i struktura VI 08'!F51</f>
        <v>25</v>
      </c>
      <c r="G51" s="92">
        <f>G50+'[1]Stan i struktura VI 08'!G51</f>
        <v>110</v>
      </c>
      <c r="H51" s="92">
        <f>H50+'[1]Stan i struktura VI 08'!H51</f>
        <v>74</v>
      </c>
      <c r="I51" s="92">
        <f>I50+'[1]Stan i struktura VI 08'!I51</f>
        <v>164</v>
      </c>
      <c r="J51" s="92">
        <f>J50+'[1]Stan i struktura VI 08'!J51</f>
        <v>67</v>
      </c>
      <c r="K51" s="92">
        <f>K50+'[1]Stan i struktura VI 08'!K51</f>
        <v>84</v>
      </c>
      <c r="L51" s="92">
        <f>L50+'[1]Stan i struktura VI 08'!L51</f>
        <v>43</v>
      </c>
      <c r="M51" s="92">
        <f>M50+'[1]Stan i struktura VI 08'!M51</f>
        <v>7</v>
      </c>
      <c r="N51" s="92">
        <f>N50+'[1]Stan i struktura VI 08'!N51</f>
        <v>38</v>
      </c>
      <c r="O51" s="92">
        <f>O50+'[1]Stan i struktura VI 08'!O51</f>
        <v>85</v>
      </c>
      <c r="P51" s="92">
        <f>P50+'[1]Stan i struktura VI 08'!P51</f>
        <v>162</v>
      </c>
      <c r="Q51" s="92">
        <f>Q50+'[1]Stan i struktura VI 08'!Q51</f>
        <v>126</v>
      </c>
      <c r="R51" s="93">
        <f>R50+'[1]Stan i struktura VI 08'!R51</f>
        <v>0</v>
      </c>
      <c r="S51" s="90">
        <f>S50+'[1]Stan i struktura VI 08'!S51</f>
        <v>988</v>
      </c>
      <c r="V51" s="6">
        <f>SUM(E51:R51)</f>
        <v>988</v>
      </c>
    </row>
    <row r="52" spans="2:19" s="6" customFormat="1" ht="31.5" customHeight="1" thickBot="1" thickTop="1">
      <c r="B52" s="182" t="s">
        <v>28</v>
      </c>
      <c r="C52" s="189" t="s">
        <v>64</v>
      </c>
      <c r="D52" s="190"/>
      <c r="E52" s="50">
        <v>13</v>
      </c>
      <c r="F52" s="51">
        <v>6</v>
      </c>
      <c r="G52" s="51">
        <v>28</v>
      </c>
      <c r="H52" s="51">
        <v>19</v>
      </c>
      <c r="I52" s="52">
        <v>13</v>
      </c>
      <c r="J52" s="51">
        <v>3</v>
      </c>
      <c r="K52" s="52">
        <v>15</v>
      </c>
      <c r="L52" s="51">
        <v>5</v>
      </c>
      <c r="M52" s="52">
        <v>6</v>
      </c>
      <c r="N52" s="52">
        <v>9</v>
      </c>
      <c r="O52" s="52">
        <v>7</v>
      </c>
      <c r="P52" s="51">
        <v>4</v>
      </c>
      <c r="Q52" s="96">
        <v>4</v>
      </c>
      <c r="R52" s="52">
        <v>30</v>
      </c>
      <c r="S52" s="91">
        <f>SUM(E52:R52)</f>
        <v>162</v>
      </c>
    </row>
    <row r="53" spans="2:22" ht="32.25" customHeight="1" thickBot="1" thickTop="1">
      <c r="B53" s="188"/>
      <c r="C53" s="198" t="s">
        <v>65</v>
      </c>
      <c r="D53" s="199"/>
      <c r="E53" s="92">
        <f>E52+'[1]Stan i struktura VI 08'!E53</f>
        <v>63</v>
      </c>
      <c r="F53" s="92">
        <f>F52+'[1]Stan i struktura VI 08'!F53</f>
        <v>26</v>
      </c>
      <c r="G53" s="92">
        <f>G52+'[1]Stan i struktura VI 08'!G53</f>
        <v>93</v>
      </c>
      <c r="H53" s="92">
        <f>H52+'[1]Stan i struktura VI 08'!H53</f>
        <v>72</v>
      </c>
      <c r="I53" s="92">
        <f>I52+'[1]Stan i struktura VI 08'!I53</f>
        <v>36</v>
      </c>
      <c r="J53" s="92">
        <f>J52+'[1]Stan i struktura VI 08'!J53</f>
        <v>33</v>
      </c>
      <c r="K53" s="92">
        <f>K52+'[1]Stan i struktura VI 08'!K53</f>
        <v>52</v>
      </c>
      <c r="L53" s="92">
        <f>L52+'[1]Stan i struktura VI 08'!L53</f>
        <v>47</v>
      </c>
      <c r="M53" s="92">
        <f>M52+'[1]Stan i struktura VI 08'!M53</f>
        <v>22</v>
      </c>
      <c r="N53" s="92">
        <f>N52+'[1]Stan i struktura VI 08'!N53</f>
        <v>54</v>
      </c>
      <c r="O53" s="92">
        <f>O52+'[1]Stan i struktura VI 08'!O53</f>
        <v>30</v>
      </c>
      <c r="P53" s="92">
        <f>P52+'[1]Stan i struktura VI 08'!P53</f>
        <v>15</v>
      </c>
      <c r="Q53" s="92">
        <f>Q52+'[1]Stan i struktura VI 08'!Q53</f>
        <v>59</v>
      </c>
      <c r="R53" s="93">
        <f>R52+'[1]Stan i struktura VI 08'!R53</f>
        <v>130</v>
      </c>
      <c r="S53" s="90">
        <f>S52+'[1]Stan i struktura VI 08'!S53</f>
        <v>732</v>
      </c>
      <c r="V53" s="6">
        <f>SUM(E53:R53)</f>
        <v>732</v>
      </c>
    </row>
    <row r="54" spans="2:19" s="6" customFormat="1" ht="32.25" customHeight="1" thickBot="1" thickTop="1">
      <c r="B54" s="182" t="s">
        <v>31</v>
      </c>
      <c r="C54" s="189" t="s">
        <v>66</v>
      </c>
      <c r="D54" s="190"/>
      <c r="E54" s="50">
        <v>20</v>
      </c>
      <c r="F54" s="51">
        <v>12</v>
      </c>
      <c r="G54" s="51">
        <v>6</v>
      </c>
      <c r="H54" s="51">
        <v>0</v>
      </c>
      <c r="I54" s="52">
        <v>15</v>
      </c>
      <c r="J54" s="51">
        <v>13</v>
      </c>
      <c r="K54" s="52">
        <v>13</v>
      </c>
      <c r="L54" s="51">
        <v>50</v>
      </c>
      <c r="M54" s="52">
        <v>7</v>
      </c>
      <c r="N54" s="52">
        <v>5</v>
      </c>
      <c r="O54" s="52">
        <v>12</v>
      </c>
      <c r="P54" s="51">
        <v>9</v>
      </c>
      <c r="Q54" s="96">
        <v>36</v>
      </c>
      <c r="R54" s="52">
        <v>18</v>
      </c>
      <c r="S54" s="91">
        <f>SUM(E54:R54)</f>
        <v>216</v>
      </c>
    </row>
    <row r="55" spans="2:22" s="6" customFormat="1" ht="32.25" customHeight="1" thickBot="1" thickTop="1">
      <c r="B55" s="188"/>
      <c r="C55" s="191" t="s">
        <v>67</v>
      </c>
      <c r="D55" s="192"/>
      <c r="E55" s="92">
        <f>E54+'[1]Stan i struktura VI 08'!E55</f>
        <v>250</v>
      </c>
      <c r="F55" s="92">
        <f>F54+'[1]Stan i struktura VI 08'!F55</f>
        <v>99</v>
      </c>
      <c r="G55" s="92">
        <f>G54+'[1]Stan i struktura VI 08'!G55</f>
        <v>18</v>
      </c>
      <c r="H55" s="92">
        <f>H54+'[1]Stan i struktura VI 08'!H55</f>
        <v>7</v>
      </c>
      <c r="I55" s="92">
        <f>I54+'[1]Stan i struktura VI 08'!I55</f>
        <v>20</v>
      </c>
      <c r="J55" s="92">
        <f>J54+'[1]Stan i struktura VI 08'!J55</f>
        <v>51</v>
      </c>
      <c r="K55" s="92">
        <f>K54+'[1]Stan i struktura VI 08'!K55</f>
        <v>30</v>
      </c>
      <c r="L55" s="92">
        <f>L54+'[1]Stan i struktura VI 08'!L55</f>
        <v>196</v>
      </c>
      <c r="M55" s="92">
        <f>M54+'[1]Stan i struktura VI 08'!M55</f>
        <v>37</v>
      </c>
      <c r="N55" s="92">
        <f>N54+'[1]Stan i struktura VI 08'!N55</f>
        <v>49</v>
      </c>
      <c r="O55" s="92">
        <f>O54+'[1]Stan i struktura VI 08'!O55</f>
        <v>38</v>
      </c>
      <c r="P55" s="92">
        <f>P54+'[1]Stan i struktura VI 08'!P55</f>
        <v>30</v>
      </c>
      <c r="Q55" s="92">
        <f>Q54+'[1]Stan i struktura VI 08'!Q55</f>
        <v>117</v>
      </c>
      <c r="R55" s="93">
        <f>R54+'[1]Stan i struktura VI 08'!R55</f>
        <v>145</v>
      </c>
      <c r="S55" s="90">
        <f>S54+'[1]Stan i struktura VI 08'!S55</f>
        <v>1087</v>
      </c>
      <c r="V55" s="6">
        <f>SUM(E55:R55)</f>
        <v>1087</v>
      </c>
    </row>
    <row r="56" spans="2:19" s="6" customFormat="1" ht="32.25" customHeight="1" thickBot="1" thickTop="1">
      <c r="B56" s="182" t="s">
        <v>42</v>
      </c>
      <c r="C56" s="170" t="s">
        <v>68</v>
      </c>
      <c r="D56" s="171"/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10</v>
      </c>
      <c r="N56" s="97">
        <v>0</v>
      </c>
      <c r="O56" s="97">
        <v>0</v>
      </c>
      <c r="P56" s="97">
        <v>0</v>
      </c>
      <c r="Q56" s="97">
        <v>0</v>
      </c>
      <c r="R56" s="98">
        <v>4</v>
      </c>
      <c r="S56" s="91">
        <f>SUM(E56:R56)</f>
        <v>14</v>
      </c>
    </row>
    <row r="57" spans="2:22" s="6" customFormat="1" ht="32.25" customHeight="1" thickBot="1" thickTop="1">
      <c r="B57" s="193"/>
      <c r="C57" s="194" t="s">
        <v>69</v>
      </c>
      <c r="D57" s="195"/>
      <c r="E57" s="92">
        <f>E56+'[1]Stan i struktura VI 08'!E57</f>
        <v>1</v>
      </c>
      <c r="F57" s="92">
        <f>F56+'[1]Stan i struktura VI 08'!F57</f>
        <v>0</v>
      </c>
      <c r="G57" s="92">
        <f>G56+'[1]Stan i struktura VI 08'!G57</f>
        <v>0</v>
      </c>
      <c r="H57" s="92">
        <f>H56+'[1]Stan i struktura VI 08'!H57</f>
        <v>0</v>
      </c>
      <c r="I57" s="92">
        <f>I56+'[1]Stan i struktura VI 08'!I57</f>
        <v>0</v>
      </c>
      <c r="J57" s="92">
        <f>J56+'[1]Stan i struktura VI 08'!J57</f>
        <v>2</v>
      </c>
      <c r="K57" s="92">
        <f>K56+'[1]Stan i struktura VI 08'!K57</f>
        <v>0</v>
      </c>
      <c r="L57" s="92">
        <f>L56+'[1]Stan i struktura VI 08'!L57</f>
        <v>0</v>
      </c>
      <c r="M57" s="92">
        <f>M56+'[1]Stan i struktura VI 08'!M57</f>
        <v>38</v>
      </c>
      <c r="N57" s="92">
        <f>N56+'[1]Stan i struktura VI 08'!N57</f>
        <v>0</v>
      </c>
      <c r="O57" s="92">
        <f>O56+'[1]Stan i struktura VI 08'!O57</f>
        <v>0</v>
      </c>
      <c r="P57" s="92">
        <f>P56+'[1]Stan i struktura VI 08'!P57</f>
        <v>0</v>
      </c>
      <c r="Q57" s="92">
        <f>Q56+'[1]Stan i struktura VI 08'!Q57</f>
        <v>7</v>
      </c>
      <c r="R57" s="93">
        <f>R56+'[1]Stan i struktura VI 08'!R57</f>
        <v>13</v>
      </c>
      <c r="S57" s="90">
        <f>S56+'[1]Stan i struktura VI 08'!S57</f>
        <v>61</v>
      </c>
      <c r="V57" s="6">
        <f>SUM(E57:R57)</f>
        <v>61</v>
      </c>
    </row>
    <row r="58" spans="2:19" s="6" customFormat="1" ht="32.25" customHeight="1" thickBot="1" thickTop="1">
      <c r="B58" s="182" t="s">
        <v>50</v>
      </c>
      <c r="C58" s="170" t="s">
        <v>70</v>
      </c>
      <c r="D58" s="171"/>
      <c r="E58" s="97">
        <v>26</v>
      </c>
      <c r="F58" s="97">
        <v>9</v>
      </c>
      <c r="G58" s="97">
        <v>66</v>
      </c>
      <c r="H58" s="97">
        <v>24</v>
      </c>
      <c r="I58" s="97">
        <v>64</v>
      </c>
      <c r="J58" s="97">
        <v>0</v>
      </c>
      <c r="K58" s="97">
        <v>44</v>
      </c>
      <c r="L58" s="97">
        <v>7</v>
      </c>
      <c r="M58" s="97">
        <v>37</v>
      </c>
      <c r="N58" s="97">
        <v>23</v>
      </c>
      <c r="O58" s="97">
        <v>15</v>
      </c>
      <c r="P58" s="97">
        <v>32</v>
      </c>
      <c r="Q58" s="97">
        <v>12</v>
      </c>
      <c r="R58" s="98">
        <v>111</v>
      </c>
      <c r="S58" s="91">
        <f>SUM(E58:R58)</f>
        <v>470</v>
      </c>
    </row>
    <row r="59" spans="2:22" s="6" customFormat="1" ht="32.25" customHeight="1" thickBot="1" thickTop="1">
      <c r="B59" s="183"/>
      <c r="C59" s="184" t="s">
        <v>71</v>
      </c>
      <c r="D59" s="185"/>
      <c r="E59" s="92">
        <f>E58+'[1]Stan i struktura VI 08'!E59</f>
        <v>103</v>
      </c>
      <c r="F59" s="92">
        <f>F58+'[1]Stan i struktura VI 08'!F59</f>
        <v>58</v>
      </c>
      <c r="G59" s="92">
        <f>G58+'[1]Stan i struktura VI 08'!G59</f>
        <v>309</v>
      </c>
      <c r="H59" s="92">
        <f>H58+'[1]Stan i struktura VI 08'!H59</f>
        <v>225</v>
      </c>
      <c r="I59" s="92">
        <f>I58+'[1]Stan i struktura VI 08'!I59</f>
        <v>180</v>
      </c>
      <c r="J59" s="92">
        <f>J58+'[1]Stan i struktura VI 08'!J59</f>
        <v>62</v>
      </c>
      <c r="K59" s="92">
        <f>K58+'[1]Stan i struktura VI 08'!K59</f>
        <v>194</v>
      </c>
      <c r="L59" s="92">
        <f>L58+'[1]Stan i struktura VI 08'!L59</f>
        <v>92</v>
      </c>
      <c r="M59" s="92">
        <f>M58+'[1]Stan i struktura VI 08'!M59</f>
        <v>160</v>
      </c>
      <c r="N59" s="92">
        <f>N58+'[1]Stan i struktura VI 08'!N59</f>
        <v>89</v>
      </c>
      <c r="O59" s="92">
        <f>O58+'[1]Stan i struktura VI 08'!O59</f>
        <v>112</v>
      </c>
      <c r="P59" s="92">
        <f>P58+'[1]Stan i struktura VI 08'!P59</f>
        <v>153</v>
      </c>
      <c r="Q59" s="92">
        <f>Q58+'[1]Stan i struktura VI 08'!Q59</f>
        <v>114</v>
      </c>
      <c r="R59" s="93">
        <f>R58+'[1]Stan i struktura VI 08'!R59</f>
        <v>377</v>
      </c>
      <c r="S59" s="90">
        <f>S58+'[1]Stan i struktura VI 08'!S59</f>
        <v>2228</v>
      </c>
      <c r="V59" s="6">
        <f>SUM(E59:R59)</f>
        <v>2228</v>
      </c>
    </row>
    <row r="60" spans="2:19" s="6" customFormat="1" ht="32.25" customHeight="1" thickBot="1" thickTop="1">
      <c r="B60" s="169" t="s">
        <v>72</v>
      </c>
      <c r="C60" s="170" t="s">
        <v>73</v>
      </c>
      <c r="D60" s="171"/>
      <c r="E60" s="97">
        <v>29</v>
      </c>
      <c r="F60" s="97">
        <v>28</v>
      </c>
      <c r="G60" s="97">
        <v>40</v>
      </c>
      <c r="H60" s="97">
        <v>50</v>
      </c>
      <c r="I60" s="97">
        <v>51</v>
      </c>
      <c r="J60" s="97">
        <v>43</v>
      </c>
      <c r="K60" s="97">
        <v>29</v>
      </c>
      <c r="L60" s="97">
        <v>80</v>
      </c>
      <c r="M60" s="97">
        <v>41</v>
      </c>
      <c r="N60" s="97">
        <v>15</v>
      </c>
      <c r="O60" s="97">
        <v>40</v>
      </c>
      <c r="P60" s="97">
        <v>37</v>
      </c>
      <c r="Q60" s="97">
        <v>24</v>
      </c>
      <c r="R60" s="98">
        <v>62</v>
      </c>
      <c r="S60" s="91">
        <f>SUM(E60:R60)</f>
        <v>569</v>
      </c>
    </row>
    <row r="61" spans="2:22" s="6" customFormat="1" ht="32.25" customHeight="1" thickBot="1" thickTop="1">
      <c r="B61" s="169"/>
      <c r="C61" s="186" t="s">
        <v>74</v>
      </c>
      <c r="D61" s="187"/>
      <c r="E61" s="99">
        <f>E60+'[1]Stan i struktura VI 08'!E61</f>
        <v>250</v>
      </c>
      <c r="F61" s="99">
        <f>F60+'[1]Stan i struktura VI 08'!F61</f>
        <v>134</v>
      </c>
      <c r="G61" s="99">
        <f>G60+'[1]Stan i struktura VI 08'!G61</f>
        <v>363</v>
      </c>
      <c r="H61" s="99">
        <f>H60+'[1]Stan i struktura VI 08'!H61</f>
        <v>197</v>
      </c>
      <c r="I61" s="99">
        <f>I60+'[1]Stan i struktura VI 08'!I61</f>
        <v>276</v>
      </c>
      <c r="J61" s="99">
        <f>J60+'[1]Stan i struktura VI 08'!J61</f>
        <v>226</v>
      </c>
      <c r="K61" s="99">
        <f>K60+'[1]Stan i struktura VI 08'!K61</f>
        <v>255</v>
      </c>
      <c r="L61" s="99">
        <f>L60+'[1]Stan i struktura VI 08'!L61</f>
        <v>206</v>
      </c>
      <c r="M61" s="99">
        <f>M60+'[1]Stan i struktura VI 08'!M61</f>
        <v>168</v>
      </c>
      <c r="N61" s="99">
        <f>N60+'[1]Stan i struktura VI 08'!N61</f>
        <v>65</v>
      </c>
      <c r="O61" s="99">
        <f>O60+'[1]Stan i struktura VI 08'!O61</f>
        <v>324</v>
      </c>
      <c r="P61" s="99">
        <f>P60+'[1]Stan i struktura VI 08'!P61</f>
        <v>311</v>
      </c>
      <c r="Q61" s="99">
        <f>Q60+'[1]Stan i struktura VI 08'!Q61</f>
        <v>193</v>
      </c>
      <c r="R61" s="100">
        <f>R60+'[1]Stan i struktura VI 08'!R61</f>
        <v>348</v>
      </c>
      <c r="S61" s="90">
        <f>S60+'[1]Stan i struktura VI 08'!S61</f>
        <v>3316</v>
      </c>
      <c r="V61" s="6">
        <f>SUM(E61:R61)</f>
        <v>3316</v>
      </c>
    </row>
    <row r="62" spans="2:19" s="6" customFormat="1" ht="32.25" customHeight="1" thickBot="1" thickTop="1">
      <c r="B62" s="169" t="s">
        <v>75</v>
      </c>
      <c r="C62" s="170" t="s">
        <v>76</v>
      </c>
      <c r="D62" s="171"/>
      <c r="E62" s="97">
        <v>15</v>
      </c>
      <c r="F62" s="97">
        <v>8</v>
      </c>
      <c r="G62" s="97">
        <v>19</v>
      </c>
      <c r="H62" s="97">
        <v>52</v>
      </c>
      <c r="I62" s="97">
        <v>14</v>
      </c>
      <c r="J62" s="97">
        <v>4</v>
      </c>
      <c r="K62" s="97">
        <v>15</v>
      </c>
      <c r="L62" s="97">
        <v>8</v>
      </c>
      <c r="M62" s="97">
        <v>3</v>
      </c>
      <c r="N62" s="97">
        <v>0</v>
      </c>
      <c r="O62" s="97">
        <v>14</v>
      </c>
      <c r="P62" s="97">
        <v>16</v>
      </c>
      <c r="Q62" s="97">
        <v>16</v>
      </c>
      <c r="R62" s="98">
        <v>25</v>
      </c>
      <c r="S62" s="91">
        <f>SUM(E62:R62)</f>
        <v>209</v>
      </c>
    </row>
    <row r="63" spans="2:22" s="6" customFormat="1" ht="32.25" customHeight="1" thickBot="1" thickTop="1">
      <c r="B63" s="169"/>
      <c r="C63" s="172" t="s">
        <v>77</v>
      </c>
      <c r="D63" s="173"/>
      <c r="E63" s="92">
        <f>E62+'[1]Stan i struktura VI 08'!E63</f>
        <v>160</v>
      </c>
      <c r="F63" s="92">
        <f>F62+'[1]Stan i struktura VI 08'!F63</f>
        <v>102</v>
      </c>
      <c r="G63" s="92">
        <f>G62+'[1]Stan i struktura VI 08'!G63</f>
        <v>183</v>
      </c>
      <c r="H63" s="92">
        <f>H62+'[1]Stan i struktura VI 08'!H63</f>
        <v>172</v>
      </c>
      <c r="I63" s="92">
        <f>I62+'[1]Stan i struktura VI 08'!I63</f>
        <v>105</v>
      </c>
      <c r="J63" s="92">
        <f>J62+'[1]Stan i struktura VI 08'!J63</f>
        <v>69</v>
      </c>
      <c r="K63" s="92">
        <f>K62+'[1]Stan i struktura VI 08'!K63</f>
        <v>206</v>
      </c>
      <c r="L63" s="92">
        <f>L62+'[1]Stan i struktura VI 08'!L63</f>
        <v>66</v>
      </c>
      <c r="M63" s="92">
        <f>M62+'[1]Stan i struktura VI 08'!M63</f>
        <v>30</v>
      </c>
      <c r="N63" s="92">
        <f>N62+'[1]Stan i struktura VI 08'!N63</f>
        <v>12</v>
      </c>
      <c r="O63" s="92">
        <f>O62+'[1]Stan i struktura VI 08'!O63</f>
        <v>61</v>
      </c>
      <c r="P63" s="92">
        <f>P62+'[1]Stan i struktura VI 08'!P63</f>
        <v>58</v>
      </c>
      <c r="Q63" s="92">
        <f>Q62+'[1]Stan i struktura VI 08'!Q63</f>
        <v>114</v>
      </c>
      <c r="R63" s="93">
        <f>R62+'[1]Stan i struktura VI 08'!R63</f>
        <v>144</v>
      </c>
      <c r="S63" s="90">
        <f>S62+'[1]Stan i struktura VI 08'!S63</f>
        <v>1482</v>
      </c>
      <c r="V63" s="6">
        <f>SUM(E63:R63)</f>
        <v>1482</v>
      </c>
    </row>
    <row r="64" spans="2:19" s="6" customFormat="1" ht="32.25" customHeight="1" thickBot="1" thickTop="1">
      <c r="B64" s="169" t="s">
        <v>78</v>
      </c>
      <c r="C64" s="170" t="s">
        <v>79</v>
      </c>
      <c r="D64" s="171"/>
      <c r="E64" s="97">
        <v>2</v>
      </c>
      <c r="F64" s="97">
        <v>10</v>
      </c>
      <c r="G64" s="97">
        <v>3</v>
      </c>
      <c r="H64" s="97">
        <v>0</v>
      </c>
      <c r="I64" s="97">
        <v>11</v>
      </c>
      <c r="J64" s="97">
        <v>0</v>
      </c>
      <c r="K64" s="97">
        <v>2</v>
      </c>
      <c r="L64" s="97">
        <v>1</v>
      </c>
      <c r="M64" s="97">
        <v>1</v>
      </c>
      <c r="N64" s="97">
        <v>2</v>
      </c>
      <c r="O64" s="97">
        <v>51</v>
      </c>
      <c r="P64" s="97">
        <v>18</v>
      </c>
      <c r="Q64" s="97">
        <v>40</v>
      </c>
      <c r="R64" s="98">
        <v>706</v>
      </c>
      <c r="S64" s="91">
        <f>SUM(E64:R64)</f>
        <v>847</v>
      </c>
    </row>
    <row r="65" spans="2:22" ht="31.5" customHeight="1" thickBot="1" thickTop="1">
      <c r="B65" s="174"/>
      <c r="C65" s="180" t="s">
        <v>80</v>
      </c>
      <c r="D65" s="181"/>
      <c r="E65" s="92">
        <f>E64+'[1]Stan i struktura VI 08'!E65</f>
        <v>33</v>
      </c>
      <c r="F65" s="92">
        <f>F64+'[1]Stan i struktura VI 08'!F65</f>
        <v>222</v>
      </c>
      <c r="G65" s="92">
        <f>G64+'[1]Stan i struktura VI 08'!G65</f>
        <v>56</v>
      </c>
      <c r="H65" s="92">
        <f>H64+'[1]Stan i struktura VI 08'!H65</f>
        <v>90</v>
      </c>
      <c r="I65" s="92">
        <f>I64+'[1]Stan i struktura VI 08'!I65</f>
        <v>218</v>
      </c>
      <c r="J65" s="92">
        <f>J64+'[1]Stan i struktura VI 08'!J65</f>
        <v>69</v>
      </c>
      <c r="K65" s="92">
        <f>K64+'[1]Stan i struktura VI 08'!K65</f>
        <v>64</v>
      </c>
      <c r="L65" s="92">
        <f>L64+'[1]Stan i struktura VI 08'!L65</f>
        <v>27</v>
      </c>
      <c r="M65" s="92">
        <f>M64+'[1]Stan i struktura VI 08'!M65</f>
        <v>54</v>
      </c>
      <c r="N65" s="92">
        <f>N64+'[1]Stan i struktura VI 08'!N65</f>
        <v>82</v>
      </c>
      <c r="O65" s="92">
        <f>O64+'[1]Stan i struktura VI 08'!O65</f>
        <v>329</v>
      </c>
      <c r="P65" s="92">
        <f>P64+'[1]Stan i struktura VI 08'!P65</f>
        <v>75</v>
      </c>
      <c r="Q65" s="92">
        <f>Q64+'[1]Stan i struktura VI 08'!Q65</f>
        <v>368</v>
      </c>
      <c r="R65" s="93">
        <f>R64+'[1]Stan i struktura VI 08'!R65</f>
        <v>5117</v>
      </c>
      <c r="S65" s="90">
        <f>S64+'[1]Stan i struktura VI 08'!S65</f>
        <v>6804</v>
      </c>
      <c r="V65" s="6">
        <f>SUM(E65:R65)</f>
        <v>6804</v>
      </c>
    </row>
    <row r="66" spans="2:22" ht="45" customHeight="1" thickBot="1" thickTop="1">
      <c r="B66" s="175" t="s">
        <v>81</v>
      </c>
      <c r="C66" s="177" t="s">
        <v>82</v>
      </c>
      <c r="D66" s="178"/>
      <c r="E66" s="101">
        <f aca="true" t="shared" si="14" ref="E66:R67">E48+E50+E52+E54+E56+E58+E60+E62+E64</f>
        <v>111</v>
      </c>
      <c r="F66" s="101">
        <f t="shared" si="14"/>
        <v>94</v>
      </c>
      <c r="G66" s="101">
        <f t="shared" si="14"/>
        <v>165</v>
      </c>
      <c r="H66" s="101">
        <f t="shared" si="14"/>
        <v>145</v>
      </c>
      <c r="I66" s="101">
        <f t="shared" si="14"/>
        <v>215</v>
      </c>
      <c r="J66" s="101">
        <f t="shared" si="14"/>
        <v>80</v>
      </c>
      <c r="K66" s="101">
        <f t="shared" si="14"/>
        <v>131</v>
      </c>
      <c r="L66" s="101">
        <f t="shared" si="14"/>
        <v>165</v>
      </c>
      <c r="M66" s="101">
        <f t="shared" si="14"/>
        <v>111</v>
      </c>
      <c r="N66" s="101">
        <f t="shared" si="14"/>
        <v>60</v>
      </c>
      <c r="O66" s="101">
        <f t="shared" si="14"/>
        <v>186</v>
      </c>
      <c r="P66" s="101">
        <f t="shared" si="14"/>
        <v>148</v>
      </c>
      <c r="Q66" s="101">
        <f t="shared" si="14"/>
        <v>211</v>
      </c>
      <c r="R66" s="102">
        <f t="shared" si="14"/>
        <v>991</v>
      </c>
      <c r="S66" s="84">
        <f>SUM(E66:R66)</f>
        <v>2813</v>
      </c>
      <c r="V66" s="6"/>
    </row>
    <row r="67" spans="2:22" ht="45" customHeight="1" thickBot="1" thickTop="1">
      <c r="B67" s="176"/>
      <c r="C67" s="177" t="s">
        <v>83</v>
      </c>
      <c r="D67" s="178"/>
      <c r="E67" s="103">
        <f t="shared" si="14"/>
        <v>917</v>
      </c>
      <c r="F67" s="103">
        <f t="shared" si="14"/>
        <v>748</v>
      </c>
      <c r="G67" s="103">
        <f t="shared" si="14"/>
        <v>1154</v>
      </c>
      <c r="H67" s="103">
        <f t="shared" si="14"/>
        <v>841</v>
      </c>
      <c r="I67" s="103">
        <f t="shared" si="14"/>
        <v>1069</v>
      </c>
      <c r="J67" s="103">
        <f t="shared" si="14"/>
        <v>637</v>
      </c>
      <c r="K67" s="103">
        <f t="shared" si="14"/>
        <v>1013</v>
      </c>
      <c r="L67" s="103">
        <f t="shared" si="14"/>
        <v>731</v>
      </c>
      <c r="M67" s="103">
        <f t="shared" si="14"/>
        <v>554</v>
      </c>
      <c r="N67" s="103">
        <f t="shared" si="14"/>
        <v>407</v>
      </c>
      <c r="O67" s="103">
        <f t="shared" si="14"/>
        <v>1174</v>
      </c>
      <c r="P67" s="103">
        <f t="shared" si="14"/>
        <v>838</v>
      </c>
      <c r="Q67" s="103">
        <f t="shared" si="14"/>
        <v>1789</v>
      </c>
      <c r="R67" s="104">
        <f t="shared" si="14"/>
        <v>6603</v>
      </c>
      <c r="S67" s="84">
        <f>SUM(E67:R67)</f>
        <v>18475</v>
      </c>
      <c r="V67" s="6"/>
    </row>
    <row r="68" spans="2:19" ht="14.25" customHeight="1">
      <c r="B68" s="179" t="s">
        <v>84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</row>
    <row r="69" spans="2:19" ht="14.25" customHeight="1">
      <c r="B69" s="167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</row>
    <row r="75" ht="13.5" thickBot="1"/>
    <row r="76" spans="5:19" ht="26.25" customHeight="1" thickBot="1" thickTop="1">
      <c r="E76" s="106">
        <v>116</v>
      </c>
      <c r="F76" s="106">
        <v>73</v>
      </c>
      <c r="G76" s="106">
        <v>111</v>
      </c>
      <c r="H76" s="106">
        <v>87</v>
      </c>
      <c r="I76" s="106">
        <v>121</v>
      </c>
      <c r="J76" s="106">
        <v>65</v>
      </c>
      <c r="K76" s="107">
        <v>89</v>
      </c>
      <c r="L76" s="106">
        <v>53</v>
      </c>
      <c r="M76" s="107">
        <v>113</v>
      </c>
      <c r="N76" s="106">
        <v>74</v>
      </c>
      <c r="O76" s="106">
        <v>141</v>
      </c>
      <c r="P76" s="107">
        <v>135</v>
      </c>
      <c r="Q76" s="106">
        <v>110</v>
      </c>
      <c r="R76" s="106">
        <v>148</v>
      </c>
      <c r="S76" s="84">
        <f>SUM(E76:R76)</f>
        <v>1436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9:S69"/>
    <mergeCell ref="B62:B63"/>
    <mergeCell ref="C62:D62"/>
    <mergeCell ref="C63:D63"/>
    <mergeCell ref="B64:B65"/>
    <mergeCell ref="C64:D64"/>
    <mergeCell ref="B66:B67"/>
    <mergeCell ref="C66:D66"/>
    <mergeCell ref="C67:D67"/>
    <mergeCell ref="B68:S68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69" t="s">
        <v>85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2:15" ht="18" customHeight="1">
      <c r="B3" s="271" t="s">
        <v>86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3:13" ht="18.75" thickBot="1">
      <c r="C4" s="108"/>
      <c r="D4" s="108"/>
      <c r="E4" s="108"/>
      <c r="F4" s="108"/>
      <c r="G4" s="108"/>
      <c r="H4" s="34"/>
      <c r="I4" s="34"/>
      <c r="J4" s="34"/>
      <c r="K4" s="34"/>
      <c r="L4" s="34"/>
      <c r="M4" s="34"/>
    </row>
    <row r="5" spans="2:15" ht="15" customHeight="1" thickBot="1">
      <c r="B5" s="272" t="s">
        <v>87</v>
      </c>
      <c r="C5" s="274" t="s">
        <v>88</v>
      </c>
      <c r="D5" s="276" t="s">
        <v>89</v>
      </c>
      <c r="E5" s="278" t="s">
        <v>90</v>
      </c>
      <c r="F5" s="108"/>
      <c r="G5" s="272" t="s">
        <v>87</v>
      </c>
      <c r="H5" s="280" t="s">
        <v>91</v>
      </c>
      <c r="I5" s="276" t="s">
        <v>89</v>
      </c>
      <c r="J5" s="278" t="s">
        <v>90</v>
      </c>
      <c r="K5" s="34"/>
      <c r="L5" s="272" t="s">
        <v>87</v>
      </c>
      <c r="M5" s="282" t="s">
        <v>88</v>
      </c>
      <c r="N5" s="276" t="s">
        <v>89</v>
      </c>
      <c r="O5" s="284" t="s">
        <v>90</v>
      </c>
    </row>
    <row r="6" spans="2:15" ht="15" customHeight="1" thickBot="1" thickTop="1">
      <c r="B6" s="273"/>
      <c r="C6" s="275"/>
      <c r="D6" s="277"/>
      <c r="E6" s="279"/>
      <c r="F6" s="108"/>
      <c r="G6" s="273"/>
      <c r="H6" s="281"/>
      <c r="I6" s="277"/>
      <c r="J6" s="279"/>
      <c r="K6" s="34"/>
      <c r="L6" s="273"/>
      <c r="M6" s="283"/>
      <c r="N6" s="277"/>
      <c r="O6" s="285"/>
    </row>
    <row r="7" spans="2:15" ht="15" customHeight="1" thickTop="1">
      <c r="B7" s="263" t="s">
        <v>92</v>
      </c>
      <c r="C7" s="264"/>
      <c r="D7" s="264"/>
      <c r="E7" s="267">
        <f>SUM(E9+E20+E28+E35+E42)</f>
        <v>13907</v>
      </c>
      <c r="F7" s="108"/>
      <c r="G7" s="109">
        <v>4</v>
      </c>
      <c r="H7" s="110" t="s">
        <v>93</v>
      </c>
      <c r="I7" s="111" t="s">
        <v>94</v>
      </c>
      <c r="J7" s="112">
        <v>601</v>
      </c>
      <c r="K7" s="34"/>
      <c r="L7" s="113" t="s">
        <v>95</v>
      </c>
      <c r="M7" s="114" t="s">
        <v>96</v>
      </c>
      <c r="N7" s="114" t="s">
        <v>97</v>
      </c>
      <c r="O7" s="115">
        <f>SUM(O8:O19)</f>
        <v>5766</v>
      </c>
    </row>
    <row r="8" spans="2:15" ht="15" customHeight="1" thickBot="1">
      <c r="B8" s="265"/>
      <c r="C8" s="266"/>
      <c r="D8" s="266"/>
      <c r="E8" s="268"/>
      <c r="G8" s="116">
        <v>5</v>
      </c>
      <c r="H8" s="117" t="s">
        <v>98</v>
      </c>
      <c r="I8" s="118" t="s">
        <v>94</v>
      </c>
      <c r="J8" s="119">
        <v>199</v>
      </c>
      <c r="L8" s="116">
        <v>1</v>
      </c>
      <c r="M8" s="117" t="s">
        <v>99</v>
      </c>
      <c r="N8" s="118" t="s">
        <v>94</v>
      </c>
      <c r="O8" s="119">
        <v>130</v>
      </c>
    </row>
    <row r="9" spans="2:15" ht="15" customHeight="1" thickBot="1" thickTop="1">
      <c r="B9" s="113" t="s">
        <v>100</v>
      </c>
      <c r="C9" s="114" t="s">
        <v>101</v>
      </c>
      <c r="D9" s="120" t="s">
        <v>97</v>
      </c>
      <c r="E9" s="115">
        <f>SUM(E10:E18)</f>
        <v>3691</v>
      </c>
      <c r="G9" s="121"/>
      <c r="H9" s="122"/>
      <c r="I9" s="123"/>
      <c r="J9" s="124"/>
      <c r="L9" s="116">
        <v>2</v>
      </c>
      <c r="M9" s="117" t="s">
        <v>102</v>
      </c>
      <c r="N9" s="118" t="s">
        <v>103</v>
      </c>
      <c r="O9" s="119">
        <v>115</v>
      </c>
    </row>
    <row r="10" spans="2:15" ht="15" customHeight="1" thickBot="1">
      <c r="B10" s="116">
        <v>1</v>
      </c>
      <c r="C10" s="117" t="s">
        <v>104</v>
      </c>
      <c r="D10" s="118" t="s">
        <v>103</v>
      </c>
      <c r="E10" s="119">
        <v>124</v>
      </c>
      <c r="G10" s="125"/>
      <c r="H10" s="126"/>
      <c r="I10" s="127"/>
      <c r="J10" s="127"/>
      <c r="L10" s="116">
        <v>3</v>
      </c>
      <c r="M10" s="117" t="s">
        <v>105</v>
      </c>
      <c r="N10" s="118" t="s">
        <v>94</v>
      </c>
      <c r="O10" s="119">
        <v>349</v>
      </c>
    </row>
    <row r="11" spans="2:15" ht="15" customHeight="1">
      <c r="B11" s="116">
        <v>2</v>
      </c>
      <c r="C11" s="117" t="s">
        <v>106</v>
      </c>
      <c r="D11" s="118" t="s">
        <v>103</v>
      </c>
      <c r="E11" s="119">
        <v>131</v>
      </c>
      <c r="G11" s="272" t="s">
        <v>87</v>
      </c>
      <c r="H11" s="280" t="s">
        <v>91</v>
      </c>
      <c r="I11" s="276" t="s">
        <v>89</v>
      </c>
      <c r="J11" s="278" t="s">
        <v>90</v>
      </c>
      <c r="L11" s="116">
        <v>4</v>
      </c>
      <c r="M11" s="117" t="s">
        <v>107</v>
      </c>
      <c r="N11" s="118" t="s">
        <v>94</v>
      </c>
      <c r="O11" s="119">
        <v>181</v>
      </c>
    </row>
    <row r="12" spans="2:15" ht="15" customHeight="1" thickBot="1">
      <c r="B12" s="116">
        <v>3</v>
      </c>
      <c r="C12" s="117" t="s">
        <v>108</v>
      </c>
      <c r="D12" s="118" t="s">
        <v>103</v>
      </c>
      <c r="E12" s="119">
        <v>117</v>
      </c>
      <c r="G12" s="273"/>
      <c r="H12" s="281"/>
      <c r="I12" s="277"/>
      <c r="J12" s="279"/>
      <c r="L12" s="116">
        <v>5</v>
      </c>
      <c r="M12" s="117" t="s">
        <v>109</v>
      </c>
      <c r="N12" s="118" t="s">
        <v>94</v>
      </c>
      <c r="O12" s="119">
        <v>407</v>
      </c>
    </row>
    <row r="13" spans="2:15" ht="15" customHeight="1" thickTop="1">
      <c r="B13" s="116">
        <v>4</v>
      </c>
      <c r="C13" s="117" t="s">
        <v>110</v>
      </c>
      <c r="D13" s="118" t="s">
        <v>111</v>
      </c>
      <c r="E13" s="119">
        <v>339</v>
      </c>
      <c r="G13" s="263" t="s">
        <v>112</v>
      </c>
      <c r="H13" s="264"/>
      <c r="I13" s="264"/>
      <c r="J13" s="267">
        <f>SUM(J15+J24+J34+J42+O7+O21+O32)</f>
        <v>28810</v>
      </c>
      <c r="L13" s="116" t="s">
        <v>50</v>
      </c>
      <c r="M13" s="117" t="s">
        <v>113</v>
      </c>
      <c r="N13" s="118" t="s">
        <v>94</v>
      </c>
      <c r="O13" s="119">
        <v>705</v>
      </c>
    </row>
    <row r="14" spans="2:15" ht="15" customHeight="1" thickBot="1">
      <c r="B14" s="116">
        <v>5</v>
      </c>
      <c r="C14" s="117" t="s">
        <v>114</v>
      </c>
      <c r="D14" s="118" t="s">
        <v>103</v>
      </c>
      <c r="E14" s="119">
        <v>131</v>
      </c>
      <c r="F14" s="128"/>
      <c r="G14" s="265"/>
      <c r="H14" s="266"/>
      <c r="I14" s="266"/>
      <c r="J14" s="294"/>
      <c r="K14" s="128"/>
      <c r="L14" s="116">
        <v>7</v>
      </c>
      <c r="M14" s="117" t="s">
        <v>115</v>
      </c>
      <c r="N14" s="118" t="s">
        <v>103</v>
      </c>
      <c r="O14" s="119">
        <v>181</v>
      </c>
    </row>
    <row r="15" spans="2:15" ht="15" customHeight="1" thickTop="1">
      <c r="B15" s="116">
        <v>6</v>
      </c>
      <c r="C15" s="117" t="s">
        <v>116</v>
      </c>
      <c r="D15" s="118" t="s">
        <v>103</v>
      </c>
      <c r="E15" s="119">
        <v>156</v>
      </c>
      <c r="F15" s="129"/>
      <c r="G15" s="113" t="s">
        <v>100</v>
      </c>
      <c r="H15" s="114" t="s">
        <v>117</v>
      </c>
      <c r="I15" s="130" t="s">
        <v>97</v>
      </c>
      <c r="J15" s="131">
        <f>SUM(J16:J22)</f>
        <v>4530</v>
      </c>
      <c r="L15" s="116">
        <v>8</v>
      </c>
      <c r="M15" s="117" t="s">
        <v>118</v>
      </c>
      <c r="N15" s="118" t="s">
        <v>103</v>
      </c>
      <c r="O15" s="119">
        <v>124</v>
      </c>
    </row>
    <row r="16" spans="2:15" ht="15" customHeight="1">
      <c r="B16" s="116">
        <v>7</v>
      </c>
      <c r="C16" s="117" t="s">
        <v>119</v>
      </c>
      <c r="D16" s="118" t="s">
        <v>94</v>
      </c>
      <c r="E16" s="119">
        <v>603</v>
      </c>
      <c r="F16" s="129"/>
      <c r="G16" s="116">
        <v>1</v>
      </c>
      <c r="H16" s="117" t="s">
        <v>120</v>
      </c>
      <c r="I16" s="118" t="s">
        <v>103</v>
      </c>
      <c r="J16" s="119">
        <v>230</v>
      </c>
      <c r="L16" s="116">
        <v>9</v>
      </c>
      <c r="M16" s="117" t="s">
        <v>121</v>
      </c>
      <c r="N16" s="118" t="s">
        <v>103</v>
      </c>
      <c r="O16" s="119">
        <v>111</v>
      </c>
    </row>
    <row r="17" spans="2:15" ht="15" customHeight="1" thickBot="1">
      <c r="B17" s="132"/>
      <c r="C17" s="133"/>
      <c r="D17" s="134"/>
      <c r="E17" s="135"/>
      <c r="F17" s="129"/>
      <c r="G17" s="116">
        <v>2</v>
      </c>
      <c r="H17" s="117" t="s">
        <v>122</v>
      </c>
      <c r="I17" s="118" t="s">
        <v>103</v>
      </c>
      <c r="J17" s="119">
        <v>159</v>
      </c>
      <c r="L17" s="116">
        <v>10</v>
      </c>
      <c r="M17" s="117" t="s">
        <v>123</v>
      </c>
      <c r="N17" s="118" t="s">
        <v>103</v>
      </c>
      <c r="O17" s="119">
        <v>489</v>
      </c>
    </row>
    <row r="18" spans="2:15" ht="15" customHeight="1" thickBot="1" thickTop="1">
      <c r="B18" s="136">
        <v>8</v>
      </c>
      <c r="C18" s="137" t="s">
        <v>124</v>
      </c>
      <c r="D18" s="138" t="s">
        <v>125</v>
      </c>
      <c r="E18" s="139">
        <v>2090</v>
      </c>
      <c r="F18" s="129"/>
      <c r="G18" s="116">
        <v>3</v>
      </c>
      <c r="H18" s="117" t="s">
        <v>126</v>
      </c>
      <c r="I18" s="118" t="s">
        <v>103</v>
      </c>
      <c r="J18" s="119">
        <v>411</v>
      </c>
      <c r="L18" s="132"/>
      <c r="M18" s="133"/>
      <c r="N18" s="134"/>
      <c r="O18" s="135"/>
    </row>
    <row r="19" spans="2:15" ht="15" customHeight="1" thickBot="1" thickTop="1">
      <c r="B19" s="109"/>
      <c r="C19" s="110"/>
      <c r="D19" s="111"/>
      <c r="E19" s="112"/>
      <c r="F19" s="140"/>
      <c r="G19" s="116">
        <v>4</v>
      </c>
      <c r="H19" s="117" t="s">
        <v>127</v>
      </c>
      <c r="I19" s="118" t="s">
        <v>103</v>
      </c>
      <c r="J19" s="119">
        <v>794</v>
      </c>
      <c r="L19" s="136">
        <v>11</v>
      </c>
      <c r="M19" s="137" t="s">
        <v>123</v>
      </c>
      <c r="N19" s="138" t="s">
        <v>125</v>
      </c>
      <c r="O19" s="139">
        <v>2974</v>
      </c>
    </row>
    <row r="20" spans="2:15" ht="15" customHeight="1" thickTop="1">
      <c r="B20" s="141" t="s">
        <v>128</v>
      </c>
      <c r="C20" s="142" t="s">
        <v>7</v>
      </c>
      <c r="D20" s="143" t="s">
        <v>97</v>
      </c>
      <c r="E20" s="144">
        <f>SUM(E21:E26)</f>
        <v>3121</v>
      </c>
      <c r="F20" s="129"/>
      <c r="G20" s="116">
        <v>5</v>
      </c>
      <c r="H20" s="117" t="s">
        <v>127</v>
      </c>
      <c r="I20" s="118" t="s">
        <v>111</v>
      </c>
      <c r="J20" s="119">
        <v>1775</v>
      </c>
      <c r="L20" s="109"/>
      <c r="M20" s="110"/>
      <c r="N20" s="111"/>
      <c r="O20" s="112"/>
    </row>
    <row r="21" spans="2:15" ht="15" customHeight="1">
      <c r="B21" s="116">
        <v>1</v>
      </c>
      <c r="C21" s="117" t="s">
        <v>129</v>
      </c>
      <c r="D21" s="118" t="s">
        <v>103</v>
      </c>
      <c r="E21" s="119">
        <v>292</v>
      </c>
      <c r="F21" s="129"/>
      <c r="G21" s="116">
        <v>6</v>
      </c>
      <c r="H21" s="117" t="s">
        <v>130</v>
      </c>
      <c r="I21" s="118" t="s">
        <v>94</v>
      </c>
      <c r="J21" s="119">
        <v>998</v>
      </c>
      <c r="L21" s="141" t="s">
        <v>131</v>
      </c>
      <c r="M21" s="142" t="s">
        <v>16</v>
      </c>
      <c r="N21" s="143" t="s">
        <v>97</v>
      </c>
      <c r="O21" s="144">
        <f>SUM(O22:O30)</f>
        <v>5572</v>
      </c>
    </row>
    <row r="22" spans="2:15" ht="15" customHeight="1">
      <c r="B22" s="116">
        <v>2</v>
      </c>
      <c r="C22" s="117" t="s">
        <v>132</v>
      </c>
      <c r="D22" s="118" t="s">
        <v>94</v>
      </c>
      <c r="E22" s="119">
        <v>1283</v>
      </c>
      <c r="F22" s="129"/>
      <c r="G22" s="116">
        <v>7</v>
      </c>
      <c r="H22" s="117" t="s">
        <v>133</v>
      </c>
      <c r="I22" s="118" t="s">
        <v>103</v>
      </c>
      <c r="J22" s="119">
        <v>163</v>
      </c>
      <c r="L22" s="116">
        <v>1</v>
      </c>
      <c r="M22" s="117" t="s">
        <v>134</v>
      </c>
      <c r="N22" s="118" t="s">
        <v>103</v>
      </c>
      <c r="O22" s="119">
        <v>302</v>
      </c>
    </row>
    <row r="23" spans="2:15" ht="15" customHeight="1">
      <c r="B23" s="116">
        <v>3</v>
      </c>
      <c r="C23" s="117" t="s">
        <v>135</v>
      </c>
      <c r="D23" s="118" t="s">
        <v>103</v>
      </c>
      <c r="E23" s="119">
        <v>302</v>
      </c>
      <c r="F23" s="129"/>
      <c r="G23" s="116"/>
      <c r="H23" s="117"/>
      <c r="I23" s="118"/>
      <c r="J23" s="119"/>
      <c r="L23" s="116">
        <v>2</v>
      </c>
      <c r="M23" s="117" t="s">
        <v>136</v>
      </c>
      <c r="N23" s="118" t="s">
        <v>111</v>
      </c>
      <c r="O23" s="119">
        <v>335</v>
      </c>
    </row>
    <row r="24" spans="2:15" ht="15" customHeight="1">
      <c r="B24" s="116">
        <v>4</v>
      </c>
      <c r="C24" s="117" t="s">
        <v>137</v>
      </c>
      <c r="D24" s="118" t="s">
        <v>103</v>
      </c>
      <c r="E24" s="119">
        <v>233</v>
      </c>
      <c r="F24" s="129"/>
      <c r="G24" s="141" t="s">
        <v>128</v>
      </c>
      <c r="H24" s="142" t="s">
        <v>138</v>
      </c>
      <c r="I24" s="143" t="s">
        <v>97</v>
      </c>
      <c r="J24" s="144">
        <f>SUM(J25:J32)</f>
        <v>4867</v>
      </c>
      <c r="L24" s="116">
        <v>3</v>
      </c>
      <c r="M24" s="117" t="s">
        <v>139</v>
      </c>
      <c r="N24" s="118" t="s">
        <v>94</v>
      </c>
      <c r="O24" s="119">
        <v>510</v>
      </c>
    </row>
    <row r="25" spans="2:15" ht="15" customHeight="1">
      <c r="B25" s="116">
        <v>5</v>
      </c>
      <c r="C25" s="117" t="s">
        <v>140</v>
      </c>
      <c r="D25" s="118" t="s">
        <v>94</v>
      </c>
      <c r="E25" s="119">
        <v>663</v>
      </c>
      <c r="F25" s="129"/>
      <c r="G25" s="116">
        <v>1</v>
      </c>
      <c r="H25" s="117" t="s">
        <v>141</v>
      </c>
      <c r="I25" s="118" t="s">
        <v>94</v>
      </c>
      <c r="J25" s="119">
        <v>280</v>
      </c>
      <c r="L25" s="116">
        <v>4</v>
      </c>
      <c r="M25" s="117" t="s">
        <v>142</v>
      </c>
      <c r="N25" s="118" t="s">
        <v>94</v>
      </c>
      <c r="O25" s="119">
        <v>408</v>
      </c>
    </row>
    <row r="26" spans="2:15" ht="15" customHeight="1">
      <c r="B26" s="116">
        <v>6</v>
      </c>
      <c r="C26" s="117" t="s">
        <v>143</v>
      </c>
      <c r="D26" s="118" t="s">
        <v>94</v>
      </c>
      <c r="E26" s="119">
        <v>348</v>
      </c>
      <c r="F26" s="129"/>
      <c r="G26" s="116">
        <v>2</v>
      </c>
      <c r="H26" s="117" t="s">
        <v>144</v>
      </c>
      <c r="I26" s="118" t="s">
        <v>103</v>
      </c>
      <c r="J26" s="119">
        <v>216</v>
      </c>
      <c r="L26" s="116">
        <v>5</v>
      </c>
      <c r="M26" s="117" t="s">
        <v>145</v>
      </c>
      <c r="N26" s="118" t="s">
        <v>103</v>
      </c>
      <c r="O26" s="119">
        <v>416</v>
      </c>
    </row>
    <row r="27" spans="2:15" ht="15" customHeight="1">
      <c r="B27" s="116"/>
      <c r="C27" s="117"/>
      <c r="D27" s="118"/>
      <c r="E27" s="119"/>
      <c r="F27" s="140"/>
      <c r="G27" s="116" t="s">
        <v>28</v>
      </c>
      <c r="H27" s="117" t="s">
        <v>146</v>
      </c>
      <c r="I27" s="118" t="s">
        <v>94</v>
      </c>
      <c r="J27" s="119">
        <v>1276</v>
      </c>
      <c r="L27" s="116">
        <v>6</v>
      </c>
      <c r="M27" s="117" t="s">
        <v>147</v>
      </c>
      <c r="N27" s="118" t="s">
        <v>94</v>
      </c>
      <c r="O27" s="119">
        <v>1359</v>
      </c>
    </row>
    <row r="28" spans="2:15" ht="15" customHeight="1">
      <c r="B28" s="141" t="s">
        <v>148</v>
      </c>
      <c r="C28" s="142" t="s">
        <v>9</v>
      </c>
      <c r="D28" s="143" t="s">
        <v>97</v>
      </c>
      <c r="E28" s="144">
        <f>SUM(E29:E33)</f>
        <v>2463</v>
      </c>
      <c r="F28" s="129"/>
      <c r="G28" s="116">
        <v>4</v>
      </c>
      <c r="H28" s="117" t="s">
        <v>149</v>
      </c>
      <c r="I28" s="118" t="s">
        <v>103</v>
      </c>
      <c r="J28" s="119">
        <v>386</v>
      </c>
      <c r="L28" s="116">
        <v>7</v>
      </c>
      <c r="M28" s="117" t="s">
        <v>150</v>
      </c>
      <c r="N28" s="118" t="s">
        <v>103</v>
      </c>
      <c r="O28" s="119">
        <v>196</v>
      </c>
    </row>
    <row r="29" spans="2:15" ht="15" customHeight="1">
      <c r="B29" s="116">
        <v>1</v>
      </c>
      <c r="C29" s="117" t="s">
        <v>151</v>
      </c>
      <c r="D29" s="118" t="s">
        <v>94</v>
      </c>
      <c r="E29" s="119">
        <v>366</v>
      </c>
      <c r="F29" s="129"/>
      <c r="G29" s="116">
        <v>5</v>
      </c>
      <c r="H29" s="117" t="s">
        <v>149</v>
      </c>
      <c r="I29" s="118" t="s">
        <v>111</v>
      </c>
      <c r="J29" s="119">
        <v>1832</v>
      </c>
      <c r="L29" s="116">
        <v>8</v>
      </c>
      <c r="M29" s="117" t="s">
        <v>152</v>
      </c>
      <c r="N29" s="118" t="s">
        <v>103</v>
      </c>
      <c r="O29" s="119">
        <v>503</v>
      </c>
    </row>
    <row r="30" spans="2:15" ht="15" customHeight="1">
      <c r="B30" s="116">
        <v>2</v>
      </c>
      <c r="C30" s="117" t="s">
        <v>153</v>
      </c>
      <c r="D30" s="118" t="s">
        <v>103</v>
      </c>
      <c r="E30" s="119">
        <v>230</v>
      </c>
      <c r="F30" s="129"/>
      <c r="G30" s="116">
        <v>6</v>
      </c>
      <c r="H30" s="117" t="s">
        <v>154</v>
      </c>
      <c r="I30" s="118" t="s">
        <v>94</v>
      </c>
      <c r="J30" s="119">
        <v>325</v>
      </c>
      <c r="L30" s="116">
        <v>9</v>
      </c>
      <c r="M30" s="117" t="s">
        <v>152</v>
      </c>
      <c r="N30" s="118" t="s">
        <v>111</v>
      </c>
      <c r="O30" s="119">
        <v>1543</v>
      </c>
    </row>
    <row r="31" spans="2:15" ht="15" customHeight="1">
      <c r="B31" s="116">
        <v>3</v>
      </c>
      <c r="C31" s="117" t="s">
        <v>155</v>
      </c>
      <c r="D31" s="118" t="s">
        <v>94</v>
      </c>
      <c r="E31" s="119">
        <v>243</v>
      </c>
      <c r="F31" s="129"/>
      <c r="G31" s="116">
        <v>7</v>
      </c>
      <c r="H31" s="117" t="s">
        <v>156</v>
      </c>
      <c r="I31" s="118" t="s">
        <v>103</v>
      </c>
      <c r="J31" s="119">
        <v>313</v>
      </c>
      <c r="L31" s="116"/>
      <c r="M31" s="117"/>
      <c r="N31" s="118"/>
      <c r="O31" s="119"/>
    </row>
    <row r="32" spans="2:15" ht="15" customHeight="1">
      <c r="B32" s="116">
        <v>4</v>
      </c>
      <c r="C32" s="117" t="s">
        <v>157</v>
      </c>
      <c r="D32" s="118" t="s">
        <v>94</v>
      </c>
      <c r="E32" s="119">
        <v>453</v>
      </c>
      <c r="F32" s="129"/>
      <c r="G32" s="116">
        <v>8</v>
      </c>
      <c r="H32" s="117" t="s">
        <v>158</v>
      </c>
      <c r="I32" s="118" t="s">
        <v>103</v>
      </c>
      <c r="J32" s="119">
        <v>239</v>
      </c>
      <c r="L32" s="141" t="s">
        <v>159</v>
      </c>
      <c r="M32" s="142" t="s">
        <v>17</v>
      </c>
      <c r="N32" s="143" t="s">
        <v>97</v>
      </c>
      <c r="O32" s="144">
        <f>SUM(O33:O42)</f>
        <v>4907</v>
      </c>
    </row>
    <row r="33" spans="2:15" ht="15" customHeight="1">
      <c r="B33" s="116">
        <v>5</v>
      </c>
      <c r="C33" s="117" t="s">
        <v>160</v>
      </c>
      <c r="D33" s="118" t="s">
        <v>94</v>
      </c>
      <c r="E33" s="119">
        <v>1171</v>
      </c>
      <c r="F33" s="140"/>
      <c r="G33" s="116"/>
      <c r="H33" s="117"/>
      <c r="I33" s="118"/>
      <c r="J33" s="119"/>
      <c r="L33" s="116">
        <v>1</v>
      </c>
      <c r="M33" s="117" t="s">
        <v>161</v>
      </c>
      <c r="N33" s="118" t="s">
        <v>103</v>
      </c>
      <c r="O33" s="119">
        <v>369</v>
      </c>
    </row>
    <row r="34" spans="2:15" ht="15" customHeight="1">
      <c r="B34" s="116"/>
      <c r="C34" s="117"/>
      <c r="D34" s="118"/>
      <c r="E34" s="119"/>
      <c r="F34" s="129"/>
      <c r="G34" s="141" t="s">
        <v>148</v>
      </c>
      <c r="H34" s="142" t="s">
        <v>12</v>
      </c>
      <c r="I34" s="143" t="s">
        <v>97</v>
      </c>
      <c r="J34" s="144">
        <f>SUM(J35:J40)</f>
        <v>1419</v>
      </c>
      <c r="L34" s="116">
        <v>2</v>
      </c>
      <c r="M34" s="117" t="s">
        <v>162</v>
      </c>
      <c r="N34" s="118" t="s">
        <v>94</v>
      </c>
      <c r="O34" s="119">
        <v>680</v>
      </c>
    </row>
    <row r="35" spans="2:15" ht="15" customHeight="1">
      <c r="B35" s="141" t="s">
        <v>163</v>
      </c>
      <c r="C35" s="142" t="s">
        <v>164</v>
      </c>
      <c r="D35" s="143" t="s">
        <v>97</v>
      </c>
      <c r="E35" s="144">
        <f>SUM(E36:E40)</f>
        <v>3430</v>
      </c>
      <c r="F35" s="129"/>
      <c r="G35" s="116">
        <v>1</v>
      </c>
      <c r="H35" s="117" t="s">
        <v>165</v>
      </c>
      <c r="I35" s="118" t="s">
        <v>103</v>
      </c>
      <c r="J35" s="119">
        <v>93</v>
      </c>
      <c r="L35" s="116">
        <v>3</v>
      </c>
      <c r="M35" s="117" t="s">
        <v>166</v>
      </c>
      <c r="N35" s="118" t="s">
        <v>103</v>
      </c>
      <c r="O35" s="119">
        <v>119</v>
      </c>
    </row>
    <row r="36" spans="2:15" ht="15" customHeight="1">
      <c r="B36" s="116">
        <v>1</v>
      </c>
      <c r="C36" s="117" t="s">
        <v>167</v>
      </c>
      <c r="D36" s="118" t="s">
        <v>94</v>
      </c>
      <c r="E36" s="119">
        <v>659</v>
      </c>
      <c r="F36" s="129"/>
      <c r="G36" s="116">
        <v>2</v>
      </c>
      <c r="H36" s="117" t="s">
        <v>168</v>
      </c>
      <c r="I36" s="118" t="s">
        <v>103</v>
      </c>
      <c r="J36" s="119">
        <v>157</v>
      </c>
      <c r="L36" s="116">
        <v>4</v>
      </c>
      <c r="M36" s="117" t="s">
        <v>169</v>
      </c>
      <c r="N36" s="118" t="s">
        <v>94</v>
      </c>
      <c r="O36" s="119">
        <v>1475</v>
      </c>
    </row>
    <row r="37" spans="2:15" ht="15" customHeight="1">
      <c r="B37" s="116">
        <v>2</v>
      </c>
      <c r="C37" s="117" t="s">
        <v>170</v>
      </c>
      <c r="D37" s="118" t="s">
        <v>94</v>
      </c>
      <c r="E37" s="119">
        <v>1130</v>
      </c>
      <c r="F37" s="129"/>
      <c r="G37" s="116">
        <v>3</v>
      </c>
      <c r="H37" s="117" t="s">
        <v>171</v>
      </c>
      <c r="I37" s="118" t="s">
        <v>103</v>
      </c>
      <c r="J37" s="119">
        <v>171</v>
      </c>
      <c r="L37" s="116">
        <v>5</v>
      </c>
      <c r="M37" s="117" t="s">
        <v>172</v>
      </c>
      <c r="N37" s="118" t="s">
        <v>111</v>
      </c>
      <c r="O37" s="119">
        <v>118</v>
      </c>
    </row>
    <row r="38" spans="2:15" ht="15" customHeight="1">
      <c r="B38" s="116">
        <v>3</v>
      </c>
      <c r="C38" s="117" t="s">
        <v>173</v>
      </c>
      <c r="D38" s="118" t="s">
        <v>103</v>
      </c>
      <c r="E38" s="119">
        <v>261</v>
      </c>
      <c r="F38" s="129"/>
      <c r="G38" s="116">
        <v>4</v>
      </c>
      <c r="H38" s="117" t="s">
        <v>174</v>
      </c>
      <c r="I38" s="118" t="s">
        <v>103</v>
      </c>
      <c r="J38" s="119">
        <v>92</v>
      </c>
      <c r="L38" s="116">
        <v>6</v>
      </c>
      <c r="M38" s="117" t="s">
        <v>175</v>
      </c>
      <c r="N38" s="118" t="s">
        <v>103</v>
      </c>
      <c r="O38" s="119">
        <v>164</v>
      </c>
    </row>
    <row r="39" spans="2:15" ht="15" customHeight="1">
      <c r="B39" s="116">
        <v>4</v>
      </c>
      <c r="C39" s="117" t="s">
        <v>176</v>
      </c>
      <c r="D39" s="118" t="s">
        <v>94</v>
      </c>
      <c r="E39" s="119">
        <v>1070</v>
      </c>
      <c r="F39" s="129"/>
      <c r="G39" s="116">
        <v>5</v>
      </c>
      <c r="H39" s="117" t="s">
        <v>177</v>
      </c>
      <c r="I39" s="118" t="s">
        <v>94</v>
      </c>
      <c r="J39" s="119">
        <v>804</v>
      </c>
      <c r="L39" s="116">
        <v>7</v>
      </c>
      <c r="M39" s="117" t="s">
        <v>178</v>
      </c>
      <c r="N39" s="118" t="s">
        <v>103</v>
      </c>
      <c r="O39" s="119">
        <v>295</v>
      </c>
    </row>
    <row r="40" spans="2:15" ht="15" customHeight="1">
      <c r="B40" s="116">
        <v>5</v>
      </c>
      <c r="C40" s="117" t="s">
        <v>179</v>
      </c>
      <c r="D40" s="118" t="s">
        <v>103</v>
      </c>
      <c r="E40" s="119">
        <v>310</v>
      </c>
      <c r="F40" s="129"/>
      <c r="G40" s="116">
        <v>6</v>
      </c>
      <c r="H40" s="117" t="s">
        <v>180</v>
      </c>
      <c r="I40" s="118" t="s">
        <v>94</v>
      </c>
      <c r="J40" s="119">
        <v>102</v>
      </c>
      <c r="L40" s="116">
        <v>8</v>
      </c>
      <c r="M40" s="117" t="s">
        <v>181</v>
      </c>
      <c r="N40" s="118" t="s">
        <v>103</v>
      </c>
      <c r="O40" s="119">
        <v>335</v>
      </c>
    </row>
    <row r="41" spans="2:15" ht="15" customHeight="1">
      <c r="B41" s="116"/>
      <c r="C41" s="117"/>
      <c r="D41" s="118"/>
      <c r="E41" s="119"/>
      <c r="F41" s="129"/>
      <c r="G41" s="116"/>
      <c r="H41" s="117"/>
      <c r="I41" s="118"/>
      <c r="J41" s="119"/>
      <c r="L41" s="116">
        <v>9</v>
      </c>
      <c r="M41" s="117" t="s">
        <v>182</v>
      </c>
      <c r="N41" s="118" t="s">
        <v>103</v>
      </c>
      <c r="O41" s="119">
        <v>339</v>
      </c>
    </row>
    <row r="42" spans="2:15" ht="15" customHeight="1">
      <c r="B42" s="141" t="s">
        <v>95</v>
      </c>
      <c r="C42" s="142" t="s">
        <v>11</v>
      </c>
      <c r="D42" s="143" t="s">
        <v>97</v>
      </c>
      <c r="E42" s="144">
        <f>SUM(E43+E44+E45+J7+J8)</f>
        <v>1202</v>
      </c>
      <c r="F42" s="129"/>
      <c r="G42" s="113" t="s">
        <v>163</v>
      </c>
      <c r="H42" s="114" t="s">
        <v>13</v>
      </c>
      <c r="I42" s="130" t="s">
        <v>97</v>
      </c>
      <c r="J42" s="144">
        <f>SUM(J43:J45)</f>
        <v>1749</v>
      </c>
      <c r="L42" s="145">
        <v>10</v>
      </c>
      <c r="M42" s="134" t="s">
        <v>182</v>
      </c>
      <c r="N42" s="146" t="s">
        <v>111</v>
      </c>
      <c r="O42" s="135">
        <v>1013</v>
      </c>
    </row>
    <row r="43" spans="2:15" ht="15" customHeight="1" thickBot="1">
      <c r="B43" s="116">
        <v>1</v>
      </c>
      <c r="C43" s="117" t="s">
        <v>183</v>
      </c>
      <c r="D43" s="118" t="s">
        <v>103</v>
      </c>
      <c r="E43" s="119">
        <v>138</v>
      </c>
      <c r="F43" s="129"/>
      <c r="G43" s="116">
        <v>1</v>
      </c>
      <c r="H43" s="117" t="s">
        <v>184</v>
      </c>
      <c r="I43" s="118" t="s">
        <v>94</v>
      </c>
      <c r="J43" s="119">
        <v>468</v>
      </c>
      <c r="L43" s="147"/>
      <c r="M43" s="148"/>
      <c r="N43" s="149"/>
      <c r="O43" s="150"/>
    </row>
    <row r="44" spans="2:15" ht="15" customHeight="1" thickBot="1" thickTop="1">
      <c r="B44" s="116">
        <v>2</v>
      </c>
      <c r="C44" s="117" t="s">
        <v>185</v>
      </c>
      <c r="D44" s="118" t="s">
        <v>94</v>
      </c>
      <c r="E44" s="119">
        <v>105</v>
      </c>
      <c r="F44" s="129"/>
      <c r="G44" s="116">
        <v>2</v>
      </c>
      <c r="H44" s="117" t="s">
        <v>186</v>
      </c>
      <c r="I44" s="118" t="s">
        <v>94</v>
      </c>
      <c r="J44" s="119">
        <v>250</v>
      </c>
      <c r="L44" s="286" t="s">
        <v>187</v>
      </c>
      <c r="M44" s="287"/>
      <c r="N44" s="290" t="s">
        <v>188</v>
      </c>
      <c r="O44" s="292">
        <f>SUM(E9+E20+E28+E35+E42+J15+J24+J34+J42+O7+O21+O32)</f>
        <v>42717</v>
      </c>
    </row>
    <row r="45" spans="2:15" ht="15" customHeight="1" thickBot="1" thickTop="1">
      <c r="B45" s="121">
        <v>3</v>
      </c>
      <c r="C45" s="122" t="s">
        <v>189</v>
      </c>
      <c r="D45" s="123" t="s">
        <v>103</v>
      </c>
      <c r="E45" s="124">
        <v>159</v>
      </c>
      <c r="F45" s="129"/>
      <c r="G45" s="151">
        <v>3</v>
      </c>
      <c r="H45" s="152" t="s">
        <v>190</v>
      </c>
      <c r="I45" s="153" t="s">
        <v>94</v>
      </c>
      <c r="J45" s="154">
        <v>1031</v>
      </c>
      <c r="L45" s="288"/>
      <c r="M45" s="289"/>
      <c r="N45" s="291"/>
      <c r="O45" s="293"/>
    </row>
    <row r="46" spans="2:15" ht="15" customHeight="1">
      <c r="B46" s="129"/>
      <c r="C46" s="155"/>
      <c r="D46" s="156"/>
      <c r="E46" s="157"/>
      <c r="F46" s="158"/>
      <c r="G46" s="155"/>
      <c r="H46" s="158"/>
      <c r="I46" s="159"/>
      <c r="L46" s="160"/>
      <c r="M46" s="160"/>
      <c r="N46" s="160"/>
      <c r="O46" s="160"/>
    </row>
    <row r="47" spans="2:9" ht="15" customHeight="1">
      <c r="B47" s="129"/>
      <c r="C47" s="155" t="s">
        <v>191</v>
      </c>
      <c r="D47" s="156"/>
      <c r="E47" s="157"/>
      <c r="F47" s="158"/>
      <c r="G47" s="155"/>
      <c r="H47" s="158"/>
      <c r="I47" s="159"/>
    </row>
    <row r="48" ht="15" customHeight="1"/>
    <row r="49" ht="15" customHeight="1"/>
    <row r="50" ht="15" customHeight="1"/>
    <row r="51" spans="2:15" ht="15" customHeigh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58"/>
      <c r="M51" s="161"/>
      <c r="N51" s="156"/>
      <c r="O51" s="156"/>
    </row>
    <row r="52" spans="2:15" ht="15" customHeight="1"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58"/>
      <c r="M52" s="161"/>
      <c r="N52" s="156"/>
      <c r="O52" s="15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O44:O45"/>
    <mergeCell ref="G11:G12"/>
    <mergeCell ref="H11:H12"/>
    <mergeCell ref="I11:I12"/>
    <mergeCell ref="J11:J12"/>
    <mergeCell ref="G13:I14"/>
    <mergeCell ref="J13:J14"/>
    <mergeCell ref="I5:I6"/>
    <mergeCell ref="J5:J6"/>
    <mergeCell ref="L44:M45"/>
    <mergeCell ref="N44:N45"/>
    <mergeCell ref="L5:L6"/>
    <mergeCell ref="M5:M6"/>
    <mergeCell ref="N5:N6"/>
    <mergeCell ref="O5:O6"/>
    <mergeCell ref="B7:D8"/>
    <mergeCell ref="E7:E8"/>
    <mergeCell ref="B2:O2"/>
    <mergeCell ref="B3:O3"/>
    <mergeCell ref="B5:B6"/>
    <mergeCell ref="C5:C6"/>
    <mergeCell ref="D5:D6"/>
    <mergeCell ref="E5:E6"/>
    <mergeCell ref="G5:G6"/>
    <mergeCell ref="H5:H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58"/>
  <sheetViews>
    <sheetView zoomScalePageLayoutView="0" workbookViewId="0" topLeftCell="A1">
      <selection activeCell="T4" sqref="T4"/>
    </sheetView>
  </sheetViews>
  <sheetFormatPr defaultColWidth="9.00390625" defaultRowHeight="12.75"/>
  <cols>
    <col min="1" max="1" width="4.625" style="0" customWidth="1"/>
    <col min="4" max="4" width="11.25390625" style="0" customWidth="1"/>
    <col min="21" max="21" width="3.625" style="0" customWidth="1"/>
    <col min="29" max="29" width="8.125" style="0" customWidth="1"/>
  </cols>
  <sheetData>
    <row r="2" spans="2:30" ht="15">
      <c r="B2" t="s">
        <v>192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</row>
    <row r="3" spans="2:30" ht="15">
      <c r="B3">
        <v>1</v>
      </c>
      <c r="C3">
        <v>94018</v>
      </c>
      <c r="D3">
        <v>108819</v>
      </c>
      <c r="E3">
        <v>113842</v>
      </c>
      <c r="F3">
        <v>111803</v>
      </c>
      <c r="G3">
        <v>103253</v>
      </c>
      <c r="H3">
        <v>93529</v>
      </c>
      <c r="I3">
        <v>74980</v>
      </c>
      <c r="J3">
        <v>54779</v>
      </c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2:30" ht="15">
      <c r="B4">
        <v>2</v>
      </c>
      <c r="C4">
        <v>95204</v>
      </c>
      <c r="D4">
        <v>108620</v>
      </c>
      <c r="E4">
        <v>114704</v>
      </c>
      <c r="F4">
        <v>111121</v>
      </c>
      <c r="G4">
        <v>103006</v>
      </c>
      <c r="H4">
        <v>93418</v>
      </c>
      <c r="I4">
        <v>72664</v>
      </c>
      <c r="J4">
        <v>52902</v>
      </c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</row>
    <row r="5" spans="2:30" ht="15">
      <c r="B5">
        <v>3</v>
      </c>
      <c r="C5">
        <v>94958</v>
      </c>
      <c r="D5">
        <v>108027</v>
      </c>
      <c r="E5">
        <v>113113</v>
      </c>
      <c r="F5">
        <v>108456</v>
      </c>
      <c r="G5">
        <v>101475</v>
      </c>
      <c r="H5">
        <v>91993</v>
      </c>
      <c r="I5">
        <v>69938</v>
      </c>
      <c r="J5">
        <v>50486</v>
      </c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</row>
    <row r="6" spans="2:30" ht="15">
      <c r="B6">
        <v>4</v>
      </c>
      <c r="C6">
        <v>94391</v>
      </c>
      <c r="D6">
        <v>107421</v>
      </c>
      <c r="E6">
        <v>110612</v>
      </c>
      <c r="F6">
        <v>105527</v>
      </c>
      <c r="G6">
        <v>97409</v>
      </c>
      <c r="H6">
        <v>87590</v>
      </c>
      <c r="I6">
        <v>65270</v>
      </c>
      <c r="J6">
        <v>47310</v>
      </c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</row>
    <row r="7" spans="2:30" ht="15">
      <c r="B7">
        <v>5</v>
      </c>
      <c r="C7">
        <v>93519</v>
      </c>
      <c r="D7">
        <v>103296</v>
      </c>
      <c r="E7">
        <v>108031</v>
      </c>
      <c r="F7">
        <v>102855</v>
      </c>
      <c r="G7">
        <v>93574</v>
      </c>
      <c r="H7">
        <v>82954</v>
      </c>
      <c r="I7">
        <v>61004</v>
      </c>
      <c r="J7">
        <v>44984</v>
      </c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</row>
    <row r="8" spans="2:30" ht="15">
      <c r="B8">
        <v>6</v>
      </c>
      <c r="C8">
        <v>94647</v>
      </c>
      <c r="D8">
        <v>105313</v>
      </c>
      <c r="E8">
        <v>107774</v>
      </c>
      <c r="F8">
        <v>102825</v>
      </c>
      <c r="G8">
        <v>92857</v>
      </c>
      <c r="H8">
        <v>79162</v>
      </c>
      <c r="I8">
        <v>58114</v>
      </c>
      <c r="J8">
        <v>42609</v>
      </c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</row>
    <row r="9" spans="2:30" ht="15">
      <c r="B9">
        <v>7</v>
      </c>
      <c r="C9">
        <v>95742</v>
      </c>
      <c r="D9">
        <v>106030</v>
      </c>
      <c r="E9">
        <v>107306</v>
      </c>
      <c r="F9">
        <v>101625</v>
      </c>
      <c r="G9">
        <v>93301</v>
      </c>
      <c r="H9">
        <v>78229</v>
      </c>
      <c r="I9">
        <v>56671</v>
      </c>
      <c r="J9">
        <v>42717</v>
      </c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</row>
    <row r="10" spans="2:30" ht="15">
      <c r="B10">
        <v>8</v>
      </c>
      <c r="C10">
        <v>96545</v>
      </c>
      <c r="D10">
        <v>105993</v>
      </c>
      <c r="E10">
        <v>106528</v>
      </c>
      <c r="F10">
        <v>100965</v>
      </c>
      <c r="G10">
        <v>92571</v>
      </c>
      <c r="H10">
        <v>77624</v>
      </c>
      <c r="I10">
        <v>54866</v>
      </c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</row>
    <row r="11" spans="2:30" ht="15">
      <c r="B11">
        <v>9</v>
      </c>
      <c r="C11">
        <v>97931</v>
      </c>
      <c r="D11">
        <v>106830</v>
      </c>
      <c r="E11">
        <v>105998</v>
      </c>
      <c r="F11">
        <v>100429</v>
      </c>
      <c r="G11">
        <v>91137</v>
      </c>
      <c r="H11">
        <v>76057</v>
      </c>
      <c r="I11">
        <v>53772</v>
      </c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</row>
    <row r="12" spans="2:30" ht="15">
      <c r="B12">
        <v>10</v>
      </c>
      <c r="C12">
        <v>98306</v>
      </c>
      <c r="D12">
        <v>106564</v>
      </c>
      <c r="E12">
        <v>104763</v>
      </c>
      <c r="F12">
        <v>99295</v>
      </c>
      <c r="G12">
        <v>88827</v>
      </c>
      <c r="H12">
        <v>73433</v>
      </c>
      <c r="I12">
        <v>51479</v>
      </c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</row>
    <row r="13" spans="2:30" ht="15">
      <c r="B13">
        <v>11</v>
      </c>
      <c r="C13">
        <v>99712</v>
      </c>
      <c r="D13">
        <v>107838</v>
      </c>
      <c r="E13">
        <v>105162</v>
      </c>
      <c r="F13">
        <v>98384</v>
      </c>
      <c r="G13">
        <v>87984</v>
      </c>
      <c r="H13">
        <v>71622</v>
      </c>
      <c r="I13">
        <v>51007</v>
      </c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</row>
    <row r="14" spans="2:30" ht="15">
      <c r="B14">
        <v>12</v>
      </c>
      <c r="C14">
        <v>102187</v>
      </c>
      <c r="D14">
        <v>109551</v>
      </c>
      <c r="E14">
        <v>108026</v>
      </c>
      <c r="F14">
        <v>99389</v>
      </c>
      <c r="G14">
        <v>89151</v>
      </c>
      <c r="H14">
        <v>72816</v>
      </c>
      <c r="I14">
        <v>52293</v>
      </c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</row>
    <row r="15" spans="14:30" ht="15"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</row>
    <row r="16" spans="2:30" ht="15">
      <c r="B16" t="s">
        <v>193</v>
      </c>
      <c r="D16" t="s">
        <v>194</v>
      </c>
      <c r="E16" t="s">
        <v>195</v>
      </c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</row>
    <row r="17" spans="3:30" ht="15">
      <c r="C17" t="s">
        <v>196</v>
      </c>
      <c r="D17">
        <v>3208</v>
      </c>
      <c r="E17">
        <v>3679</v>
      </c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</row>
    <row r="18" spans="3:30" ht="15">
      <c r="C18" t="s">
        <v>197</v>
      </c>
      <c r="D18">
        <v>3565</v>
      </c>
      <c r="E18">
        <v>4493</v>
      </c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</row>
    <row r="19" spans="3:30" ht="15">
      <c r="C19" t="s">
        <v>198</v>
      </c>
      <c r="D19">
        <v>3224</v>
      </c>
      <c r="E19">
        <v>3947</v>
      </c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</row>
    <row r="20" spans="3:30" ht="15">
      <c r="C20" t="s">
        <v>199</v>
      </c>
      <c r="D20">
        <v>3957</v>
      </c>
      <c r="E20">
        <v>4757</v>
      </c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3:30" ht="15">
      <c r="C21" t="s">
        <v>200</v>
      </c>
      <c r="D21">
        <v>3225</v>
      </c>
      <c r="E21">
        <v>3850</v>
      </c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3:30" ht="15">
      <c r="C22" t="s">
        <v>201</v>
      </c>
      <c r="D22">
        <v>3316</v>
      </c>
      <c r="E22">
        <v>4199</v>
      </c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</row>
    <row r="23" spans="3:30" ht="15">
      <c r="C23" t="s">
        <v>202</v>
      </c>
      <c r="D23">
        <v>2895</v>
      </c>
      <c r="E23">
        <v>4166</v>
      </c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13:30" ht="15"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13:30" ht="15"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13:30" ht="15"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</row>
    <row r="27" spans="13:30" ht="15"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13:30" ht="15"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</row>
    <row r="29" spans="13:30" ht="15"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</row>
    <row r="30" spans="13:30" ht="15"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13:30" ht="15"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13:30" ht="15"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</row>
    <row r="33" spans="13:30" ht="15"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</row>
    <row r="34" spans="13:30" ht="15"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</row>
    <row r="35" spans="13:30" ht="15"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</row>
    <row r="36" spans="13:30" ht="15"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</row>
    <row r="37" spans="13:30" ht="15"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</row>
    <row r="38" spans="13:30" ht="15"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</row>
    <row r="39" spans="13:30" ht="15"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</row>
    <row r="40" spans="13:30" ht="15"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13:30" ht="15"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3:30" ht="15"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3:30" ht="15"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3:30" ht="15"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3:30" ht="15"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4:30" ht="15">
      <c r="D46" s="163"/>
      <c r="E46" s="164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</row>
    <row r="47" spans="4:29" ht="15">
      <c r="D47" s="163"/>
      <c r="E47" s="164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</row>
    <row r="48" spans="4:29" ht="15">
      <c r="D48" s="163"/>
      <c r="E48" s="164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</row>
    <row r="49" spans="4:29" ht="15">
      <c r="D49" s="163"/>
      <c r="E49" s="164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</row>
    <row r="50" spans="4:29" ht="15">
      <c r="D50" s="165"/>
      <c r="E50" s="166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</row>
    <row r="51" spans="4:29" ht="15">
      <c r="D51" s="165"/>
      <c r="E51" s="164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</row>
    <row r="52" spans="4:29" ht="15">
      <c r="D52" s="165"/>
      <c r="E52" s="164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</row>
    <row r="53" spans="4:29" ht="15">
      <c r="D53" s="165"/>
      <c r="E53" s="164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</row>
    <row r="54" spans="4:29" ht="15">
      <c r="D54" s="165"/>
      <c r="E54" s="164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</row>
    <row r="55" spans="4:29" ht="15">
      <c r="D55" s="165"/>
      <c r="E55" s="164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</row>
    <row r="56" spans="13:29" ht="15"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</row>
    <row r="57" spans="13:29" ht="15"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</row>
    <row r="58" spans="13:29" ht="15"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mjinf</cp:lastModifiedBy>
  <dcterms:created xsi:type="dcterms:W3CDTF">2008-08-11T09:43:32Z</dcterms:created>
  <dcterms:modified xsi:type="dcterms:W3CDTF">2008-08-12T13:01:36Z</dcterms:modified>
  <cp:category/>
  <cp:version/>
  <cp:contentType/>
  <cp:contentStatus/>
</cp:coreProperties>
</file>