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tan i struktura V 08" sheetId="1" r:id="rId1"/>
    <sheet name="Gminy V 08" sheetId="2" r:id="rId2"/>
    <sheet name="Wykresy V 08" sheetId="3" r:id="rId3"/>
  </sheets>
  <externalReferences>
    <externalReference r:id="rId6"/>
    <externalReference r:id="rId7"/>
  </externalReferences>
  <definedNames>
    <definedName name="_xlnm.Print_Area" localSheetId="1">'Gminy V 08'!$B$2:$O$47</definedName>
    <definedName name="_xlnm.Print_Area" localSheetId="0">'Stan i struktura V 08'!$B$2:$S$68</definedName>
    <definedName name="_xlnm.Print_Area" localSheetId="2">'Wykresy V 08'!$L$3:$AD$46</definedName>
  </definedNames>
  <calcPr fullCalcOnLoad="1"/>
</workbook>
</file>

<file path=xl/sharedStrings.xml><?xml version="1.0" encoding="utf-8"?>
<sst xmlns="http://schemas.openxmlformats.org/spreadsheetml/2006/main" count="375" uniqueCount="209">
  <si>
    <t xml:space="preserve">INFORMACJA O STANIE I STRUKTURZE BEZROBOCIA W WOJ. LUBUSKIM W MAJU 2008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</si>
  <si>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</si>
  <si>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</si>
  <si>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</si>
  <si>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</si>
  <si>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</si>
  <si>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</si>
  <si>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</si>
  <si>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</si>
  <si>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</si>
  <si>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</si>
  <si>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</si>
  <si>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</si>
  <si>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</si>
  <si>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</si>
  <si>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</si>
  <si>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</si>
  <si>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</si>
  <si>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</si>
  <si>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</si>
  <si>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</si>
  <si>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2008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</si>
  <si>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</si>
  <si>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</si>
  <si>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</si>
  <si>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</si>
  <si>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</si>
  <si>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</si>
  <si>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</si>
  <si>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</si>
  <si>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</si>
  <si>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</si>
  <si>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</si>
  <si>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</si>
  <si>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</si>
  <si>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</si>
  <si>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</si>
  <si>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</si>
  <si>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</si>
  <si>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</si>
  <si>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</si>
  <si>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</si>
  <si>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</si>
  <si>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</si>
  <si>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</si>
  <si>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</si>
  <si>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</si>
  <si>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</si>
  <si>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</si>
  <si>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</si>
  <si>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</si>
  <si>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</si>
  <si>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</si>
  <si>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</si>
  <si>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</si>
  <si>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</si>
  <si>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</si>
  <si>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</si>
  <si>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</si>
  <si>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</si>
  <si>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</si>
  <si>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</si>
  <si>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</si>
  <si>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</si>
  <si>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</si>
  <si>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</si>
  <si>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</si>
  <si>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</si>
  <si>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</si>
  <si>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</si>
  <si>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</si>
  <si>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</si>
  <si>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</si>
  <si>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</si>
  <si>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</si>
  <si>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</si>
  <si>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</si>
  <si>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</si>
  <si>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</si>
  <si>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</si>
  <si>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</si>
  <si>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</si>
  <si>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</si>
  <si>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</si>
  <si>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jest podawany przez GUS z miesięcznym opóżnieniem</t>
  </si>
  <si>
    <t>Liczba  bezrobotnych w układzie powiatowych urzędów pracy i gmin woj. lubuskiego zarejestrowanych</t>
  </si>
  <si>
    <t>na koniec maja 2008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</si>
  <si>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</si>
  <si>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</si>
  <si>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</si>
  <si>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</si>
  <si>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</si>
  <si>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</si>
  <si>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</si>
  <si>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</si>
  <si>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</si>
  <si>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</si>
  <si>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</si>
  <si>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</si>
  <si>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</si>
  <si>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</si>
  <si>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</si>
  <si>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</si>
  <si>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</si>
  <si>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</si>
  <si>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</si>
  <si>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</si>
  <si>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</si>
  <si>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</si>
  <si>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</si>
  <si>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</si>
  <si>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</si>
  <si>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</si>
  <si>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</si>
  <si>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</si>
  <si>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</si>
  <si>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</si>
  <si>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</si>
  <si>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</si>
  <si>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</si>
  <si>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</si>
  <si>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</si>
  <si>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</si>
  <si>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</si>
  <si>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</si>
  <si>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</si>
  <si>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</si>
  <si>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</si>
  <si>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</si>
  <si>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</si>
  <si>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</si>
  <si>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</si>
  <si>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</si>
  <si>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</si>
  <si>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</si>
  <si>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</si>
  <si>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</si>
  <si>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</si>
  <si>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</si>
  <si>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</si>
  <si>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</si>
  <si>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</si>
  <si>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</si>
  <si>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</si>
  <si>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</si>
  <si>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</si>
  <si>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</si>
  <si>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</si>
  <si>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</si>
  <si>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</si>
  <si>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</si>
  <si>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</si>
  <si>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</si>
  <si>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</si>
  <si>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</si>
  <si>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</si>
  <si>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</si>
  <si>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</si>
  <si>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</si>
  <si>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</si>
  <si>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</si>
  <si>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</si>
  <si>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</si>
  <si>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</si>
  <si>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</si>
  <si>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</si>
  <si>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</si>
  <si>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</si>
  <si>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</si>
  <si>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</si>
  <si>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</si>
  <si>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</si>
  <si>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</si>
  <si>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</si>
  <si>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</si>
  <si>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</si>
  <si>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</si>
  <si>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</si>
  <si>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</si>
  <si>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</si>
  <si>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</si>
  <si>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</si>
  <si>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</si>
  <si>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</si>
  <si>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</si>
  <si>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</si>
  <si>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</si>
  <si>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</si>
  <si>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</si>
  <si>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</si>
  <si>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</si>
  <si>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</si>
  <si>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Tabela I</t>
  </si>
  <si>
    <t>Tabela II</t>
  </si>
  <si>
    <t>Ogółem</t>
  </si>
  <si>
    <t>Subsydiowane</t>
  </si>
  <si>
    <t>Z sektora prywatnego</t>
  </si>
  <si>
    <t>I 2007</t>
  </si>
  <si>
    <t>II 2007</t>
  </si>
  <si>
    <t>III 2007</t>
  </si>
  <si>
    <t>IV 2007</t>
  </si>
  <si>
    <t>V 2007</t>
  </si>
  <si>
    <t xml:space="preserve">VI 2007 </t>
  </si>
  <si>
    <t xml:space="preserve">VII 2007 </t>
  </si>
  <si>
    <t xml:space="preserve">VIII 2007 </t>
  </si>
  <si>
    <t xml:space="preserve">IX 2007 </t>
  </si>
  <si>
    <t>X 2007</t>
  </si>
  <si>
    <t>XI 2007</t>
  </si>
  <si>
    <t>XII 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</si>
</sst>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7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.25"/>
      <color indexed="8"/>
      <name val="Arial CE"/>
      <family val="0"/>
    </font>
    <font>
      <sz val="9.5"/>
      <color indexed="8"/>
      <name val="Arial CE"/>
      <family val="0"/>
    </font>
    <font>
      <sz val="10.25"/>
      <color indexed="8"/>
      <name val="Arial CE"/>
      <family val="0"/>
    </font>
    <font>
      <b/>
      <sz val="12"/>
      <color indexed="8"/>
      <name val="Arial"/>
      <family val="0"/>
    </font>
    <font>
      <sz val="4.7"/>
      <color indexed="8"/>
      <name val="Arial CE"/>
      <family val="0"/>
    </font>
    <font>
      <sz val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 vertical="center" wrapText="1"/>
    </xf>
    <xf numFmtId="1" fontId="19" fillId="22" borderId="21" xfId="0" applyNumberFormat="1" applyFont="1" applyFill="1" applyBorder="1" applyAlignment="1">
      <alignment horizontal="center" vertical="center"/>
    </xf>
    <xf numFmtId="1" fontId="19" fillId="22" borderId="22" xfId="0" applyNumberFormat="1" applyFont="1" applyFill="1" applyBorder="1" applyAlignment="1">
      <alignment horizontal="center" vertical="center"/>
    </xf>
    <xf numFmtId="0" fontId="19" fillId="2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9" fillId="24" borderId="23" xfId="0" applyFont="1" applyFill="1" applyBorder="1" applyAlignment="1">
      <alignment horizontal="center" vertical="center" wrapText="1"/>
    </xf>
    <xf numFmtId="1" fontId="19" fillId="24" borderId="23" xfId="0" applyNumberFormat="1" applyFont="1" applyFill="1" applyBorder="1" applyAlignment="1">
      <alignment horizontal="center" vertical="center" wrapText="1"/>
    </xf>
    <xf numFmtId="1" fontId="19" fillId="24" borderId="24" xfId="0" applyNumberFormat="1" applyFont="1" applyFill="1" applyBorder="1" applyAlignment="1">
      <alignment horizontal="center" vertical="center" wrapText="1"/>
    </xf>
    <xf numFmtId="1" fontId="19" fillId="24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9" xfId="0" applyFont="1" applyBorder="1" applyAlignment="1">
      <alignment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27" xfId="0" applyFont="1" applyBorder="1" applyAlignment="1">
      <alignment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29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 wrapText="1"/>
    </xf>
    <xf numFmtId="1" fontId="26" fillId="0" borderId="28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29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64" fontId="30" fillId="0" borderId="28" xfId="0" applyNumberFormat="1" applyFont="1" applyFill="1" applyBorder="1" applyAlignment="1">
      <alignment horizontal="center" vertical="center" wrapText="1"/>
    </xf>
    <xf numFmtId="164" fontId="30" fillId="0" borderId="29" xfId="0" applyNumberFormat="1" applyFont="1" applyFill="1" applyBorder="1" applyAlignment="1">
      <alignment horizontal="center" vertical="center" wrapText="1"/>
    </xf>
    <xf numFmtId="164" fontId="30" fillId="0" borderId="15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164" fontId="30" fillId="0" borderId="28" xfId="0" applyNumberFormat="1" applyFont="1" applyFill="1" applyBorder="1" applyAlignment="1">
      <alignment horizontal="center" vertical="center" wrapText="1"/>
    </xf>
    <xf numFmtId="164" fontId="30" fillId="0" borderId="29" xfId="0" applyNumberFormat="1" applyFont="1" applyFill="1" applyBorder="1" applyAlignment="1">
      <alignment horizontal="center" vertical="center" wrapText="1"/>
    </xf>
    <xf numFmtId="164" fontId="30" fillId="0" borderId="15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64" fontId="30" fillId="0" borderId="36" xfId="0" applyNumberFormat="1" applyFont="1" applyFill="1" applyBorder="1" applyAlignment="1">
      <alignment horizontal="center" vertical="center" wrapText="1"/>
    </xf>
    <xf numFmtId="164" fontId="30" fillId="0" borderId="35" xfId="0" applyNumberFormat="1" applyFont="1" applyFill="1" applyBorder="1" applyAlignment="1">
      <alignment horizontal="center" vertical="center" wrapText="1"/>
    </xf>
    <xf numFmtId="164" fontId="30" fillId="0" borderId="4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 horizontal="right" vertical="top" wrapText="1"/>
    </xf>
    <xf numFmtId="0" fontId="36" fillId="0" borderId="44" xfId="0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9" fillId="0" borderId="46" xfId="0" applyFont="1" applyBorder="1" applyAlignment="1">
      <alignment horizontal="center"/>
    </xf>
    <xf numFmtId="0" fontId="49" fillId="0" borderId="49" xfId="0" applyFont="1" applyBorder="1" applyAlignment="1" applyProtection="1">
      <alignment horizontal="left"/>
      <protection/>
    </xf>
    <xf numFmtId="167" fontId="49" fillId="0" borderId="49" xfId="0" applyNumberFormat="1" applyFont="1" applyBorder="1" applyAlignment="1" applyProtection="1">
      <alignment/>
      <protection/>
    </xf>
    <xf numFmtId="167" fontId="49" fillId="0" borderId="53" xfId="0" applyNumberFormat="1" applyFont="1" applyBorder="1" applyAlignment="1" applyProtection="1">
      <alignment/>
      <protection/>
    </xf>
    <xf numFmtId="0" fontId="50" fillId="4" borderId="46" xfId="0" applyFont="1" applyFill="1" applyBorder="1" applyAlignment="1">
      <alignment horizontal="center"/>
    </xf>
    <xf numFmtId="0" fontId="50" fillId="4" borderId="49" xfId="0" applyFont="1" applyFill="1" applyBorder="1" applyAlignment="1" applyProtection="1">
      <alignment horizontal="left"/>
      <protection/>
    </xf>
    <xf numFmtId="167" fontId="50" fillId="4" borderId="53" xfId="0" applyNumberFormat="1" applyFont="1" applyFill="1" applyBorder="1" applyAlignment="1" applyProtection="1">
      <alignment horizontal="right"/>
      <protection/>
    </xf>
    <xf numFmtId="0" fontId="49" fillId="0" borderId="54" xfId="0" applyFont="1" applyBorder="1" applyAlignment="1">
      <alignment horizontal="center"/>
    </xf>
    <xf numFmtId="0" fontId="49" fillId="0" borderId="31" xfId="0" applyFont="1" applyBorder="1" applyAlignment="1" applyProtection="1">
      <alignment horizontal="left"/>
      <protection/>
    </xf>
    <xf numFmtId="167" fontId="49" fillId="0" borderId="31" xfId="0" applyNumberFormat="1" applyFont="1" applyBorder="1" applyAlignment="1" applyProtection="1">
      <alignment/>
      <protection/>
    </xf>
    <xf numFmtId="167" fontId="49" fillId="0" borderId="55" xfId="0" applyNumberFormat="1" applyFont="1" applyBorder="1" applyAlignment="1" applyProtection="1">
      <alignment/>
      <protection/>
    </xf>
    <xf numFmtId="0" fontId="50" fillId="4" borderId="49" xfId="0" applyFont="1" applyFill="1" applyBorder="1" applyAlignment="1" applyProtection="1">
      <alignment horizontal="center"/>
      <protection/>
    </xf>
    <xf numFmtId="0" fontId="49" fillId="0" borderId="47" xfId="0" applyFont="1" applyBorder="1" applyAlignment="1">
      <alignment horizontal="center"/>
    </xf>
    <xf numFmtId="0" fontId="49" fillId="0" borderId="36" xfId="0" applyFont="1" applyBorder="1" applyAlignment="1" applyProtection="1">
      <alignment horizontal="left"/>
      <protection/>
    </xf>
    <xf numFmtId="167" fontId="49" fillId="0" borderId="36" xfId="0" applyNumberFormat="1" applyFont="1" applyBorder="1" applyAlignment="1" applyProtection="1">
      <alignment/>
      <protection/>
    </xf>
    <xf numFmtId="167" fontId="49" fillId="0" borderId="56" xfId="0" applyNumberFormat="1" applyFont="1" applyBorder="1" applyAlignment="1" applyProtection="1">
      <alignment/>
      <protection/>
    </xf>
    <xf numFmtId="0" fontId="49" fillId="0" borderId="57" xfId="0" applyFont="1" applyBorder="1" applyAlignment="1">
      <alignment horizontal="center"/>
    </xf>
    <xf numFmtId="0" fontId="49" fillId="0" borderId="57" xfId="0" applyFont="1" applyBorder="1" applyAlignment="1" applyProtection="1">
      <alignment horizontal="left"/>
      <protection/>
    </xf>
    <xf numFmtId="167" fontId="49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0" fillId="4" borderId="49" xfId="0" applyNumberFormat="1" applyFont="1" applyFill="1" applyBorder="1" applyAlignment="1" applyProtection="1">
      <alignment/>
      <protection/>
    </xf>
    <xf numFmtId="167" fontId="50" fillId="4" borderId="53" xfId="0" applyNumberFormat="1" applyFont="1" applyFill="1" applyBorder="1" applyAlignment="1" applyProtection="1">
      <alignment/>
      <protection/>
    </xf>
    <xf numFmtId="0" fontId="49" fillId="0" borderId="58" xfId="0" applyFont="1" applyBorder="1" applyAlignment="1">
      <alignment horizontal="center"/>
    </xf>
    <xf numFmtId="0" fontId="49" fillId="0" borderId="51" xfId="0" applyFont="1" applyBorder="1" applyAlignment="1" applyProtection="1">
      <alignment horizontal="left"/>
      <protection/>
    </xf>
    <xf numFmtId="167" fontId="49" fillId="0" borderId="51" xfId="0" applyNumberFormat="1" applyFont="1" applyBorder="1" applyAlignment="1" applyProtection="1">
      <alignment/>
      <protection/>
    </xf>
    <xf numFmtId="167" fontId="49" fillId="0" borderId="59" xfId="0" applyNumberFormat="1" applyFont="1" applyBorder="1" applyAlignment="1" applyProtection="1">
      <alignment/>
      <protection/>
    </xf>
    <xf numFmtId="0" fontId="49" fillId="20" borderId="60" xfId="0" applyFont="1" applyFill="1" applyBorder="1" applyAlignment="1">
      <alignment horizontal="center"/>
    </xf>
    <xf numFmtId="0" fontId="49" fillId="20" borderId="15" xfId="0" applyFont="1" applyFill="1" applyBorder="1" applyAlignment="1" applyProtection="1">
      <alignment horizontal="left"/>
      <protection/>
    </xf>
    <xf numFmtId="167" fontId="49" fillId="20" borderId="15" xfId="0" applyNumberFormat="1" applyFont="1" applyFill="1" applyBorder="1" applyAlignment="1" applyProtection="1">
      <alignment/>
      <protection/>
    </xf>
    <xf numFmtId="167" fontId="49" fillId="20" borderId="61" xfId="0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 horizontal="center"/>
    </xf>
    <xf numFmtId="0" fontId="50" fillId="4" borderId="54" xfId="0" applyFont="1" applyFill="1" applyBorder="1" applyAlignment="1">
      <alignment horizontal="center"/>
    </xf>
    <xf numFmtId="0" fontId="50" fillId="4" borderId="31" xfId="0" applyFont="1" applyFill="1" applyBorder="1" applyAlignment="1" applyProtection="1">
      <alignment horizontal="left"/>
      <protection/>
    </xf>
    <xf numFmtId="167" fontId="50" fillId="4" borderId="31" xfId="0" applyNumberFormat="1" applyFont="1" applyFill="1" applyBorder="1" applyAlignment="1" applyProtection="1">
      <alignment/>
      <protection/>
    </xf>
    <xf numFmtId="167" fontId="50" fillId="4" borderId="55" xfId="0" applyNumberFormat="1" applyFont="1" applyFill="1" applyBorder="1" applyAlignment="1" applyProtection="1">
      <alignment/>
      <protection/>
    </xf>
    <xf numFmtId="167" fontId="49" fillId="0" borderId="30" xfId="0" applyNumberFormat="1" applyFont="1" applyBorder="1" applyAlignment="1" applyProtection="1">
      <alignment horizontal="center"/>
      <protection/>
    </xf>
    <xf numFmtId="167" fontId="49" fillId="0" borderId="62" xfId="0" applyNumberFormat="1" applyFont="1" applyBorder="1" applyAlignment="1" applyProtection="1">
      <alignment/>
      <protection/>
    </xf>
    <xf numFmtId="0" fontId="49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7" fontId="49" fillId="0" borderId="64" xfId="0" applyNumberFormat="1" applyFont="1" applyBorder="1" applyAlignment="1" applyProtection="1">
      <alignment/>
      <protection/>
    </xf>
    <xf numFmtId="167" fontId="49" fillId="0" borderId="65" xfId="0" applyNumberFormat="1" applyFont="1" applyBorder="1" applyAlignment="1" applyProtection="1">
      <alignment/>
      <protection/>
    </xf>
    <xf numFmtId="0" fontId="49" fillId="0" borderId="66" xfId="0" applyFont="1" applyBorder="1" applyAlignment="1">
      <alignment horizontal="center"/>
    </xf>
    <xf numFmtId="0" fontId="49" fillId="0" borderId="67" xfId="0" applyFont="1" applyBorder="1" applyAlignment="1" applyProtection="1">
      <alignment horizontal="left"/>
      <protection/>
    </xf>
    <xf numFmtId="167" fontId="49" fillId="0" borderId="67" xfId="0" applyNumberFormat="1" applyFont="1" applyBorder="1" applyAlignment="1" applyProtection="1">
      <alignment/>
      <protection/>
    </xf>
    <xf numFmtId="167" fontId="49" fillId="0" borderId="68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167" fontId="49" fillId="0" borderId="0" xfId="0" applyNumberFormat="1" applyFont="1" applyBorder="1" applyAlignment="1" applyProtection="1">
      <alignment/>
      <protection/>
    </xf>
    <xf numFmtId="167" fontId="50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4" applyNumberFormat="1" applyBorder="1" applyAlignment="1">
      <alignment horizontal="right"/>
    </xf>
    <xf numFmtId="0" fontId="15" fillId="0" borderId="5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39" fillId="0" borderId="32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41" fillId="0" borderId="52" xfId="0" applyFont="1" applyFill="1" applyBorder="1" applyAlignment="1">
      <alignment horizontal="left" vertical="center" wrapText="1"/>
    </xf>
    <xf numFmtId="0" fontId="41" fillId="0" borderId="70" xfId="0" applyFont="1" applyFill="1" applyBorder="1" applyAlignment="1">
      <alignment horizontal="left" vertical="center" wrapText="1"/>
    </xf>
    <xf numFmtId="0" fontId="41" fillId="0" borderId="37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0" fontId="41" fillId="0" borderId="52" xfId="0" applyFont="1" applyBorder="1" applyAlignment="1">
      <alignment vertical="center" wrapText="1"/>
    </xf>
    <xf numFmtId="0" fontId="41" fillId="0" borderId="70" xfId="0" applyFont="1" applyBorder="1" applyAlignment="1">
      <alignment vertical="center" wrapText="1"/>
    </xf>
    <xf numFmtId="0" fontId="29" fillId="0" borderId="5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9" fillId="0" borderId="32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vertical="center" wrapText="1"/>
    </xf>
    <xf numFmtId="0" fontId="41" fillId="0" borderId="32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6" fillId="25" borderId="0" xfId="0" applyFont="1" applyFill="1" applyBorder="1" applyAlignment="1">
      <alignment horizontal="center" vertical="center"/>
    </xf>
    <xf numFmtId="0" fontId="13" fillId="26" borderId="11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15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1" fillId="0" borderId="32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39" fillId="0" borderId="50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/>
    </xf>
    <xf numFmtId="0" fontId="13" fillId="26" borderId="57" xfId="0" applyFont="1" applyFill="1" applyBorder="1" applyAlignment="1">
      <alignment horizontal="center" vertical="center"/>
    </xf>
    <xf numFmtId="0" fontId="7" fillId="26" borderId="5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39" fillId="0" borderId="40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3" fillId="26" borderId="0" xfId="0" applyFont="1" applyFill="1" applyBorder="1" applyAlignment="1">
      <alignment horizontal="center" vertical="center"/>
    </xf>
    <xf numFmtId="0" fontId="16" fillId="0" borderId="71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8" fillId="22" borderId="73" xfId="0" applyFont="1" applyFill="1" applyBorder="1" applyAlignment="1">
      <alignment vertical="center" wrapText="1"/>
    </xf>
    <xf numFmtId="0" fontId="18" fillId="22" borderId="74" xfId="0" applyFont="1" applyFill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76" xfId="0" applyFont="1" applyFill="1" applyBorder="1" applyAlignment="1">
      <alignment vertical="center" wrapText="1"/>
    </xf>
    <xf numFmtId="0" fontId="20" fillId="0" borderId="77" xfId="0" applyFont="1" applyBorder="1" applyAlignment="1">
      <alignment vertical="center" wrapText="1"/>
    </xf>
    <xf numFmtId="0" fontId="20" fillId="0" borderId="77" xfId="0" applyFont="1" applyBorder="1" applyAlignment="1">
      <alignment horizontal="left" vertical="center" wrapText="1" indent="1"/>
    </xf>
    <xf numFmtId="0" fontId="20" fillId="0" borderId="28" xfId="0" applyFont="1" applyBorder="1" applyAlignment="1">
      <alignment horizontal="left" vertical="center" wrapText="1" indent="1"/>
    </xf>
    <xf numFmtId="0" fontId="20" fillId="0" borderId="77" xfId="0" applyFont="1" applyFill="1" applyBorder="1" applyAlignment="1">
      <alignment horizontal="left" vertical="center" wrapText="1" indent="1"/>
    </xf>
    <xf numFmtId="0" fontId="20" fillId="0" borderId="28" xfId="0" applyFont="1" applyFill="1" applyBorder="1" applyAlignment="1">
      <alignment horizontal="left" vertical="center" wrapText="1" indent="1"/>
    </xf>
    <xf numFmtId="0" fontId="20" fillId="0" borderId="78" xfId="0" applyFont="1" applyFill="1" applyBorder="1" applyAlignment="1">
      <alignment horizontal="left" vertical="center" wrapText="1" indent="1"/>
    </xf>
    <xf numFmtId="0" fontId="20" fillId="0" borderId="35" xfId="0" applyFont="1" applyFill="1" applyBorder="1" applyAlignment="1">
      <alignment horizontal="left" vertical="center" wrapText="1" indent="1"/>
    </xf>
    <xf numFmtId="0" fontId="25" fillId="0" borderId="77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8" fillId="0" borderId="77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31" fillId="0" borderId="32" xfId="0" applyFont="1" applyFill="1" applyBorder="1" applyAlignment="1">
      <alignment horizontal="left" vertical="center" wrapText="1" indent="2"/>
    </xf>
    <xf numFmtId="0" fontId="31" fillId="0" borderId="28" xfId="0" applyFont="1" applyFill="1" applyBorder="1" applyAlignment="1">
      <alignment horizontal="left" vertical="center" wrapText="1" indent="2"/>
    </xf>
    <xf numFmtId="0" fontId="6" fillId="25" borderId="79" xfId="0" applyFont="1" applyFill="1" applyBorder="1" applyAlignment="1">
      <alignment horizontal="center" vertical="center"/>
    </xf>
    <xf numFmtId="0" fontId="7" fillId="25" borderId="79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14" fillId="26" borderId="11" xfId="0" applyFont="1" applyFill="1" applyBorder="1" applyAlignment="1">
      <alignment horizontal="center" vertical="center"/>
    </xf>
    <xf numFmtId="0" fontId="14" fillId="26" borderId="0" xfId="0" applyFont="1" applyFill="1" applyBorder="1" applyAlignment="1">
      <alignment horizontal="center" vertical="center"/>
    </xf>
    <xf numFmtId="0" fontId="14" fillId="26" borderId="57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vertical="center" wrapText="1"/>
    </xf>
    <xf numFmtId="0" fontId="23" fillId="0" borderId="7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43" fillId="0" borderId="0" xfId="0" applyFont="1" applyBorder="1" applyAlignment="1">
      <alignment horizontal="left"/>
    </xf>
    <xf numFmtId="0" fontId="20" fillId="0" borderId="32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32" fillId="0" borderId="5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38" fillId="0" borderId="37" xfId="0" applyFont="1" applyBorder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0" fontId="31" fillId="0" borderId="40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46" fillId="0" borderId="81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6" fillId="0" borderId="84" xfId="0" applyFont="1" applyBorder="1" applyAlignment="1">
      <alignment horizontal="center" vertical="center" wrapText="1"/>
    </xf>
    <xf numFmtId="0" fontId="46" fillId="0" borderId="85" xfId="0" applyFont="1" applyBorder="1" applyAlignment="1">
      <alignment horizontal="center" vertical="center" wrapText="1"/>
    </xf>
    <xf numFmtId="0" fontId="47" fillId="0" borderId="86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167" fontId="48" fillId="0" borderId="90" xfId="0" applyNumberFormat="1" applyFont="1" applyBorder="1" applyAlignment="1">
      <alignment horizontal="center" vertical="center" wrapText="1"/>
    </xf>
    <xf numFmtId="0" fontId="48" fillId="0" borderId="91" xfId="0" applyFont="1" applyBorder="1" applyAlignment="1">
      <alignment horizontal="center" vertical="center" wrapText="1"/>
    </xf>
    <xf numFmtId="167" fontId="53" fillId="22" borderId="90" xfId="0" applyNumberFormat="1" applyFont="1" applyFill="1" applyBorder="1" applyAlignment="1" applyProtection="1">
      <alignment horizontal="center" vertical="center" wrapText="1"/>
      <protection locked="0"/>
    </xf>
    <xf numFmtId="0" fontId="53" fillId="22" borderId="92" xfId="0" applyFont="1" applyFill="1" applyBorder="1" applyAlignment="1" applyProtection="1">
      <alignment horizontal="center" vertical="center" wrapText="1"/>
      <protection locked="0"/>
    </xf>
    <xf numFmtId="0" fontId="51" fillId="0" borderId="91" xfId="0" applyFont="1" applyBorder="1" applyAlignment="1">
      <alignment horizontal="center" vertical="center" wrapText="1"/>
    </xf>
    <xf numFmtId="0" fontId="44" fillId="22" borderId="73" xfId="0" applyFont="1" applyFill="1" applyBorder="1" applyAlignment="1">
      <alignment horizontal="center" vertical="center" wrapText="1"/>
    </xf>
    <xf numFmtId="0" fontId="44" fillId="22" borderId="74" xfId="0" applyFont="1" applyFill="1" applyBorder="1" applyAlignment="1">
      <alignment horizontal="center" vertical="center" wrapText="1"/>
    </xf>
    <xf numFmtId="0" fontId="44" fillId="22" borderId="93" xfId="0" applyFont="1" applyFill="1" applyBorder="1" applyAlignment="1">
      <alignment horizontal="center" vertical="center" wrapText="1"/>
    </xf>
    <xf numFmtId="0" fontId="44" fillId="22" borderId="94" xfId="0" applyFont="1" applyFill="1" applyBorder="1" applyAlignment="1">
      <alignment horizontal="center" vertical="center" wrapText="1"/>
    </xf>
    <xf numFmtId="167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0" fillId="22" borderId="95" xfId="0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6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Zmiany liczby bezrobotnych 
w okresie I 2001- V 2008 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05"/>
          <c:w val="0.960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'Wykresy V 08'!$C$2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V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 08'!$C$3:$C$14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'Wykresy V 08'!$D$2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V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 08'!$D$3:$D$14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'Wykresy V 08'!$E$2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V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 08'!$E$3:$E$14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'Wykresy V 08'!$F$2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V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 08'!$F$3:$F$14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'Wykresy V 08'!$G$2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V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 08'!$G$3:$G$14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'Wykresy V 08'!$H$2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V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 08'!$H$3:$H$14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'Wykresy V 08'!$I$2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'Wykresy V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 08'!$I$3:$I$14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'Wykresy V 08'!$J$2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'Wykresy V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 08'!$J$3:$J$14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28568126"/>
        <c:axId val="44988863"/>
      </c:lineChart>
      <c:catAx>
        <c:axId val="2856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988863"/>
        <c:crosses val="autoZero"/>
        <c:auto val="1"/>
        <c:lblOffset val="100"/>
        <c:tickLblSkip val="1"/>
        <c:noMultiLvlLbl val="0"/>
      </c:catAx>
      <c:valAx>
        <c:axId val="44988863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568126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35"/>
          <c:w val="0.992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Oferty pracy w okresie I - V 2008 r.</a:t>
            </a:r>
          </a:p>
        </c:rich>
      </c:tx>
      <c:layout/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37"/>
          <c:w val="0.95975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'[1]Arkusz3'!$D$4</c:f>
              <c:strCache>
                <c:ptCount val="1"/>
                <c:pt idx="0">
                  <c:v>oferty pracy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'[1]Arkusz3'!$C$5:$C$9</c:f>
              <c:strCache>
                <c:ptCount val="5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</c:strCache>
            </c:strRef>
          </c:cat>
          <c:val>
            <c:numRef>
              <c:f>'[1]Arkusz3'!$D$5:$D$9</c:f>
              <c:numCache>
                <c:ptCount val="5"/>
                <c:pt idx="0">
                  <c:v>3679</c:v>
                </c:pt>
                <c:pt idx="1">
                  <c:v>4493</c:v>
                </c:pt>
                <c:pt idx="2">
                  <c:v>3947</c:v>
                </c:pt>
                <c:pt idx="3">
                  <c:v>4757</c:v>
                </c:pt>
                <c:pt idx="4">
                  <c:v>3850</c:v>
                </c:pt>
              </c:numCache>
            </c:numRef>
          </c:val>
          <c:shape val="cone"/>
        </c:ser>
        <c:shape val="cone"/>
        <c:axId val="38594944"/>
        <c:axId val="25643393"/>
      </c:bar3DChart>
      <c:catAx>
        <c:axId val="3859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643393"/>
        <c:crosses val="autoZero"/>
        <c:auto val="1"/>
        <c:lblOffset val="100"/>
        <c:tickLblSkip val="1"/>
        <c:noMultiLvlLbl val="0"/>
      </c:catAx>
      <c:valAx>
        <c:axId val="25643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49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24</xdr:row>
      <xdr:rowOff>0</xdr:rowOff>
    </xdr:from>
    <xdr:to>
      <xdr:col>29</xdr:col>
      <xdr:colOff>114300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3658850" y="4543425"/>
        <a:ext cx="5534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0</xdr:colOff>
      <xdr:row>2</xdr:row>
      <xdr:rowOff>0</xdr:rowOff>
    </xdr:from>
    <xdr:to>
      <xdr:col>19</xdr:col>
      <xdr:colOff>609600</xdr:colOff>
      <xdr:row>22</xdr:row>
      <xdr:rowOff>28575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352425"/>
          <a:ext cx="5410200" cy="383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19050</xdr:colOff>
      <xdr:row>2</xdr:row>
      <xdr:rowOff>9525</xdr:rowOff>
    </xdr:from>
    <xdr:to>
      <xdr:col>29</xdr:col>
      <xdr:colOff>104775</xdr:colOff>
      <xdr:row>22</xdr:row>
      <xdr:rowOff>47625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77900" y="361950"/>
          <a:ext cx="5505450" cy="384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9525</xdr:colOff>
      <xdr:row>24</xdr:row>
      <xdr:rowOff>9525</xdr:rowOff>
    </xdr:from>
    <xdr:to>
      <xdr:col>19</xdr:col>
      <xdr:colOff>609600</xdr:colOff>
      <xdr:row>44</xdr:row>
      <xdr:rowOff>161925</xdr:rowOff>
    </xdr:to>
    <xdr:graphicFrame>
      <xdr:nvGraphicFramePr>
        <xdr:cNvPr id="4" name="Chart 26"/>
        <xdr:cNvGraphicFramePr/>
      </xdr:nvGraphicFramePr>
      <xdr:xfrm>
        <a:off x="7905750" y="4552950"/>
        <a:ext cx="540067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jinf.WUPZG2003\Ustawienia%20lokalne\Temporary%20Internet%20Files\Content.IE5\Y6SYM6HD\wykresy\wykresy%20do%20prezentacj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jinf.WUPZG2003\Ustawienia%20lokalne\Temporary%20Internet%20Files\Content.IE5\Y6SYM6HD\INFORMACJE\Informacja%20miesi&#281;czna\STAN%20I%20STRUKTURA\2008r\Arkusz%20robocz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4"/>
      <sheetName val="Arkusz5"/>
      <sheetName val="Arkusz6"/>
      <sheetName val="Arkusz7"/>
      <sheetName val="Arkusz3"/>
    </sheetNames>
    <sheetDataSet>
      <sheetData sheetId="6">
        <row r="4">
          <cell r="D4" t="str">
            <v>oferty pracy</v>
          </cell>
        </row>
        <row r="5">
          <cell r="C5" t="str">
            <v>styczeń</v>
          </cell>
          <cell r="D5">
            <v>3679</v>
          </cell>
        </row>
        <row r="6">
          <cell r="C6" t="str">
            <v>luty</v>
          </cell>
          <cell r="D6">
            <v>4493</v>
          </cell>
        </row>
        <row r="7">
          <cell r="C7" t="str">
            <v>marzec</v>
          </cell>
          <cell r="D7">
            <v>3947</v>
          </cell>
        </row>
        <row r="8">
          <cell r="C8" t="str">
            <v>kwiecień</v>
          </cell>
          <cell r="D8">
            <v>4757</v>
          </cell>
        </row>
        <row r="9">
          <cell r="C9" t="str">
            <v>maj </v>
          </cell>
          <cell r="D9">
            <v>3850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8"/>
      <sheetName val="Stan i struktura II 08"/>
      <sheetName val="Stan i struktura III 08"/>
      <sheetName val="Stan i struktura IV 08"/>
      <sheetName val="Stan i struktura V 08"/>
    </sheetNames>
    <sheetDataSet>
      <sheetData sheetId="3">
        <row r="6">
          <cell r="E6">
            <v>2764</v>
          </cell>
          <cell r="F6">
            <v>1912</v>
          </cell>
          <cell r="G6">
            <v>4663</v>
          </cell>
          <cell r="H6">
            <v>3337</v>
          </cell>
          <cell r="I6">
            <v>5631</v>
          </cell>
          <cell r="J6">
            <v>2607</v>
          </cell>
          <cell r="K6">
            <v>3714</v>
          </cell>
          <cell r="L6">
            <v>1428</v>
          </cell>
          <cell r="M6">
            <v>1476</v>
          </cell>
          <cell r="N6">
            <v>1777</v>
          </cell>
          <cell r="O6">
            <v>3438</v>
          </cell>
          <cell r="P6">
            <v>3288</v>
          </cell>
          <cell r="Q6">
            <v>5791</v>
          </cell>
          <cell r="R6">
            <v>5484</v>
          </cell>
          <cell r="S6">
            <v>47310</v>
          </cell>
        </row>
        <row r="46">
          <cell r="E46">
            <v>1766</v>
          </cell>
          <cell r="F46">
            <v>804</v>
          </cell>
          <cell r="G46">
            <v>986</v>
          </cell>
          <cell r="H46">
            <v>600</v>
          </cell>
          <cell r="I46">
            <v>1505</v>
          </cell>
          <cell r="J46">
            <v>681</v>
          </cell>
          <cell r="K46">
            <v>1006</v>
          </cell>
          <cell r="L46">
            <v>680</v>
          </cell>
          <cell r="M46">
            <v>476</v>
          </cell>
          <cell r="N46">
            <v>538</v>
          </cell>
          <cell r="O46">
            <v>1081</v>
          </cell>
          <cell r="P46">
            <v>967</v>
          </cell>
          <cell r="Q46">
            <v>1349</v>
          </cell>
          <cell r="R46">
            <v>4437</v>
          </cell>
          <cell r="S46">
            <v>16876</v>
          </cell>
        </row>
        <row r="49">
          <cell r="E49">
            <v>26</v>
          </cell>
          <cell r="F49">
            <v>55</v>
          </cell>
          <cell r="G49">
            <v>13</v>
          </cell>
          <cell r="H49">
            <v>0</v>
          </cell>
          <cell r="I49">
            <v>33</v>
          </cell>
          <cell r="J49">
            <v>44</v>
          </cell>
          <cell r="K49">
            <v>92</v>
          </cell>
          <cell r="L49">
            <v>31</v>
          </cell>
          <cell r="M49">
            <v>22</v>
          </cell>
          <cell r="N49">
            <v>12</v>
          </cell>
          <cell r="O49">
            <v>172</v>
          </cell>
          <cell r="P49">
            <v>23</v>
          </cell>
          <cell r="Q49">
            <v>454</v>
          </cell>
          <cell r="R49">
            <v>167</v>
          </cell>
          <cell r="S49">
            <v>1144</v>
          </cell>
        </row>
        <row r="51">
          <cell r="E51">
            <v>3</v>
          </cell>
          <cell r="F51">
            <v>11</v>
          </cell>
          <cell r="G51">
            <v>82</v>
          </cell>
          <cell r="H51">
            <v>63</v>
          </cell>
          <cell r="I51">
            <v>119</v>
          </cell>
          <cell r="J51">
            <v>51</v>
          </cell>
          <cell r="K51">
            <v>58</v>
          </cell>
          <cell r="L51">
            <v>38</v>
          </cell>
          <cell r="M51">
            <v>7</v>
          </cell>
          <cell r="N51">
            <v>0</v>
          </cell>
          <cell r="O51">
            <v>46</v>
          </cell>
          <cell r="P51">
            <v>122</v>
          </cell>
          <cell r="Q51">
            <v>59</v>
          </cell>
          <cell r="R51">
            <v>0</v>
          </cell>
          <cell r="S51">
            <v>659</v>
          </cell>
        </row>
        <row r="53">
          <cell r="E53">
            <v>34</v>
          </cell>
          <cell r="F53">
            <v>12</v>
          </cell>
          <cell r="G53">
            <v>34</v>
          </cell>
          <cell r="H53">
            <v>15</v>
          </cell>
          <cell r="I53">
            <v>3</v>
          </cell>
          <cell r="J53">
            <v>12</v>
          </cell>
          <cell r="K53">
            <v>11</v>
          </cell>
          <cell r="L53">
            <v>23</v>
          </cell>
          <cell r="M53">
            <v>12</v>
          </cell>
          <cell r="N53">
            <v>26</v>
          </cell>
          <cell r="O53">
            <v>13</v>
          </cell>
          <cell r="P53">
            <v>4</v>
          </cell>
          <cell r="Q53">
            <v>18</v>
          </cell>
          <cell r="R53">
            <v>48</v>
          </cell>
          <cell r="S53">
            <v>265</v>
          </cell>
        </row>
        <row r="55">
          <cell r="E55">
            <v>213</v>
          </cell>
          <cell r="F55">
            <v>75</v>
          </cell>
          <cell r="G55">
            <v>0</v>
          </cell>
          <cell r="H55">
            <v>3</v>
          </cell>
          <cell r="I55">
            <v>1</v>
          </cell>
          <cell r="J55">
            <v>20</v>
          </cell>
          <cell r="K55">
            <v>8</v>
          </cell>
          <cell r="L55">
            <v>79</v>
          </cell>
          <cell r="M55">
            <v>18</v>
          </cell>
          <cell r="N55">
            <v>25</v>
          </cell>
          <cell r="O55">
            <v>10</v>
          </cell>
          <cell r="P55">
            <v>9</v>
          </cell>
          <cell r="Q55">
            <v>45</v>
          </cell>
          <cell r="R55">
            <v>81</v>
          </cell>
          <cell r="S55">
            <v>587</v>
          </cell>
        </row>
        <row r="57"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24</v>
          </cell>
          <cell r="N57">
            <v>0</v>
          </cell>
          <cell r="O57">
            <v>0</v>
          </cell>
          <cell r="P57">
            <v>0</v>
          </cell>
          <cell r="Q57">
            <v>7</v>
          </cell>
          <cell r="R57">
            <v>6</v>
          </cell>
          <cell r="S57">
            <v>38</v>
          </cell>
        </row>
        <row r="59">
          <cell r="E59">
            <v>59</v>
          </cell>
          <cell r="F59">
            <v>34</v>
          </cell>
          <cell r="G59">
            <v>57</v>
          </cell>
          <cell r="H59">
            <v>17</v>
          </cell>
          <cell r="I59">
            <v>50</v>
          </cell>
          <cell r="J59">
            <v>10</v>
          </cell>
          <cell r="K59">
            <v>68</v>
          </cell>
          <cell r="L59">
            <v>44</v>
          </cell>
          <cell r="M59">
            <v>79</v>
          </cell>
          <cell r="N59">
            <v>31</v>
          </cell>
          <cell r="O59">
            <v>41</v>
          </cell>
          <cell r="P59">
            <v>54</v>
          </cell>
          <cell r="Q59">
            <v>26</v>
          </cell>
          <cell r="R59">
            <v>156</v>
          </cell>
          <cell r="S59">
            <v>726</v>
          </cell>
        </row>
        <row r="61">
          <cell r="E61">
            <v>188</v>
          </cell>
          <cell r="F61">
            <v>85</v>
          </cell>
          <cell r="G61">
            <v>227</v>
          </cell>
          <cell r="H61">
            <v>69</v>
          </cell>
          <cell r="I61">
            <v>131</v>
          </cell>
          <cell r="J61">
            <v>125</v>
          </cell>
          <cell r="K61">
            <v>138</v>
          </cell>
          <cell r="L61">
            <v>99</v>
          </cell>
          <cell r="M61">
            <v>77</v>
          </cell>
          <cell r="N61">
            <v>40</v>
          </cell>
          <cell r="O61">
            <v>204</v>
          </cell>
          <cell r="P61">
            <v>188</v>
          </cell>
          <cell r="Q61">
            <v>128</v>
          </cell>
          <cell r="R61">
            <v>202</v>
          </cell>
          <cell r="S61">
            <v>1901</v>
          </cell>
        </row>
        <row r="63">
          <cell r="E63">
            <v>133</v>
          </cell>
          <cell r="F63">
            <v>90</v>
          </cell>
          <cell r="G63">
            <v>111</v>
          </cell>
          <cell r="H63">
            <v>81</v>
          </cell>
          <cell r="I63">
            <v>53</v>
          </cell>
          <cell r="J63">
            <v>41</v>
          </cell>
          <cell r="K63">
            <v>83</v>
          </cell>
          <cell r="L63">
            <v>41</v>
          </cell>
          <cell r="M63">
            <v>21</v>
          </cell>
          <cell r="N63">
            <v>11</v>
          </cell>
          <cell r="O63">
            <v>31</v>
          </cell>
          <cell r="P63">
            <v>27</v>
          </cell>
          <cell r="Q63">
            <v>47</v>
          </cell>
          <cell r="R63">
            <v>84</v>
          </cell>
          <cell r="S63">
            <v>854</v>
          </cell>
        </row>
        <row r="65">
          <cell r="E65">
            <v>29</v>
          </cell>
          <cell r="F65">
            <v>193</v>
          </cell>
          <cell r="G65">
            <v>0</v>
          </cell>
          <cell r="H65">
            <v>62</v>
          </cell>
          <cell r="I65">
            <v>179</v>
          </cell>
          <cell r="J65">
            <v>61</v>
          </cell>
          <cell r="K65">
            <v>55</v>
          </cell>
          <cell r="L65">
            <v>21</v>
          </cell>
          <cell r="M65">
            <v>46</v>
          </cell>
          <cell r="N65">
            <v>63</v>
          </cell>
          <cell r="O65">
            <v>143</v>
          </cell>
          <cell r="P65">
            <v>19</v>
          </cell>
          <cell r="Q65">
            <v>227</v>
          </cell>
          <cell r="R65">
            <v>2943</v>
          </cell>
          <cell r="S65">
            <v>4041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243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5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88" t="s">
        <v>19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7"/>
    </row>
    <row r="5" spans="2:20" ht="24.75" customHeight="1" thickBot="1" thickTop="1">
      <c r="B5" s="15" t="s">
        <v>20</v>
      </c>
      <c r="C5" s="222" t="s">
        <v>21</v>
      </c>
      <c r="D5" s="223"/>
      <c r="E5" s="16">
        <v>5.1</v>
      </c>
      <c r="F5" s="16">
        <v>9.2</v>
      </c>
      <c r="G5" s="16">
        <v>26.5</v>
      </c>
      <c r="H5" s="16">
        <v>16.1</v>
      </c>
      <c r="I5" s="16">
        <v>20.1</v>
      </c>
      <c r="J5" s="16">
        <v>14.7</v>
      </c>
      <c r="K5" s="16">
        <v>21.4</v>
      </c>
      <c r="L5" s="16">
        <v>10.5</v>
      </c>
      <c r="M5" s="16">
        <v>6.5</v>
      </c>
      <c r="N5" s="16">
        <v>13.2</v>
      </c>
      <c r="O5" s="16">
        <v>6.2</v>
      </c>
      <c r="P5" s="16">
        <v>12.5</v>
      </c>
      <c r="Q5" s="16">
        <v>22.8</v>
      </c>
      <c r="R5" s="17">
        <v>16.1</v>
      </c>
      <c r="S5" s="18">
        <v>12.8</v>
      </c>
      <c r="T5" t="s">
        <v>22</v>
      </c>
    </row>
    <row r="6" spans="2:19" s="6" customFormat="1" ht="26.25" customHeight="1" thickBot="1" thickTop="1">
      <c r="B6" s="19" t="s">
        <v>23</v>
      </c>
      <c r="C6" s="224" t="s">
        <v>24</v>
      </c>
      <c r="D6" s="225"/>
      <c r="E6" s="20">
        <v>2387</v>
      </c>
      <c r="F6" s="21">
        <v>1719</v>
      </c>
      <c r="G6" s="21">
        <v>4537</v>
      </c>
      <c r="H6" s="21">
        <v>3182</v>
      </c>
      <c r="I6" s="21">
        <v>5295</v>
      </c>
      <c r="J6" s="21">
        <v>2466</v>
      </c>
      <c r="K6" s="21">
        <v>3473</v>
      </c>
      <c r="L6" s="21">
        <v>1330</v>
      </c>
      <c r="M6" s="21">
        <v>1447</v>
      </c>
      <c r="N6" s="21">
        <v>1711</v>
      </c>
      <c r="O6" s="21">
        <v>3243</v>
      </c>
      <c r="P6" s="21">
        <v>3143</v>
      </c>
      <c r="Q6" s="21">
        <v>5828</v>
      </c>
      <c r="R6" s="22">
        <v>5223</v>
      </c>
      <c r="S6" s="23">
        <f>SUM(E6:R6)</f>
        <v>44984</v>
      </c>
    </row>
    <row r="7" spans="2:20" s="6" customFormat="1" ht="24" customHeight="1" thickBot="1" thickTop="1">
      <c r="B7" s="24"/>
      <c r="C7" s="226" t="s">
        <v>25</v>
      </c>
      <c r="D7" s="227"/>
      <c r="E7" s="25">
        <f>'[2]Stan i struktura IV 08'!E6</f>
        <v>2764</v>
      </c>
      <c r="F7" s="26">
        <f>'[2]Stan i struktura IV 08'!F6</f>
        <v>1912</v>
      </c>
      <c r="G7" s="26">
        <f>'[2]Stan i struktura IV 08'!G6</f>
        <v>4663</v>
      </c>
      <c r="H7" s="26">
        <f>'[2]Stan i struktura IV 08'!H6</f>
        <v>3337</v>
      </c>
      <c r="I7" s="26">
        <f>'[2]Stan i struktura IV 08'!I6</f>
        <v>5631</v>
      </c>
      <c r="J7" s="26">
        <f>'[2]Stan i struktura IV 08'!J6</f>
        <v>2607</v>
      </c>
      <c r="K7" s="26">
        <f>'[2]Stan i struktura IV 08'!K6</f>
        <v>3714</v>
      </c>
      <c r="L7" s="26">
        <f>'[2]Stan i struktura IV 08'!L6</f>
        <v>1428</v>
      </c>
      <c r="M7" s="26">
        <f>'[2]Stan i struktura IV 08'!M6</f>
        <v>1476</v>
      </c>
      <c r="N7" s="26">
        <f>'[2]Stan i struktura IV 08'!N6</f>
        <v>1777</v>
      </c>
      <c r="O7" s="26">
        <f>'[2]Stan i struktura IV 08'!O6</f>
        <v>3438</v>
      </c>
      <c r="P7" s="26">
        <f>'[2]Stan i struktura IV 08'!P6</f>
        <v>3288</v>
      </c>
      <c r="Q7" s="26">
        <f>'[2]Stan i struktura IV 08'!Q6</f>
        <v>5791</v>
      </c>
      <c r="R7" s="27">
        <f>'[2]Stan i struktura IV 08'!R6</f>
        <v>5484</v>
      </c>
      <c r="S7" s="28">
        <f>'[2]Stan i struktura IV 08'!S6</f>
        <v>47310</v>
      </c>
      <c r="T7" s="29"/>
    </row>
    <row r="8" spans="2:20" ht="24" customHeight="1" thickBot="1" thickTop="1">
      <c r="B8" s="30"/>
      <c r="C8" s="228" t="s">
        <v>26</v>
      </c>
      <c r="D8" s="220"/>
      <c r="E8" s="31">
        <f aca="true" t="shared" si="0" ref="E8:S8">E6-E7</f>
        <v>-377</v>
      </c>
      <c r="F8" s="31">
        <f t="shared" si="0"/>
        <v>-193</v>
      </c>
      <c r="G8" s="31">
        <f t="shared" si="0"/>
        <v>-126</v>
      </c>
      <c r="H8" s="31">
        <f t="shared" si="0"/>
        <v>-155</v>
      </c>
      <c r="I8" s="31">
        <f t="shared" si="0"/>
        <v>-336</v>
      </c>
      <c r="J8" s="31">
        <f t="shared" si="0"/>
        <v>-141</v>
      </c>
      <c r="K8" s="31">
        <f t="shared" si="0"/>
        <v>-241</v>
      </c>
      <c r="L8" s="31">
        <f t="shared" si="0"/>
        <v>-98</v>
      </c>
      <c r="M8" s="31">
        <f t="shared" si="0"/>
        <v>-29</v>
      </c>
      <c r="N8" s="31">
        <f t="shared" si="0"/>
        <v>-66</v>
      </c>
      <c r="O8" s="31">
        <f t="shared" si="0"/>
        <v>-195</v>
      </c>
      <c r="P8" s="31">
        <f t="shared" si="0"/>
        <v>-145</v>
      </c>
      <c r="Q8" s="31">
        <f t="shared" si="0"/>
        <v>37</v>
      </c>
      <c r="R8" s="32">
        <f t="shared" si="0"/>
        <v>-261</v>
      </c>
      <c r="S8" s="33">
        <f t="shared" si="0"/>
        <v>-2326</v>
      </c>
      <c r="T8" s="34"/>
    </row>
    <row r="9" spans="2:20" ht="24" customHeight="1" thickBot="1" thickTop="1">
      <c r="B9" s="35"/>
      <c r="C9" s="251" t="s">
        <v>27</v>
      </c>
      <c r="D9" s="252"/>
      <c r="E9" s="36">
        <f aca="true" t="shared" si="1" ref="E9:S9">E6/E7*100</f>
        <v>86.3603473227207</v>
      </c>
      <c r="F9" s="36">
        <f t="shared" si="1"/>
        <v>89.90585774058577</v>
      </c>
      <c r="G9" s="36">
        <f t="shared" si="1"/>
        <v>97.29787690328115</v>
      </c>
      <c r="H9" s="36">
        <f t="shared" si="1"/>
        <v>95.35510937968235</v>
      </c>
      <c r="I9" s="36">
        <f t="shared" si="1"/>
        <v>94.03303143313798</v>
      </c>
      <c r="J9" s="36">
        <f t="shared" si="1"/>
        <v>94.59148446490218</v>
      </c>
      <c r="K9" s="36">
        <f t="shared" si="1"/>
        <v>93.5110393107162</v>
      </c>
      <c r="L9" s="36">
        <f t="shared" si="1"/>
        <v>93.13725490196079</v>
      </c>
      <c r="M9" s="36">
        <f t="shared" si="1"/>
        <v>98.03523035230353</v>
      </c>
      <c r="N9" s="36">
        <f t="shared" si="1"/>
        <v>96.28587507034328</v>
      </c>
      <c r="O9" s="36">
        <f t="shared" si="1"/>
        <v>94.3280977312391</v>
      </c>
      <c r="P9" s="36">
        <f t="shared" si="1"/>
        <v>95.59002433090025</v>
      </c>
      <c r="Q9" s="36">
        <f t="shared" si="1"/>
        <v>100.63892246589536</v>
      </c>
      <c r="R9" s="37">
        <f t="shared" si="1"/>
        <v>95.24070021881839</v>
      </c>
      <c r="S9" s="38">
        <f t="shared" si="1"/>
        <v>95.08349186218558</v>
      </c>
      <c r="T9" s="34"/>
    </row>
    <row r="10" spans="2:20" s="6" customFormat="1" ht="24" customHeight="1" thickBot="1" thickTop="1">
      <c r="B10" s="39" t="s">
        <v>28</v>
      </c>
      <c r="C10" s="235" t="s">
        <v>29</v>
      </c>
      <c r="D10" s="236"/>
      <c r="E10" s="40">
        <v>537</v>
      </c>
      <c r="F10" s="41">
        <v>287</v>
      </c>
      <c r="G10" s="42">
        <v>489</v>
      </c>
      <c r="H10" s="42">
        <v>389</v>
      </c>
      <c r="I10" s="42">
        <v>571</v>
      </c>
      <c r="J10" s="42">
        <v>289</v>
      </c>
      <c r="K10" s="42">
        <v>426</v>
      </c>
      <c r="L10" s="42">
        <v>253</v>
      </c>
      <c r="M10" s="43">
        <v>255</v>
      </c>
      <c r="N10" s="43">
        <v>217</v>
      </c>
      <c r="O10" s="43">
        <v>579</v>
      </c>
      <c r="P10" s="43">
        <v>529</v>
      </c>
      <c r="Q10" s="43">
        <v>736</v>
      </c>
      <c r="R10" s="43">
        <v>1490</v>
      </c>
      <c r="S10" s="44">
        <f>SUM(E10:R10)</f>
        <v>7047</v>
      </c>
      <c r="T10" s="29"/>
    </row>
    <row r="11" spans="2:20" ht="24" customHeight="1" thickBot="1" thickTop="1">
      <c r="B11" s="45"/>
      <c r="C11" s="228" t="s">
        <v>30</v>
      </c>
      <c r="D11" s="220"/>
      <c r="E11" s="46">
        <f aca="true" t="shared" si="2" ref="E11:S11">E76/E10*100</f>
        <v>16.945996275605214</v>
      </c>
      <c r="F11" s="46">
        <f t="shared" si="2"/>
        <v>21.602787456445995</v>
      </c>
      <c r="G11" s="46">
        <f t="shared" si="2"/>
        <v>20.654396728016362</v>
      </c>
      <c r="H11" s="46">
        <f t="shared" si="2"/>
        <v>23.65038560411311</v>
      </c>
      <c r="I11" s="46">
        <f t="shared" si="2"/>
        <v>16.81260945709282</v>
      </c>
      <c r="J11" s="46">
        <f t="shared" si="2"/>
        <v>23.875432525951556</v>
      </c>
      <c r="K11" s="46">
        <f t="shared" si="2"/>
        <v>17.136150234741784</v>
      </c>
      <c r="L11" s="46">
        <f t="shared" si="2"/>
        <v>26.08695652173913</v>
      </c>
      <c r="M11" s="46">
        <f t="shared" si="2"/>
        <v>29.80392156862745</v>
      </c>
      <c r="N11" s="46">
        <f t="shared" si="2"/>
        <v>17.51152073732719</v>
      </c>
      <c r="O11" s="46">
        <f t="shared" si="2"/>
        <v>10.535405872193436</v>
      </c>
      <c r="P11" s="46">
        <f t="shared" si="2"/>
        <v>15.689981096408317</v>
      </c>
      <c r="Q11" s="46">
        <f t="shared" si="2"/>
        <v>13.858695652173914</v>
      </c>
      <c r="R11" s="47">
        <f t="shared" si="2"/>
        <v>10.738255033557047</v>
      </c>
      <c r="S11" s="48">
        <f t="shared" si="2"/>
        <v>16.602809706257982</v>
      </c>
      <c r="T11" s="34"/>
    </row>
    <row r="12" spans="2:20" ht="24.75" customHeight="1" thickBot="1" thickTop="1">
      <c r="B12" s="49" t="s">
        <v>31</v>
      </c>
      <c r="C12" s="237" t="s">
        <v>32</v>
      </c>
      <c r="D12" s="238"/>
      <c r="E12" s="40">
        <v>914</v>
      </c>
      <c r="F12" s="42">
        <v>480</v>
      </c>
      <c r="G12" s="42">
        <v>615</v>
      </c>
      <c r="H12" s="42">
        <v>544</v>
      </c>
      <c r="I12" s="42">
        <v>907</v>
      </c>
      <c r="J12" s="42">
        <v>430</v>
      </c>
      <c r="K12" s="42">
        <v>667</v>
      </c>
      <c r="L12" s="42">
        <v>351</v>
      </c>
      <c r="M12" s="43">
        <v>284</v>
      </c>
      <c r="N12" s="43">
        <v>283</v>
      </c>
      <c r="O12" s="43">
        <v>774</v>
      </c>
      <c r="P12" s="43">
        <v>674</v>
      </c>
      <c r="Q12" s="43">
        <v>699</v>
      </c>
      <c r="R12" s="43">
        <v>1751</v>
      </c>
      <c r="S12" s="44">
        <f>SUM(E12:R12)</f>
        <v>9373</v>
      </c>
      <c r="T12" s="34"/>
    </row>
    <row r="13" spans="2:20" ht="24" customHeight="1" thickBot="1" thickTop="1">
      <c r="B13" s="45" t="s">
        <v>22</v>
      </c>
      <c r="C13" s="229" t="s">
        <v>33</v>
      </c>
      <c r="D13" s="230"/>
      <c r="E13" s="50">
        <v>252</v>
      </c>
      <c r="F13" s="51">
        <v>147</v>
      </c>
      <c r="G13" s="51">
        <v>238</v>
      </c>
      <c r="H13" s="51">
        <v>225</v>
      </c>
      <c r="I13" s="51">
        <v>388</v>
      </c>
      <c r="J13" s="51">
        <v>117</v>
      </c>
      <c r="K13" s="51">
        <v>291</v>
      </c>
      <c r="L13" s="51">
        <v>134</v>
      </c>
      <c r="M13" s="52">
        <v>122</v>
      </c>
      <c r="N13" s="52">
        <v>124</v>
      </c>
      <c r="O13" s="52">
        <v>246</v>
      </c>
      <c r="P13" s="52">
        <v>222</v>
      </c>
      <c r="Q13" s="52">
        <v>356</v>
      </c>
      <c r="R13" s="52">
        <v>363</v>
      </c>
      <c r="S13" s="53">
        <f>SUM(E13:R13)</f>
        <v>3225</v>
      </c>
      <c r="T13" s="34"/>
    </row>
    <row r="14" spans="2:20" s="6" customFormat="1" ht="24" customHeight="1" thickBot="1" thickTop="1">
      <c r="B14" s="19" t="s">
        <v>22</v>
      </c>
      <c r="C14" s="231" t="s">
        <v>34</v>
      </c>
      <c r="D14" s="232"/>
      <c r="E14" s="50">
        <v>221</v>
      </c>
      <c r="F14" s="51">
        <v>136</v>
      </c>
      <c r="G14" s="51">
        <v>204</v>
      </c>
      <c r="H14" s="51">
        <v>192</v>
      </c>
      <c r="I14" s="51">
        <v>363</v>
      </c>
      <c r="J14" s="51">
        <v>107</v>
      </c>
      <c r="K14" s="51">
        <v>253</v>
      </c>
      <c r="L14" s="51">
        <v>91</v>
      </c>
      <c r="M14" s="52">
        <v>105</v>
      </c>
      <c r="N14" s="52">
        <v>82</v>
      </c>
      <c r="O14" s="52">
        <v>225</v>
      </c>
      <c r="P14" s="52">
        <v>204</v>
      </c>
      <c r="Q14" s="52">
        <v>218</v>
      </c>
      <c r="R14" s="52">
        <v>283</v>
      </c>
      <c r="S14" s="53">
        <f>SUM(E14:R14)</f>
        <v>2684</v>
      </c>
      <c r="T14" s="29"/>
    </row>
    <row r="15" spans="2:20" s="6" customFormat="1" ht="24" customHeight="1" thickBot="1" thickTop="1">
      <c r="B15" s="54" t="s">
        <v>22</v>
      </c>
      <c r="C15" s="233" t="s">
        <v>35</v>
      </c>
      <c r="D15" s="234"/>
      <c r="E15" s="55">
        <v>540</v>
      </c>
      <c r="F15" s="56">
        <v>245</v>
      </c>
      <c r="G15" s="56">
        <v>142</v>
      </c>
      <c r="H15" s="56">
        <v>50</v>
      </c>
      <c r="I15" s="56">
        <v>340</v>
      </c>
      <c r="J15" s="56">
        <v>231</v>
      </c>
      <c r="K15" s="56">
        <v>223</v>
      </c>
      <c r="L15" s="56">
        <v>149</v>
      </c>
      <c r="M15" s="57">
        <v>75</v>
      </c>
      <c r="N15" s="57">
        <v>100</v>
      </c>
      <c r="O15" s="57">
        <v>289</v>
      </c>
      <c r="P15" s="57">
        <v>254</v>
      </c>
      <c r="Q15" s="57">
        <v>131</v>
      </c>
      <c r="R15" s="57">
        <v>379</v>
      </c>
      <c r="S15" s="53">
        <f>SUM(E15:R15)</f>
        <v>3148</v>
      </c>
      <c r="T15" s="29"/>
    </row>
    <row r="16" spans="2:19" ht="30" customHeight="1" thickBot="1">
      <c r="B16" s="188" t="s">
        <v>36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8"/>
    </row>
    <row r="17" spans="2:19" ht="24" customHeight="1" thickBot="1" thickTop="1">
      <c r="B17" s="208" t="s">
        <v>20</v>
      </c>
      <c r="C17" s="239" t="s">
        <v>37</v>
      </c>
      <c r="D17" s="240"/>
      <c r="E17" s="58">
        <v>1340</v>
      </c>
      <c r="F17" s="59">
        <v>1064</v>
      </c>
      <c r="G17" s="59">
        <v>2601</v>
      </c>
      <c r="H17" s="59">
        <v>1851</v>
      </c>
      <c r="I17" s="59">
        <v>3172</v>
      </c>
      <c r="J17" s="59">
        <v>1442</v>
      </c>
      <c r="K17" s="59">
        <v>1919</v>
      </c>
      <c r="L17" s="59">
        <v>768</v>
      </c>
      <c r="M17" s="60">
        <v>767</v>
      </c>
      <c r="N17" s="60">
        <v>1029</v>
      </c>
      <c r="O17" s="60">
        <v>1840</v>
      </c>
      <c r="P17" s="60">
        <v>2058</v>
      </c>
      <c r="Q17" s="60">
        <v>3385</v>
      </c>
      <c r="R17" s="60">
        <v>3153</v>
      </c>
      <c r="S17" s="53">
        <f>SUM(E17:R17)</f>
        <v>26389</v>
      </c>
    </row>
    <row r="18" spans="2:19" ht="24" customHeight="1" thickBot="1" thickTop="1">
      <c r="B18" s="182"/>
      <c r="C18" s="191" t="s">
        <v>38</v>
      </c>
      <c r="D18" s="192"/>
      <c r="E18" s="61">
        <f aca="true" t="shared" si="3" ref="E18:S18">E17/E6*100</f>
        <v>56.13741097612065</v>
      </c>
      <c r="F18" s="61">
        <f t="shared" si="3"/>
        <v>61.896451425247236</v>
      </c>
      <c r="G18" s="61">
        <f t="shared" si="3"/>
        <v>57.32863125413269</v>
      </c>
      <c r="H18" s="61">
        <f t="shared" si="3"/>
        <v>58.170961659333756</v>
      </c>
      <c r="I18" s="61">
        <f t="shared" si="3"/>
        <v>59.905571293673276</v>
      </c>
      <c r="J18" s="61">
        <f t="shared" si="3"/>
        <v>58.47526358475263</v>
      </c>
      <c r="K18" s="61">
        <f t="shared" si="3"/>
        <v>55.25482291966599</v>
      </c>
      <c r="L18" s="61">
        <f t="shared" si="3"/>
        <v>57.74436090225564</v>
      </c>
      <c r="M18" s="61">
        <f t="shared" si="3"/>
        <v>53.006219765031105</v>
      </c>
      <c r="N18" s="61">
        <f t="shared" si="3"/>
        <v>60.14026884862653</v>
      </c>
      <c r="O18" s="61">
        <f t="shared" si="3"/>
        <v>56.73758865248227</v>
      </c>
      <c r="P18" s="61">
        <f t="shared" si="3"/>
        <v>65.47884187082406</v>
      </c>
      <c r="Q18" s="61">
        <f t="shared" si="3"/>
        <v>58.08167467398765</v>
      </c>
      <c r="R18" s="62">
        <f t="shared" si="3"/>
        <v>60.36760482481333</v>
      </c>
      <c r="S18" s="63">
        <f t="shared" si="3"/>
        <v>58.66308020629557</v>
      </c>
    </row>
    <row r="19" spans="2:19" ht="24" customHeight="1" thickBot="1" thickTop="1">
      <c r="B19" s="212" t="s">
        <v>23</v>
      </c>
      <c r="C19" s="219" t="s">
        <v>39</v>
      </c>
      <c r="D19" s="220"/>
      <c r="E19" s="50">
        <v>0</v>
      </c>
      <c r="F19" s="51">
        <v>1017</v>
      </c>
      <c r="G19" s="51">
        <v>2237</v>
      </c>
      <c r="H19" s="51">
        <v>2141</v>
      </c>
      <c r="I19" s="51">
        <v>2123</v>
      </c>
      <c r="J19" s="51">
        <v>881</v>
      </c>
      <c r="K19" s="51">
        <v>1966</v>
      </c>
      <c r="L19" s="51">
        <v>782</v>
      </c>
      <c r="M19" s="52">
        <v>881</v>
      </c>
      <c r="N19" s="52">
        <v>801</v>
      </c>
      <c r="O19" s="52">
        <v>0</v>
      </c>
      <c r="P19" s="52">
        <v>2029</v>
      </c>
      <c r="Q19" s="52">
        <v>2484</v>
      </c>
      <c r="R19" s="52">
        <v>2431</v>
      </c>
      <c r="S19" s="64">
        <f>SUM(E19:R19)</f>
        <v>19773</v>
      </c>
    </row>
    <row r="20" spans="2:19" ht="24" customHeight="1" thickBot="1" thickTop="1">
      <c r="B20" s="182"/>
      <c r="C20" s="191" t="s">
        <v>38</v>
      </c>
      <c r="D20" s="192"/>
      <c r="E20" s="61">
        <f aca="true" t="shared" si="4" ref="E20:S20">E19/E6*100</f>
        <v>0</v>
      </c>
      <c r="F20" s="61">
        <f t="shared" si="4"/>
        <v>59.16230366492147</v>
      </c>
      <c r="G20" s="61">
        <f t="shared" si="4"/>
        <v>49.305708618029534</v>
      </c>
      <c r="H20" s="61">
        <f t="shared" si="4"/>
        <v>67.28472658705216</v>
      </c>
      <c r="I20" s="61">
        <f t="shared" si="4"/>
        <v>40.094428706326724</v>
      </c>
      <c r="J20" s="61">
        <f t="shared" si="4"/>
        <v>35.72587185725872</v>
      </c>
      <c r="K20" s="61">
        <f t="shared" si="4"/>
        <v>56.60811978116902</v>
      </c>
      <c r="L20" s="61">
        <f t="shared" si="4"/>
        <v>58.796992481203006</v>
      </c>
      <c r="M20" s="61">
        <f t="shared" si="4"/>
        <v>60.88458880442295</v>
      </c>
      <c r="N20" s="61">
        <f t="shared" si="4"/>
        <v>46.81472822910578</v>
      </c>
      <c r="O20" s="61">
        <f t="shared" si="4"/>
        <v>0</v>
      </c>
      <c r="P20" s="61">
        <f t="shared" si="4"/>
        <v>64.55615653833917</v>
      </c>
      <c r="Q20" s="61">
        <f t="shared" si="4"/>
        <v>42.62182566918325</v>
      </c>
      <c r="R20" s="62">
        <f t="shared" si="4"/>
        <v>46.54413172506223</v>
      </c>
      <c r="S20" s="63">
        <f t="shared" si="4"/>
        <v>43.955628667970835</v>
      </c>
    </row>
    <row r="21" spans="2:19" s="6" customFormat="1" ht="23.25" customHeight="1" thickBot="1" thickTop="1">
      <c r="B21" s="181" t="s">
        <v>28</v>
      </c>
      <c r="C21" s="217" t="s">
        <v>40</v>
      </c>
      <c r="D21" s="218"/>
      <c r="E21" s="50">
        <v>558</v>
      </c>
      <c r="F21" s="51">
        <v>336</v>
      </c>
      <c r="G21" s="51">
        <v>824</v>
      </c>
      <c r="H21" s="51">
        <v>656</v>
      </c>
      <c r="I21" s="51">
        <v>853</v>
      </c>
      <c r="J21" s="51">
        <v>569</v>
      </c>
      <c r="K21" s="51">
        <v>889</v>
      </c>
      <c r="L21" s="51">
        <v>206</v>
      </c>
      <c r="M21" s="52">
        <v>214</v>
      </c>
      <c r="N21" s="52">
        <v>194</v>
      </c>
      <c r="O21" s="52">
        <v>534</v>
      </c>
      <c r="P21" s="52">
        <v>602</v>
      </c>
      <c r="Q21" s="52">
        <v>1014</v>
      </c>
      <c r="R21" s="52">
        <v>988</v>
      </c>
      <c r="S21" s="53">
        <f>SUM(E21:R21)</f>
        <v>8437</v>
      </c>
    </row>
    <row r="22" spans="2:19" ht="24" customHeight="1" thickBot="1" thickTop="1">
      <c r="B22" s="182"/>
      <c r="C22" s="191" t="s">
        <v>38</v>
      </c>
      <c r="D22" s="192"/>
      <c r="E22" s="61">
        <f aca="true" t="shared" si="5" ref="E22:S22">E21/E6*100</f>
        <v>23.376623376623375</v>
      </c>
      <c r="F22" s="61">
        <f t="shared" si="5"/>
        <v>19.546247818499126</v>
      </c>
      <c r="G22" s="61">
        <f t="shared" si="5"/>
        <v>18.161780912497242</v>
      </c>
      <c r="H22" s="61">
        <f t="shared" si="5"/>
        <v>20.615964802011312</v>
      </c>
      <c r="I22" s="61">
        <f t="shared" si="5"/>
        <v>16.109537299339</v>
      </c>
      <c r="J22" s="61">
        <f t="shared" si="5"/>
        <v>23.07380373073804</v>
      </c>
      <c r="K22" s="61">
        <f t="shared" si="5"/>
        <v>25.597466167578464</v>
      </c>
      <c r="L22" s="61">
        <f t="shared" si="5"/>
        <v>15.488721804511279</v>
      </c>
      <c r="M22" s="61">
        <f t="shared" si="5"/>
        <v>14.789219073946095</v>
      </c>
      <c r="N22" s="61">
        <f t="shared" si="5"/>
        <v>11.338398597311514</v>
      </c>
      <c r="O22" s="61">
        <f t="shared" si="5"/>
        <v>16.466234967622572</v>
      </c>
      <c r="P22" s="61">
        <f t="shared" si="5"/>
        <v>19.15367483296214</v>
      </c>
      <c r="Q22" s="61">
        <f t="shared" si="5"/>
        <v>17.398764584763214</v>
      </c>
      <c r="R22" s="62">
        <f t="shared" si="5"/>
        <v>18.916331610185715</v>
      </c>
      <c r="S22" s="63">
        <f t="shared" si="5"/>
        <v>18.75555753156678</v>
      </c>
    </row>
    <row r="23" spans="2:19" s="6" customFormat="1" ht="24" customHeight="1" thickBot="1" thickTop="1">
      <c r="B23" s="181" t="s">
        <v>31</v>
      </c>
      <c r="C23" s="249" t="s">
        <v>41</v>
      </c>
      <c r="D23" s="250"/>
      <c r="E23" s="50">
        <v>22</v>
      </c>
      <c r="F23" s="51">
        <v>42</v>
      </c>
      <c r="G23" s="51">
        <v>66</v>
      </c>
      <c r="H23" s="51">
        <v>88</v>
      </c>
      <c r="I23" s="51">
        <v>97</v>
      </c>
      <c r="J23" s="51">
        <v>15</v>
      </c>
      <c r="K23" s="51">
        <v>253</v>
      </c>
      <c r="L23" s="51">
        <v>4</v>
      </c>
      <c r="M23" s="52">
        <v>7</v>
      </c>
      <c r="N23" s="52">
        <v>17</v>
      </c>
      <c r="O23" s="52">
        <v>51</v>
      </c>
      <c r="P23" s="52">
        <v>20</v>
      </c>
      <c r="Q23" s="52">
        <v>200</v>
      </c>
      <c r="R23" s="52">
        <v>71</v>
      </c>
      <c r="S23" s="53">
        <f>SUM(E23:R23)</f>
        <v>953</v>
      </c>
    </row>
    <row r="24" spans="2:19" ht="24" customHeight="1" thickBot="1" thickTop="1">
      <c r="B24" s="182"/>
      <c r="C24" s="191" t="s">
        <v>38</v>
      </c>
      <c r="D24" s="192"/>
      <c r="E24" s="61">
        <f aca="true" t="shared" si="6" ref="E24:S24">E23/E6*100</f>
        <v>0.9216589861751152</v>
      </c>
      <c r="F24" s="61">
        <f t="shared" si="6"/>
        <v>2.4432809773123907</v>
      </c>
      <c r="G24" s="61">
        <f t="shared" si="6"/>
        <v>1.454705752700022</v>
      </c>
      <c r="H24" s="61">
        <f t="shared" si="6"/>
        <v>2.765556253928347</v>
      </c>
      <c r="I24" s="61">
        <f t="shared" si="6"/>
        <v>1.8319169027384323</v>
      </c>
      <c r="J24" s="61">
        <f t="shared" si="6"/>
        <v>0.6082725060827251</v>
      </c>
      <c r="K24" s="61">
        <f t="shared" si="6"/>
        <v>7.28476821192053</v>
      </c>
      <c r="L24" s="61">
        <f t="shared" si="6"/>
        <v>0.30075187969924816</v>
      </c>
      <c r="M24" s="61">
        <f t="shared" si="6"/>
        <v>0.48375950241879756</v>
      </c>
      <c r="N24" s="61">
        <f t="shared" si="6"/>
        <v>0.9935710111046172</v>
      </c>
      <c r="O24" s="61">
        <f t="shared" si="6"/>
        <v>1.572617946345976</v>
      </c>
      <c r="P24" s="61">
        <f t="shared" si="6"/>
        <v>0.6363347120585428</v>
      </c>
      <c r="Q24" s="61">
        <f t="shared" si="6"/>
        <v>3.431708991077557</v>
      </c>
      <c r="R24" s="62">
        <f t="shared" si="6"/>
        <v>1.3593720084242773</v>
      </c>
      <c r="S24" s="63">
        <f t="shared" si="6"/>
        <v>2.118531033256269</v>
      </c>
    </row>
    <row r="25" spans="2:19" s="6" customFormat="1" ht="24" customHeight="1" thickBot="1" thickTop="1">
      <c r="B25" s="181" t="s">
        <v>42</v>
      </c>
      <c r="C25" s="217" t="s">
        <v>43</v>
      </c>
      <c r="D25" s="218"/>
      <c r="E25" s="65">
        <v>80</v>
      </c>
      <c r="F25" s="52">
        <v>73</v>
      </c>
      <c r="G25" s="52">
        <v>140</v>
      </c>
      <c r="H25" s="52">
        <v>133</v>
      </c>
      <c r="I25" s="52">
        <v>146</v>
      </c>
      <c r="J25" s="52">
        <v>66</v>
      </c>
      <c r="K25" s="52">
        <v>98</v>
      </c>
      <c r="L25" s="52">
        <v>103</v>
      </c>
      <c r="M25" s="52">
        <v>46</v>
      </c>
      <c r="N25" s="52">
        <v>70</v>
      </c>
      <c r="O25" s="52">
        <v>92</v>
      </c>
      <c r="P25" s="52">
        <v>106</v>
      </c>
      <c r="Q25" s="52">
        <v>157</v>
      </c>
      <c r="R25" s="52">
        <v>188</v>
      </c>
      <c r="S25" s="53">
        <f>SUM(E25:R25)</f>
        <v>1498</v>
      </c>
    </row>
    <row r="26" spans="2:19" ht="24" customHeight="1" thickBot="1" thickTop="1">
      <c r="B26" s="182"/>
      <c r="C26" s="191" t="s">
        <v>38</v>
      </c>
      <c r="D26" s="192"/>
      <c r="E26" s="61">
        <f aca="true" t="shared" si="7" ref="E26:S26">E25/E6*100</f>
        <v>3.3514872224549643</v>
      </c>
      <c r="F26" s="61">
        <f t="shared" si="7"/>
        <v>4.2466550319953456</v>
      </c>
      <c r="G26" s="61">
        <f t="shared" si="7"/>
        <v>3.085739475424289</v>
      </c>
      <c r="H26" s="61">
        <f t="shared" si="7"/>
        <v>4.179761156505343</v>
      </c>
      <c r="I26" s="61">
        <f t="shared" si="7"/>
        <v>2.757318224740321</v>
      </c>
      <c r="J26" s="61">
        <f t="shared" si="7"/>
        <v>2.67639902676399</v>
      </c>
      <c r="K26" s="61">
        <f t="shared" si="7"/>
        <v>2.8217679239850275</v>
      </c>
      <c r="L26" s="61">
        <f t="shared" si="7"/>
        <v>7.7443609022556394</v>
      </c>
      <c r="M26" s="61">
        <f t="shared" si="7"/>
        <v>3.1789910158949555</v>
      </c>
      <c r="N26" s="61">
        <f t="shared" si="7"/>
        <v>4.091174751607247</v>
      </c>
      <c r="O26" s="61">
        <f t="shared" si="7"/>
        <v>2.8368794326241136</v>
      </c>
      <c r="P26" s="61">
        <f t="shared" si="7"/>
        <v>3.372573973910277</v>
      </c>
      <c r="Q26" s="61">
        <f t="shared" si="7"/>
        <v>2.6938915579958818</v>
      </c>
      <c r="R26" s="62">
        <f t="shared" si="7"/>
        <v>3.599463909630481</v>
      </c>
      <c r="S26" s="63">
        <f t="shared" si="7"/>
        <v>3.3300729148141563</v>
      </c>
    </row>
    <row r="27" spans="2:19" ht="30" customHeight="1" thickBot="1" thickTop="1">
      <c r="B27" s="188" t="s">
        <v>44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221"/>
    </row>
    <row r="28" spans="2:19" ht="24" customHeight="1" thickBot="1" thickTop="1">
      <c r="B28" s="212" t="s">
        <v>20</v>
      </c>
      <c r="C28" s="219" t="s">
        <v>45</v>
      </c>
      <c r="D28" s="220"/>
      <c r="E28" s="50">
        <v>332</v>
      </c>
      <c r="F28" s="51">
        <v>336</v>
      </c>
      <c r="G28" s="51">
        <v>879</v>
      </c>
      <c r="H28" s="51">
        <v>695</v>
      </c>
      <c r="I28" s="51">
        <v>917</v>
      </c>
      <c r="J28" s="51">
        <v>447</v>
      </c>
      <c r="K28" s="51">
        <v>667</v>
      </c>
      <c r="L28" s="51">
        <v>373</v>
      </c>
      <c r="M28" s="52">
        <v>322</v>
      </c>
      <c r="N28" s="52">
        <v>376</v>
      </c>
      <c r="O28" s="52">
        <v>403</v>
      </c>
      <c r="P28" s="52">
        <v>629</v>
      </c>
      <c r="Q28" s="52">
        <v>1122</v>
      </c>
      <c r="R28" s="52">
        <v>1075</v>
      </c>
      <c r="S28" s="53">
        <f>SUM(E28:R28)</f>
        <v>8573</v>
      </c>
    </row>
    <row r="29" spans="2:19" ht="24" customHeight="1" thickBot="1" thickTop="1">
      <c r="B29" s="182"/>
      <c r="C29" s="191" t="s">
        <v>38</v>
      </c>
      <c r="D29" s="192"/>
      <c r="E29" s="61">
        <f aca="true" t="shared" si="8" ref="E29:S29">E28/E6*100</f>
        <v>13.908671973188103</v>
      </c>
      <c r="F29" s="61">
        <f t="shared" si="8"/>
        <v>19.546247818499126</v>
      </c>
      <c r="G29" s="61">
        <f t="shared" si="8"/>
        <v>19.37403570641393</v>
      </c>
      <c r="H29" s="61">
        <f t="shared" si="8"/>
        <v>21.841609050911376</v>
      </c>
      <c r="I29" s="61">
        <f t="shared" si="8"/>
        <v>17.31822474032106</v>
      </c>
      <c r="J29" s="61">
        <f t="shared" si="8"/>
        <v>18.126520681265205</v>
      </c>
      <c r="K29" s="61">
        <f t="shared" si="8"/>
        <v>19.205298013245034</v>
      </c>
      <c r="L29" s="61">
        <f t="shared" si="8"/>
        <v>28.045112781954888</v>
      </c>
      <c r="M29" s="61">
        <f t="shared" si="8"/>
        <v>22.252937111264686</v>
      </c>
      <c r="N29" s="61">
        <f t="shared" si="8"/>
        <v>21.975452951490357</v>
      </c>
      <c r="O29" s="61">
        <f t="shared" si="8"/>
        <v>12.426765340733889</v>
      </c>
      <c r="P29" s="61">
        <f t="shared" si="8"/>
        <v>20.01272669424117</v>
      </c>
      <c r="Q29" s="61">
        <f t="shared" si="8"/>
        <v>19.251887439945094</v>
      </c>
      <c r="R29" s="62">
        <f t="shared" si="8"/>
        <v>20.582040972621098</v>
      </c>
      <c r="S29" s="63">
        <f t="shared" si="8"/>
        <v>19.057887248799574</v>
      </c>
    </row>
    <row r="30" spans="2:19" ht="24" customHeight="1" thickBot="1" thickTop="1">
      <c r="B30" s="181" t="s">
        <v>23</v>
      </c>
      <c r="C30" s="217" t="s">
        <v>46</v>
      </c>
      <c r="D30" s="218"/>
      <c r="E30" s="50">
        <v>790</v>
      </c>
      <c r="F30" s="51">
        <v>448</v>
      </c>
      <c r="G30" s="51">
        <v>996</v>
      </c>
      <c r="H30" s="51">
        <v>735</v>
      </c>
      <c r="I30" s="51">
        <v>1251</v>
      </c>
      <c r="J30" s="51">
        <v>609</v>
      </c>
      <c r="K30" s="51">
        <v>818</v>
      </c>
      <c r="L30" s="51">
        <v>293</v>
      </c>
      <c r="M30" s="52">
        <v>315</v>
      </c>
      <c r="N30" s="52">
        <v>386</v>
      </c>
      <c r="O30" s="52">
        <v>907</v>
      </c>
      <c r="P30" s="52">
        <v>717</v>
      </c>
      <c r="Q30" s="52">
        <v>1249</v>
      </c>
      <c r="R30" s="52">
        <v>1141</v>
      </c>
      <c r="S30" s="53">
        <f>SUM(E30:R30)</f>
        <v>10655</v>
      </c>
    </row>
    <row r="31" spans="2:19" ht="24" customHeight="1" thickBot="1" thickTop="1">
      <c r="B31" s="182"/>
      <c r="C31" s="191" t="s">
        <v>38</v>
      </c>
      <c r="D31" s="192"/>
      <c r="E31" s="61">
        <f aca="true" t="shared" si="9" ref="E31:S31">E30/E6*100</f>
        <v>33.095936321742776</v>
      </c>
      <c r="F31" s="61">
        <f t="shared" si="9"/>
        <v>26.061663757998836</v>
      </c>
      <c r="G31" s="61">
        <f t="shared" si="9"/>
        <v>21.952832268018515</v>
      </c>
      <c r="H31" s="61">
        <f t="shared" si="9"/>
        <v>23.098680075424262</v>
      </c>
      <c r="I31" s="61">
        <f t="shared" si="9"/>
        <v>23.626062322946176</v>
      </c>
      <c r="J31" s="61">
        <f t="shared" si="9"/>
        <v>24.695863746958636</v>
      </c>
      <c r="K31" s="61">
        <f t="shared" si="9"/>
        <v>23.553124100201554</v>
      </c>
      <c r="L31" s="61">
        <f t="shared" si="9"/>
        <v>22.030075187969924</v>
      </c>
      <c r="M31" s="61">
        <f t="shared" si="9"/>
        <v>21.769177608845887</v>
      </c>
      <c r="N31" s="61">
        <f t="shared" si="9"/>
        <v>22.55990648743425</v>
      </c>
      <c r="O31" s="61">
        <f t="shared" si="9"/>
        <v>27.967930928152946</v>
      </c>
      <c r="P31" s="61">
        <f t="shared" si="9"/>
        <v>22.81259942729876</v>
      </c>
      <c r="Q31" s="61">
        <f t="shared" si="9"/>
        <v>21.431022649279342</v>
      </c>
      <c r="R31" s="62">
        <f t="shared" si="9"/>
        <v>21.845682557916906</v>
      </c>
      <c r="S31" s="63">
        <f t="shared" si="9"/>
        <v>23.686199537613373</v>
      </c>
    </row>
    <row r="32" spans="2:19" ht="24" customHeight="1" thickBot="1" thickTop="1">
      <c r="B32" s="181" t="s">
        <v>28</v>
      </c>
      <c r="C32" s="217" t="s">
        <v>47</v>
      </c>
      <c r="D32" s="218"/>
      <c r="E32" s="50">
        <v>812</v>
      </c>
      <c r="F32" s="51">
        <v>773</v>
      </c>
      <c r="G32" s="51">
        <v>2894</v>
      </c>
      <c r="H32" s="51">
        <v>1735</v>
      </c>
      <c r="I32" s="51">
        <v>3414</v>
      </c>
      <c r="J32" s="51">
        <v>1280</v>
      </c>
      <c r="K32" s="51">
        <v>1981</v>
      </c>
      <c r="L32" s="51">
        <v>615</v>
      </c>
      <c r="M32" s="52">
        <v>711</v>
      </c>
      <c r="N32" s="52">
        <v>878</v>
      </c>
      <c r="O32" s="52">
        <v>1618</v>
      </c>
      <c r="P32" s="52">
        <v>1606</v>
      </c>
      <c r="Q32" s="52">
        <v>3626</v>
      </c>
      <c r="R32" s="52">
        <v>2991</v>
      </c>
      <c r="S32" s="53">
        <f>SUM(E32:R32)</f>
        <v>24934</v>
      </c>
    </row>
    <row r="33" spans="2:19" ht="24" customHeight="1" thickBot="1" thickTop="1">
      <c r="B33" s="182"/>
      <c r="C33" s="191" t="s">
        <v>38</v>
      </c>
      <c r="D33" s="192"/>
      <c r="E33" s="66">
        <f aca="true" t="shared" si="10" ref="E33:S33">E32/E6*100</f>
        <v>34.01759530791789</v>
      </c>
      <c r="F33" s="66">
        <f t="shared" si="10"/>
        <v>44.968004653868526</v>
      </c>
      <c r="G33" s="66">
        <f t="shared" si="10"/>
        <v>63.786643156270664</v>
      </c>
      <c r="H33" s="66">
        <f t="shared" si="10"/>
        <v>54.52545568824638</v>
      </c>
      <c r="I33" s="66">
        <f t="shared" si="10"/>
        <v>64.47592067988668</v>
      </c>
      <c r="J33" s="66">
        <f t="shared" si="10"/>
        <v>51.9059205190592</v>
      </c>
      <c r="K33" s="66">
        <f t="shared" si="10"/>
        <v>57.04002303484019</v>
      </c>
      <c r="L33" s="66">
        <f t="shared" si="10"/>
        <v>46.2406015037594</v>
      </c>
      <c r="M33" s="66">
        <f t="shared" si="10"/>
        <v>49.13614374568071</v>
      </c>
      <c r="N33" s="66">
        <f t="shared" si="10"/>
        <v>51.315020455873764</v>
      </c>
      <c r="O33" s="66">
        <f t="shared" si="10"/>
        <v>49.89207523897626</v>
      </c>
      <c r="P33" s="66">
        <f t="shared" si="10"/>
        <v>51.097677378300986</v>
      </c>
      <c r="Q33" s="66">
        <f t="shared" si="10"/>
        <v>62.21688400823611</v>
      </c>
      <c r="R33" s="67">
        <f t="shared" si="10"/>
        <v>57.26593911545089</v>
      </c>
      <c r="S33" s="68">
        <f t="shared" si="10"/>
        <v>55.428596834430024</v>
      </c>
    </row>
    <row r="34" spans="2:19" ht="24" customHeight="1" thickBot="1" thickTop="1">
      <c r="B34" s="181" t="s">
        <v>31</v>
      </c>
      <c r="C34" s="217" t="s">
        <v>48</v>
      </c>
      <c r="D34" s="218"/>
      <c r="E34" s="65">
        <v>739</v>
      </c>
      <c r="F34" s="52">
        <v>664</v>
      </c>
      <c r="G34" s="52">
        <v>1458</v>
      </c>
      <c r="H34" s="52">
        <v>988</v>
      </c>
      <c r="I34" s="52">
        <v>1867</v>
      </c>
      <c r="J34" s="52">
        <v>819</v>
      </c>
      <c r="K34" s="52">
        <v>1457</v>
      </c>
      <c r="L34" s="52">
        <v>418</v>
      </c>
      <c r="M34" s="52">
        <v>532</v>
      </c>
      <c r="N34" s="52">
        <v>427</v>
      </c>
      <c r="O34" s="52">
        <v>997</v>
      </c>
      <c r="P34" s="52">
        <v>1015</v>
      </c>
      <c r="Q34" s="52">
        <v>1813</v>
      </c>
      <c r="R34" s="52">
        <v>1397</v>
      </c>
      <c r="S34" s="53">
        <f>SUM(E34:R34)</f>
        <v>14591</v>
      </c>
    </row>
    <row r="35" spans="2:19" ht="24" customHeight="1" thickBot="1" thickTop="1">
      <c r="B35" s="195"/>
      <c r="C35" s="191" t="s">
        <v>38</v>
      </c>
      <c r="D35" s="192"/>
      <c r="E35" s="66">
        <f aca="true" t="shared" si="11" ref="E35:S35">E34/E6*100</f>
        <v>30.959363217427732</v>
      </c>
      <c r="F35" s="66">
        <f t="shared" si="11"/>
        <v>38.62710878417685</v>
      </c>
      <c r="G35" s="66">
        <f t="shared" si="11"/>
        <v>32.135772536918665</v>
      </c>
      <c r="H35" s="66">
        <f t="shared" si="11"/>
        <v>31.04965430546826</v>
      </c>
      <c r="I35" s="66">
        <f t="shared" si="11"/>
        <v>35.25967894239849</v>
      </c>
      <c r="J35" s="66">
        <f t="shared" si="11"/>
        <v>33.21167883211679</v>
      </c>
      <c r="K35" s="66">
        <f t="shared" si="11"/>
        <v>41.952202706593724</v>
      </c>
      <c r="L35" s="66">
        <f t="shared" si="11"/>
        <v>31.428571428571427</v>
      </c>
      <c r="M35" s="66">
        <f t="shared" si="11"/>
        <v>36.76572218382861</v>
      </c>
      <c r="N35" s="66">
        <f t="shared" si="11"/>
        <v>24.95616598480421</v>
      </c>
      <c r="O35" s="66">
        <f t="shared" si="11"/>
        <v>30.74313906876349</v>
      </c>
      <c r="P35" s="66">
        <f t="shared" si="11"/>
        <v>32.29398663697104</v>
      </c>
      <c r="Q35" s="66">
        <f t="shared" si="11"/>
        <v>31.108442004118054</v>
      </c>
      <c r="R35" s="67">
        <f t="shared" si="11"/>
        <v>26.74708022209458</v>
      </c>
      <c r="S35" s="68">
        <f t="shared" si="11"/>
        <v>32.4359772363507</v>
      </c>
    </row>
    <row r="36" spans="2:19" ht="24" customHeight="1" thickBot="1" thickTop="1">
      <c r="B36" s="181" t="s">
        <v>42</v>
      </c>
      <c r="C36" s="254" t="s">
        <v>49</v>
      </c>
      <c r="D36" s="255"/>
      <c r="E36" s="65">
        <v>459</v>
      </c>
      <c r="F36" s="52">
        <v>410</v>
      </c>
      <c r="G36" s="52">
        <v>1180</v>
      </c>
      <c r="H36" s="52">
        <v>730</v>
      </c>
      <c r="I36" s="52">
        <v>1395</v>
      </c>
      <c r="J36" s="52">
        <v>592</v>
      </c>
      <c r="K36" s="52">
        <v>591</v>
      </c>
      <c r="L36" s="52">
        <v>356</v>
      </c>
      <c r="M36" s="52">
        <v>625</v>
      </c>
      <c r="N36" s="52">
        <v>375</v>
      </c>
      <c r="O36" s="52">
        <v>1069</v>
      </c>
      <c r="P36" s="52">
        <v>999</v>
      </c>
      <c r="Q36" s="52">
        <v>1438</v>
      </c>
      <c r="R36" s="52">
        <v>1379</v>
      </c>
      <c r="S36" s="53">
        <f>SUM(E36:R36)</f>
        <v>11598</v>
      </c>
    </row>
    <row r="37" spans="2:19" ht="24" customHeight="1" thickBot="1" thickTop="1">
      <c r="B37" s="195"/>
      <c r="C37" s="191" t="s">
        <v>38</v>
      </c>
      <c r="D37" s="192"/>
      <c r="E37" s="66">
        <f aca="true" t="shared" si="12" ref="E37:S37">E36/E6*100</f>
        <v>19.22915793883536</v>
      </c>
      <c r="F37" s="66">
        <f t="shared" si="12"/>
        <v>23.85107620709715</v>
      </c>
      <c r="G37" s="66">
        <f t="shared" si="12"/>
        <v>26.008375578576153</v>
      </c>
      <c r="H37" s="66">
        <f t="shared" si="12"/>
        <v>22.941546197360154</v>
      </c>
      <c r="I37" s="66">
        <f t="shared" si="12"/>
        <v>26.345609065155806</v>
      </c>
      <c r="J37" s="66">
        <f t="shared" si="12"/>
        <v>24.006488240064883</v>
      </c>
      <c r="K37" s="66">
        <f t="shared" si="12"/>
        <v>17.0169881946444</v>
      </c>
      <c r="L37" s="66">
        <f t="shared" si="12"/>
        <v>26.766917293233085</v>
      </c>
      <c r="M37" s="66">
        <f t="shared" si="12"/>
        <v>43.19281271596406</v>
      </c>
      <c r="N37" s="66">
        <f t="shared" si="12"/>
        <v>21.917007597895967</v>
      </c>
      <c r="O37" s="66">
        <f t="shared" si="12"/>
        <v>32.96330558125193</v>
      </c>
      <c r="P37" s="66">
        <f t="shared" si="12"/>
        <v>31.784918867324212</v>
      </c>
      <c r="Q37" s="66">
        <f t="shared" si="12"/>
        <v>24.67398764584763</v>
      </c>
      <c r="R37" s="67">
        <f t="shared" si="12"/>
        <v>26.402450698832087</v>
      </c>
      <c r="S37" s="68">
        <f t="shared" si="12"/>
        <v>25.782500444602523</v>
      </c>
    </row>
    <row r="38" spans="2:19" s="72" customFormat="1" ht="24" customHeight="1" thickBot="1" thickTop="1">
      <c r="B38" s="256" t="s">
        <v>50</v>
      </c>
      <c r="C38" s="193" t="s">
        <v>51</v>
      </c>
      <c r="D38" s="194"/>
      <c r="E38" s="69">
        <v>357</v>
      </c>
      <c r="F38" s="70">
        <v>118</v>
      </c>
      <c r="G38" s="70">
        <v>97</v>
      </c>
      <c r="H38" s="70">
        <v>110</v>
      </c>
      <c r="I38" s="70">
        <v>289</v>
      </c>
      <c r="J38" s="70">
        <v>105</v>
      </c>
      <c r="K38" s="70">
        <v>131</v>
      </c>
      <c r="L38" s="70">
        <v>59</v>
      </c>
      <c r="M38" s="70">
        <v>88</v>
      </c>
      <c r="N38" s="70">
        <v>78</v>
      </c>
      <c r="O38" s="70">
        <v>275</v>
      </c>
      <c r="P38" s="70">
        <v>214</v>
      </c>
      <c r="Q38" s="70">
        <v>176</v>
      </c>
      <c r="R38" s="70">
        <v>301</v>
      </c>
      <c r="S38" s="71">
        <f>SUM(E38:R38)</f>
        <v>2398</v>
      </c>
    </row>
    <row r="39" spans="2:19" s="6" customFormat="1" ht="24" customHeight="1" thickBot="1" thickTop="1">
      <c r="B39" s="257"/>
      <c r="C39" s="215" t="s">
        <v>38</v>
      </c>
      <c r="D39" s="216"/>
      <c r="E39" s="73">
        <f aca="true" t="shared" si="13" ref="E39:S39">E38/E6*100</f>
        <v>14.95601173020528</v>
      </c>
      <c r="F39" s="74">
        <f t="shared" si="13"/>
        <v>6.864456079115764</v>
      </c>
      <c r="G39" s="74">
        <f t="shared" si="13"/>
        <v>2.137976636543972</v>
      </c>
      <c r="H39" s="74">
        <f t="shared" si="13"/>
        <v>3.4569453174104336</v>
      </c>
      <c r="I39" s="74">
        <f t="shared" si="13"/>
        <v>5.457979225684608</v>
      </c>
      <c r="J39" s="74">
        <f t="shared" si="13"/>
        <v>4.257907542579075</v>
      </c>
      <c r="K39" s="74">
        <f t="shared" si="13"/>
        <v>3.7719550820616186</v>
      </c>
      <c r="L39" s="74">
        <f t="shared" si="13"/>
        <v>4.43609022556391</v>
      </c>
      <c r="M39" s="74">
        <f t="shared" si="13"/>
        <v>6.08154803040774</v>
      </c>
      <c r="N39" s="74">
        <f t="shared" si="13"/>
        <v>4.5587375803623615</v>
      </c>
      <c r="O39" s="73">
        <f t="shared" si="13"/>
        <v>8.479802651865556</v>
      </c>
      <c r="P39" s="74">
        <f t="shared" si="13"/>
        <v>6.808781419026408</v>
      </c>
      <c r="Q39" s="74">
        <f t="shared" si="13"/>
        <v>3.0199039121482496</v>
      </c>
      <c r="R39" s="75">
        <f t="shared" si="13"/>
        <v>5.762971472333907</v>
      </c>
      <c r="S39" s="68">
        <f t="shared" si="13"/>
        <v>5.330784278854704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187" t="s">
        <v>52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88" t="s">
        <v>55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90"/>
    </row>
    <row r="44" spans="2:19" s="6" customFormat="1" ht="36" customHeight="1" thickBot="1" thickTop="1">
      <c r="B44" s="82" t="s">
        <v>20</v>
      </c>
      <c r="C44" s="261" t="s">
        <v>56</v>
      </c>
      <c r="D44" s="262"/>
      <c r="E44" s="58">
        <v>346</v>
      </c>
      <c r="F44" s="58">
        <v>113</v>
      </c>
      <c r="G44" s="58">
        <v>264</v>
      </c>
      <c r="H44" s="58">
        <v>152</v>
      </c>
      <c r="I44" s="58">
        <v>382</v>
      </c>
      <c r="J44" s="58">
        <v>133</v>
      </c>
      <c r="K44" s="58">
        <v>226</v>
      </c>
      <c r="L44" s="58">
        <v>144</v>
      </c>
      <c r="M44" s="58">
        <v>122</v>
      </c>
      <c r="N44" s="58">
        <v>173</v>
      </c>
      <c r="O44" s="58">
        <v>213</v>
      </c>
      <c r="P44" s="58">
        <v>164</v>
      </c>
      <c r="Q44" s="58">
        <v>360</v>
      </c>
      <c r="R44" s="83">
        <v>1058</v>
      </c>
      <c r="S44" s="84">
        <f>SUM(E44:R44)</f>
        <v>3850</v>
      </c>
    </row>
    <row r="45" spans="2:19" s="6" customFormat="1" ht="36.75" customHeight="1" thickBot="1" thickTop="1">
      <c r="B45" s="85"/>
      <c r="C45" s="241" t="s">
        <v>57</v>
      </c>
      <c r="D45" s="242"/>
      <c r="E45" s="86">
        <v>74</v>
      </c>
      <c r="F45" s="51">
        <v>32</v>
      </c>
      <c r="G45" s="51">
        <v>154</v>
      </c>
      <c r="H45" s="51">
        <v>67</v>
      </c>
      <c r="I45" s="51">
        <v>82</v>
      </c>
      <c r="J45" s="51">
        <v>89</v>
      </c>
      <c r="K45" s="51">
        <v>114</v>
      </c>
      <c r="L45" s="51">
        <v>68</v>
      </c>
      <c r="M45" s="52">
        <v>42</v>
      </c>
      <c r="N45" s="52">
        <v>48</v>
      </c>
      <c r="O45" s="52">
        <v>110</v>
      </c>
      <c r="P45" s="52">
        <v>54</v>
      </c>
      <c r="Q45" s="52">
        <v>222</v>
      </c>
      <c r="R45" s="52">
        <v>884</v>
      </c>
      <c r="S45" s="84">
        <f>SUM(E45:R45)</f>
        <v>2040</v>
      </c>
    </row>
    <row r="46" spans="2:22" s="6" customFormat="1" ht="36" customHeight="1" thickBot="1" thickTop="1">
      <c r="B46" s="87" t="s">
        <v>23</v>
      </c>
      <c r="C46" s="259" t="s">
        <v>58</v>
      </c>
      <c r="D46" s="260"/>
      <c r="E46" s="88">
        <f>E44+'[2]Stan i struktura IV 08'!E46</f>
        <v>2112</v>
      </c>
      <c r="F46" s="88">
        <f>F44+'[2]Stan i struktura IV 08'!F46</f>
        <v>917</v>
      </c>
      <c r="G46" s="88">
        <f>G44+'[2]Stan i struktura IV 08'!G46</f>
        <v>1250</v>
      </c>
      <c r="H46" s="88">
        <f>H44+'[2]Stan i struktura IV 08'!H46</f>
        <v>752</v>
      </c>
      <c r="I46" s="88">
        <f>I44+'[2]Stan i struktura IV 08'!I46</f>
        <v>1887</v>
      </c>
      <c r="J46" s="88">
        <f>J44+'[2]Stan i struktura IV 08'!J46</f>
        <v>814</v>
      </c>
      <c r="K46" s="88">
        <f>K44+'[2]Stan i struktura IV 08'!K46</f>
        <v>1232</v>
      </c>
      <c r="L46" s="88">
        <f>L44+'[2]Stan i struktura IV 08'!L46</f>
        <v>824</v>
      </c>
      <c r="M46" s="88">
        <f>M44+'[2]Stan i struktura IV 08'!M46</f>
        <v>598</v>
      </c>
      <c r="N46" s="88">
        <f>N44+'[2]Stan i struktura IV 08'!N46</f>
        <v>711</v>
      </c>
      <c r="O46" s="88">
        <f>O44+'[2]Stan i struktura IV 08'!O46</f>
        <v>1294</v>
      </c>
      <c r="P46" s="88">
        <f>P44+'[2]Stan i struktura IV 08'!P46</f>
        <v>1131</v>
      </c>
      <c r="Q46" s="88">
        <f>Q44+'[2]Stan i struktura IV 08'!Q46</f>
        <v>1709</v>
      </c>
      <c r="R46" s="89">
        <f>R44+'[2]Stan i struktura IV 08'!R46</f>
        <v>5495</v>
      </c>
      <c r="S46" s="90">
        <f>S44+'[2]Stan i struktura IV 08'!S46</f>
        <v>20726</v>
      </c>
      <c r="V46" s="6">
        <f>SUM(E46:R46)</f>
        <v>20726</v>
      </c>
    </row>
    <row r="47" spans="2:19" s="6" customFormat="1" ht="34.5" customHeight="1" thickBot="1">
      <c r="B47" s="209" t="s">
        <v>59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190"/>
    </row>
    <row r="48" spans="2:19" s="6" customFormat="1" ht="32.25" customHeight="1" thickBot="1" thickTop="1">
      <c r="B48" s="211" t="s">
        <v>20</v>
      </c>
      <c r="C48" s="213" t="s">
        <v>60</v>
      </c>
      <c r="D48" s="214"/>
      <c r="E48" s="59">
        <v>15</v>
      </c>
      <c r="F48" s="59">
        <v>6</v>
      </c>
      <c r="G48" s="59">
        <v>6</v>
      </c>
      <c r="H48" s="59">
        <v>0</v>
      </c>
      <c r="I48" s="59">
        <v>13</v>
      </c>
      <c r="J48" s="59">
        <v>1</v>
      </c>
      <c r="K48" s="59">
        <v>8</v>
      </c>
      <c r="L48" s="59">
        <v>3</v>
      </c>
      <c r="M48" s="59">
        <v>7</v>
      </c>
      <c r="N48" s="59">
        <v>1</v>
      </c>
      <c r="O48" s="59">
        <v>5</v>
      </c>
      <c r="P48" s="59">
        <v>2</v>
      </c>
      <c r="Q48" s="59">
        <v>69</v>
      </c>
      <c r="R48" s="60">
        <v>41</v>
      </c>
      <c r="S48" s="91">
        <f>SUM(E48:R48)</f>
        <v>177</v>
      </c>
    </row>
    <row r="49" spans="2:22" ht="32.25" customHeight="1" thickBot="1" thickTop="1">
      <c r="B49" s="182"/>
      <c r="C49" s="185" t="s">
        <v>61</v>
      </c>
      <c r="D49" s="186"/>
      <c r="E49" s="92">
        <f>E48+'[2]Stan i struktura IV 08'!E49</f>
        <v>41</v>
      </c>
      <c r="F49" s="92">
        <f>F48+'[2]Stan i struktura IV 08'!F49</f>
        <v>61</v>
      </c>
      <c r="G49" s="92">
        <f>G48+'[2]Stan i struktura IV 08'!G49</f>
        <v>19</v>
      </c>
      <c r="H49" s="92">
        <f>H48+'[2]Stan i struktura IV 08'!H49</f>
        <v>0</v>
      </c>
      <c r="I49" s="92">
        <f>I48+'[2]Stan i struktura IV 08'!I49</f>
        <v>46</v>
      </c>
      <c r="J49" s="92">
        <f>J48+'[2]Stan i struktura IV 08'!J49</f>
        <v>45</v>
      </c>
      <c r="K49" s="92">
        <f>K48+'[2]Stan i struktura IV 08'!K49</f>
        <v>100</v>
      </c>
      <c r="L49" s="92">
        <f>L48+'[2]Stan i struktura IV 08'!L49</f>
        <v>34</v>
      </c>
      <c r="M49" s="92">
        <f>M48+'[2]Stan i struktura IV 08'!M49</f>
        <v>29</v>
      </c>
      <c r="N49" s="92">
        <f>N48+'[2]Stan i struktura IV 08'!N49</f>
        <v>13</v>
      </c>
      <c r="O49" s="92">
        <f>O48+'[2]Stan i struktura IV 08'!O49</f>
        <v>177</v>
      </c>
      <c r="P49" s="92">
        <f>P48+'[2]Stan i struktura IV 08'!P49</f>
        <v>25</v>
      </c>
      <c r="Q49" s="92">
        <f>Q48+'[2]Stan i struktura IV 08'!Q49</f>
        <v>523</v>
      </c>
      <c r="R49" s="93">
        <f>R48+'[2]Stan i struktura IV 08'!R49</f>
        <v>208</v>
      </c>
      <c r="S49" s="90">
        <f>S48+'[2]Stan i struktura IV 08'!S49</f>
        <v>1321</v>
      </c>
      <c r="V49" s="6">
        <f>SUM(E49:R49)</f>
        <v>1321</v>
      </c>
    </row>
    <row r="50" spans="2:19" s="6" customFormat="1" ht="32.25" customHeight="1" thickBot="1" thickTop="1">
      <c r="B50" s="168" t="s">
        <v>23</v>
      </c>
      <c r="C50" s="202" t="s">
        <v>62</v>
      </c>
      <c r="D50" s="203"/>
      <c r="E50" s="94">
        <v>0</v>
      </c>
      <c r="F50" s="94">
        <v>0</v>
      </c>
      <c r="G50" s="94">
        <v>15</v>
      </c>
      <c r="H50" s="94">
        <v>8</v>
      </c>
      <c r="I50" s="94">
        <v>4</v>
      </c>
      <c r="J50" s="94">
        <v>1</v>
      </c>
      <c r="K50" s="94">
        <v>21</v>
      </c>
      <c r="L50" s="94">
        <v>2</v>
      </c>
      <c r="M50" s="94">
        <v>0</v>
      </c>
      <c r="N50" s="94">
        <v>18</v>
      </c>
      <c r="O50" s="94">
        <v>3</v>
      </c>
      <c r="P50" s="94">
        <v>8</v>
      </c>
      <c r="Q50" s="94">
        <v>35</v>
      </c>
      <c r="R50" s="95">
        <v>0</v>
      </c>
      <c r="S50" s="91">
        <f>SUM(E50:R50)</f>
        <v>115</v>
      </c>
    </row>
    <row r="51" spans="2:22" ht="32.25" customHeight="1" thickBot="1" thickTop="1">
      <c r="B51" s="182"/>
      <c r="C51" s="185" t="s">
        <v>63</v>
      </c>
      <c r="D51" s="186"/>
      <c r="E51" s="92">
        <f>E50+'[2]Stan i struktura IV 08'!E51</f>
        <v>3</v>
      </c>
      <c r="F51" s="92">
        <f>F50+'[2]Stan i struktura IV 08'!F51</f>
        <v>11</v>
      </c>
      <c r="G51" s="92">
        <f>G50+'[2]Stan i struktura IV 08'!G51</f>
        <v>97</v>
      </c>
      <c r="H51" s="92">
        <f>H50+'[2]Stan i struktura IV 08'!H51</f>
        <v>71</v>
      </c>
      <c r="I51" s="92">
        <f>I50+'[2]Stan i struktura IV 08'!I51</f>
        <v>123</v>
      </c>
      <c r="J51" s="92">
        <f>J50+'[2]Stan i struktura IV 08'!J51</f>
        <v>52</v>
      </c>
      <c r="K51" s="92">
        <f>K50+'[2]Stan i struktura IV 08'!K51</f>
        <v>79</v>
      </c>
      <c r="L51" s="92">
        <f>L50+'[2]Stan i struktura IV 08'!L51</f>
        <v>40</v>
      </c>
      <c r="M51" s="92">
        <f>M50+'[2]Stan i struktura IV 08'!M51</f>
        <v>7</v>
      </c>
      <c r="N51" s="92">
        <f>N50+'[2]Stan i struktura IV 08'!N51</f>
        <v>18</v>
      </c>
      <c r="O51" s="92">
        <f>O50+'[2]Stan i struktura IV 08'!O51</f>
        <v>49</v>
      </c>
      <c r="P51" s="92">
        <f>P50+'[2]Stan i struktura IV 08'!P51</f>
        <v>130</v>
      </c>
      <c r="Q51" s="92">
        <f>Q50+'[2]Stan i struktura IV 08'!Q51</f>
        <v>94</v>
      </c>
      <c r="R51" s="93">
        <f>R50+'[2]Stan i struktura IV 08'!R51</f>
        <v>0</v>
      </c>
      <c r="S51" s="90">
        <f>S50+'[2]Stan i struktura IV 08'!S51</f>
        <v>774</v>
      </c>
      <c r="V51" s="6">
        <f>SUM(E51:R51)</f>
        <v>774</v>
      </c>
    </row>
    <row r="52" spans="2:19" s="6" customFormat="1" ht="31.5" customHeight="1" thickBot="1" thickTop="1">
      <c r="B52" s="167" t="s">
        <v>28</v>
      </c>
      <c r="C52" s="183" t="s">
        <v>64</v>
      </c>
      <c r="D52" s="184"/>
      <c r="E52" s="50">
        <v>6</v>
      </c>
      <c r="F52" s="51">
        <v>4</v>
      </c>
      <c r="G52" s="51">
        <v>6</v>
      </c>
      <c r="H52" s="51">
        <v>21</v>
      </c>
      <c r="I52" s="52">
        <v>5</v>
      </c>
      <c r="J52" s="51">
        <v>5</v>
      </c>
      <c r="K52" s="52">
        <v>2</v>
      </c>
      <c r="L52" s="51">
        <v>7</v>
      </c>
      <c r="M52" s="52">
        <v>3</v>
      </c>
      <c r="N52" s="52">
        <v>11</v>
      </c>
      <c r="O52" s="52">
        <v>2</v>
      </c>
      <c r="P52" s="51">
        <v>1</v>
      </c>
      <c r="Q52" s="96">
        <v>20</v>
      </c>
      <c r="R52" s="52">
        <v>13</v>
      </c>
      <c r="S52" s="91">
        <f>SUM(E52:R52)</f>
        <v>106</v>
      </c>
    </row>
    <row r="53" spans="2:22" ht="32.25" customHeight="1" thickBot="1" thickTop="1">
      <c r="B53" s="182"/>
      <c r="C53" s="185" t="s">
        <v>65</v>
      </c>
      <c r="D53" s="186"/>
      <c r="E53" s="92">
        <f>E52+'[2]Stan i struktura IV 08'!E53</f>
        <v>40</v>
      </c>
      <c r="F53" s="92">
        <f>F52+'[2]Stan i struktura IV 08'!F53</f>
        <v>16</v>
      </c>
      <c r="G53" s="92">
        <f>G52+'[2]Stan i struktura IV 08'!G53</f>
        <v>40</v>
      </c>
      <c r="H53" s="92">
        <f>H52+'[2]Stan i struktura IV 08'!H53</f>
        <v>36</v>
      </c>
      <c r="I53" s="92">
        <f>I52+'[2]Stan i struktura IV 08'!I53</f>
        <v>8</v>
      </c>
      <c r="J53" s="92">
        <f>J52+'[2]Stan i struktura IV 08'!J53</f>
        <v>17</v>
      </c>
      <c r="K53" s="92">
        <f>K52+'[2]Stan i struktura IV 08'!K53</f>
        <v>13</v>
      </c>
      <c r="L53" s="92">
        <f>L52+'[2]Stan i struktura IV 08'!L53</f>
        <v>30</v>
      </c>
      <c r="M53" s="92">
        <f>M52+'[2]Stan i struktura IV 08'!M53</f>
        <v>15</v>
      </c>
      <c r="N53" s="92">
        <f>N52+'[2]Stan i struktura IV 08'!N53</f>
        <v>37</v>
      </c>
      <c r="O53" s="92">
        <f>O52+'[2]Stan i struktura IV 08'!O53</f>
        <v>15</v>
      </c>
      <c r="P53" s="92">
        <f>P52+'[2]Stan i struktura IV 08'!P53</f>
        <v>5</v>
      </c>
      <c r="Q53" s="92">
        <f>Q52+'[2]Stan i struktura IV 08'!Q53</f>
        <v>38</v>
      </c>
      <c r="R53" s="93">
        <f>R52+'[2]Stan i struktura IV 08'!R53</f>
        <v>61</v>
      </c>
      <c r="S53" s="90">
        <f>S52+'[2]Stan i struktura IV 08'!S53</f>
        <v>371</v>
      </c>
      <c r="V53" s="6">
        <f>SUM(E53:R53)</f>
        <v>371</v>
      </c>
    </row>
    <row r="54" spans="2:19" s="6" customFormat="1" ht="32.25" customHeight="1" thickBot="1" thickTop="1">
      <c r="B54" s="167" t="s">
        <v>31</v>
      </c>
      <c r="C54" s="183" t="s">
        <v>66</v>
      </c>
      <c r="D54" s="184"/>
      <c r="E54" s="50">
        <v>10</v>
      </c>
      <c r="F54" s="51">
        <v>1</v>
      </c>
      <c r="G54" s="51">
        <v>7</v>
      </c>
      <c r="H54" s="51">
        <v>4</v>
      </c>
      <c r="I54" s="52">
        <v>3</v>
      </c>
      <c r="J54" s="51">
        <v>3</v>
      </c>
      <c r="K54" s="52">
        <v>7</v>
      </c>
      <c r="L54" s="51">
        <v>31</v>
      </c>
      <c r="M54" s="52">
        <v>4</v>
      </c>
      <c r="N54" s="52">
        <v>12</v>
      </c>
      <c r="O54" s="52">
        <v>11</v>
      </c>
      <c r="P54" s="51">
        <v>7</v>
      </c>
      <c r="Q54" s="96">
        <v>14</v>
      </c>
      <c r="R54" s="52">
        <v>26</v>
      </c>
      <c r="S54" s="91">
        <f>SUM(E54:R54)</f>
        <v>140</v>
      </c>
    </row>
    <row r="55" spans="2:22" s="6" customFormat="1" ht="32.25" customHeight="1" thickBot="1" thickTop="1">
      <c r="B55" s="182"/>
      <c r="C55" s="200" t="s">
        <v>67</v>
      </c>
      <c r="D55" s="201"/>
      <c r="E55" s="92">
        <f>E54+'[2]Stan i struktura IV 08'!E55</f>
        <v>223</v>
      </c>
      <c r="F55" s="92">
        <f>F54+'[2]Stan i struktura IV 08'!F55</f>
        <v>76</v>
      </c>
      <c r="G55" s="92">
        <f>G54+'[2]Stan i struktura IV 08'!G55</f>
        <v>7</v>
      </c>
      <c r="H55" s="92">
        <f>H54+'[2]Stan i struktura IV 08'!H55</f>
        <v>7</v>
      </c>
      <c r="I55" s="92">
        <f>I54+'[2]Stan i struktura IV 08'!I55</f>
        <v>4</v>
      </c>
      <c r="J55" s="92">
        <f>J54+'[2]Stan i struktura IV 08'!J55</f>
        <v>23</v>
      </c>
      <c r="K55" s="92">
        <f>K54+'[2]Stan i struktura IV 08'!K55</f>
        <v>15</v>
      </c>
      <c r="L55" s="92">
        <f>L54+'[2]Stan i struktura IV 08'!L55</f>
        <v>110</v>
      </c>
      <c r="M55" s="92">
        <f>M54+'[2]Stan i struktura IV 08'!M55</f>
        <v>22</v>
      </c>
      <c r="N55" s="92">
        <f>N54+'[2]Stan i struktura IV 08'!N55</f>
        <v>37</v>
      </c>
      <c r="O55" s="92">
        <f>O54+'[2]Stan i struktura IV 08'!O55</f>
        <v>21</v>
      </c>
      <c r="P55" s="92">
        <f>P54+'[2]Stan i struktura IV 08'!P55</f>
        <v>16</v>
      </c>
      <c r="Q55" s="92">
        <f>Q54+'[2]Stan i struktura IV 08'!Q55</f>
        <v>59</v>
      </c>
      <c r="R55" s="93">
        <f>R54+'[2]Stan i struktura IV 08'!R55</f>
        <v>107</v>
      </c>
      <c r="S55" s="90">
        <f>S54+'[2]Stan i struktura IV 08'!S55</f>
        <v>727</v>
      </c>
      <c r="V55" s="6">
        <f>SUM(E55:R55)</f>
        <v>727</v>
      </c>
    </row>
    <row r="56" spans="2:19" s="6" customFormat="1" ht="32.25" customHeight="1" thickBot="1" thickTop="1">
      <c r="B56" s="167" t="s">
        <v>42</v>
      </c>
      <c r="C56" s="173" t="s">
        <v>68</v>
      </c>
      <c r="D56" s="174"/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3</v>
      </c>
      <c r="N56" s="97">
        <v>0</v>
      </c>
      <c r="O56" s="97">
        <v>0</v>
      </c>
      <c r="P56" s="97">
        <v>0</v>
      </c>
      <c r="Q56" s="97">
        <v>0</v>
      </c>
      <c r="R56" s="98">
        <v>0</v>
      </c>
      <c r="S56" s="91">
        <f>SUM(E56:R56)</f>
        <v>3</v>
      </c>
    </row>
    <row r="57" spans="2:22" s="6" customFormat="1" ht="32.25" customHeight="1" thickBot="1" thickTop="1">
      <c r="B57" s="258"/>
      <c r="C57" s="204" t="s">
        <v>69</v>
      </c>
      <c r="D57" s="205"/>
      <c r="E57" s="92">
        <f>E56+'[2]Stan i struktura IV 08'!E57</f>
        <v>1</v>
      </c>
      <c r="F57" s="92">
        <f>F56+'[2]Stan i struktura IV 08'!F57</f>
        <v>0</v>
      </c>
      <c r="G57" s="92">
        <f>G56+'[2]Stan i struktura IV 08'!G57</f>
        <v>0</v>
      </c>
      <c r="H57" s="92">
        <f>H56+'[2]Stan i struktura IV 08'!H57</f>
        <v>0</v>
      </c>
      <c r="I57" s="92">
        <f>I56+'[2]Stan i struktura IV 08'!I57</f>
        <v>0</v>
      </c>
      <c r="J57" s="92">
        <f>J56+'[2]Stan i struktura IV 08'!J57</f>
        <v>0</v>
      </c>
      <c r="K57" s="92">
        <f>K56+'[2]Stan i struktura IV 08'!K57</f>
        <v>0</v>
      </c>
      <c r="L57" s="92">
        <f>L56+'[2]Stan i struktura IV 08'!L57</f>
        <v>0</v>
      </c>
      <c r="M57" s="92">
        <f>M56+'[2]Stan i struktura IV 08'!M57</f>
        <v>27</v>
      </c>
      <c r="N57" s="92">
        <f>N56+'[2]Stan i struktura IV 08'!N57</f>
        <v>0</v>
      </c>
      <c r="O57" s="92">
        <f>O56+'[2]Stan i struktura IV 08'!O57</f>
        <v>0</v>
      </c>
      <c r="P57" s="92">
        <f>P56+'[2]Stan i struktura IV 08'!P57</f>
        <v>0</v>
      </c>
      <c r="Q57" s="92">
        <f>Q56+'[2]Stan i struktura IV 08'!Q57</f>
        <v>7</v>
      </c>
      <c r="R57" s="93">
        <f>R56+'[2]Stan i struktura IV 08'!R57</f>
        <v>6</v>
      </c>
      <c r="S57" s="90">
        <f>S56+'[2]Stan i struktura IV 08'!S57</f>
        <v>41</v>
      </c>
      <c r="V57" s="6">
        <f>SUM(E57:R57)</f>
        <v>41</v>
      </c>
    </row>
    <row r="58" spans="2:19" s="6" customFormat="1" ht="32.25" customHeight="1" thickBot="1" thickTop="1">
      <c r="B58" s="167" t="s">
        <v>50</v>
      </c>
      <c r="C58" s="173" t="s">
        <v>70</v>
      </c>
      <c r="D58" s="174"/>
      <c r="E58" s="97">
        <v>10</v>
      </c>
      <c r="F58" s="97">
        <v>8</v>
      </c>
      <c r="G58" s="97">
        <v>59</v>
      </c>
      <c r="H58" s="97">
        <v>98</v>
      </c>
      <c r="I58" s="97">
        <v>21</v>
      </c>
      <c r="J58" s="97">
        <v>0</v>
      </c>
      <c r="K58" s="97">
        <v>33</v>
      </c>
      <c r="L58" s="97">
        <v>9</v>
      </c>
      <c r="M58" s="97">
        <v>28</v>
      </c>
      <c r="N58" s="97">
        <v>24</v>
      </c>
      <c r="O58" s="97">
        <v>46</v>
      </c>
      <c r="P58" s="97">
        <v>53</v>
      </c>
      <c r="Q58" s="97">
        <v>3</v>
      </c>
      <c r="R58" s="98">
        <v>38</v>
      </c>
      <c r="S58" s="91">
        <f>SUM(E58:R58)</f>
        <v>430</v>
      </c>
    </row>
    <row r="59" spans="2:22" s="6" customFormat="1" ht="32.25" customHeight="1" thickBot="1" thickTop="1">
      <c r="B59" s="168"/>
      <c r="C59" s="206" t="s">
        <v>71</v>
      </c>
      <c r="D59" s="207"/>
      <c r="E59" s="92">
        <f>E58+'[2]Stan i struktura IV 08'!E59</f>
        <v>69</v>
      </c>
      <c r="F59" s="92">
        <f>F58+'[2]Stan i struktura IV 08'!F59</f>
        <v>42</v>
      </c>
      <c r="G59" s="92">
        <f>G58+'[2]Stan i struktura IV 08'!G59</f>
        <v>116</v>
      </c>
      <c r="H59" s="92">
        <f>H58+'[2]Stan i struktura IV 08'!H59</f>
        <v>115</v>
      </c>
      <c r="I59" s="92">
        <f>I58+'[2]Stan i struktura IV 08'!I59</f>
        <v>71</v>
      </c>
      <c r="J59" s="92">
        <f>J58+'[2]Stan i struktura IV 08'!J59</f>
        <v>10</v>
      </c>
      <c r="K59" s="92">
        <f>K58+'[2]Stan i struktura IV 08'!K59</f>
        <v>101</v>
      </c>
      <c r="L59" s="92">
        <f>L58+'[2]Stan i struktura IV 08'!L59</f>
        <v>53</v>
      </c>
      <c r="M59" s="92">
        <f>M58+'[2]Stan i struktura IV 08'!M59</f>
        <v>107</v>
      </c>
      <c r="N59" s="92">
        <f>N58+'[2]Stan i struktura IV 08'!N59</f>
        <v>55</v>
      </c>
      <c r="O59" s="92">
        <f>O58+'[2]Stan i struktura IV 08'!O59</f>
        <v>87</v>
      </c>
      <c r="P59" s="92">
        <f>P58+'[2]Stan i struktura IV 08'!P59</f>
        <v>107</v>
      </c>
      <c r="Q59" s="92">
        <f>Q58+'[2]Stan i struktura IV 08'!Q59</f>
        <v>29</v>
      </c>
      <c r="R59" s="93">
        <f>R58+'[2]Stan i struktura IV 08'!R59</f>
        <v>194</v>
      </c>
      <c r="S59" s="90">
        <f>S58+'[2]Stan i struktura IV 08'!S59</f>
        <v>1156</v>
      </c>
      <c r="V59" s="6">
        <f>SUM(E59:R59)</f>
        <v>1156</v>
      </c>
    </row>
    <row r="60" spans="2:19" s="6" customFormat="1" ht="32.25" customHeight="1" thickBot="1" thickTop="1">
      <c r="B60" s="169" t="s">
        <v>72</v>
      </c>
      <c r="C60" s="173" t="s">
        <v>73</v>
      </c>
      <c r="D60" s="174"/>
      <c r="E60" s="97">
        <v>10</v>
      </c>
      <c r="F60" s="97">
        <v>9</v>
      </c>
      <c r="G60" s="97">
        <v>51</v>
      </c>
      <c r="H60" s="97">
        <v>40</v>
      </c>
      <c r="I60" s="97">
        <v>39</v>
      </c>
      <c r="J60" s="97">
        <v>30</v>
      </c>
      <c r="K60" s="97">
        <v>6</v>
      </c>
      <c r="L60" s="97">
        <v>13</v>
      </c>
      <c r="M60" s="97">
        <v>19</v>
      </c>
      <c r="N60" s="97">
        <v>2</v>
      </c>
      <c r="O60" s="97">
        <v>15</v>
      </c>
      <c r="P60" s="97">
        <v>17</v>
      </c>
      <c r="Q60" s="97">
        <v>11</v>
      </c>
      <c r="R60" s="98">
        <v>30</v>
      </c>
      <c r="S60" s="91">
        <f>SUM(E60:R60)</f>
        <v>292</v>
      </c>
    </row>
    <row r="61" spans="2:22" s="6" customFormat="1" ht="32.25" customHeight="1" thickBot="1" thickTop="1">
      <c r="B61" s="169"/>
      <c r="C61" s="175" t="s">
        <v>74</v>
      </c>
      <c r="D61" s="176"/>
      <c r="E61" s="99">
        <f>E60+'[2]Stan i struktura IV 08'!E61</f>
        <v>198</v>
      </c>
      <c r="F61" s="99">
        <f>F60+'[2]Stan i struktura IV 08'!F61</f>
        <v>94</v>
      </c>
      <c r="G61" s="99">
        <f>G60+'[2]Stan i struktura IV 08'!G61</f>
        <v>278</v>
      </c>
      <c r="H61" s="99">
        <f>H60+'[2]Stan i struktura IV 08'!H61</f>
        <v>109</v>
      </c>
      <c r="I61" s="99">
        <f>I60+'[2]Stan i struktura IV 08'!I61</f>
        <v>170</v>
      </c>
      <c r="J61" s="99">
        <f>J60+'[2]Stan i struktura IV 08'!J61</f>
        <v>155</v>
      </c>
      <c r="K61" s="99">
        <f>K60+'[2]Stan i struktura IV 08'!K61</f>
        <v>144</v>
      </c>
      <c r="L61" s="99">
        <f>L60+'[2]Stan i struktura IV 08'!L61</f>
        <v>112</v>
      </c>
      <c r="M61" s="99">
        <f>M60+'[2]Stan i struktura IV 08'!M61</f>
        <v>96</v>
      </c>
      <c r="N61" s="99">
        <f>N60+'[2]Stan i struktura IV 08'!N61</f>
        <v>42</v>
      </c>
      <c r="O61" s="99">
        <f>O60+'[2]Stan i struktura IV 08'!O61</f>
        <v>219</v>
      </c>
      <c r="P61" s="99">
        <f>P60+'[2]Stan i struktura IV 08'!P61</f>
        <v>205</v>
      </c>
      <c r="Q61" s="99">
        <f>Q60+'[2]Stan i struktura IV 08'!Q61</f>
        <v>139</v>
      </c>
      <c r="R61" s="100">
        <f>R60+'[2]Stan i struktura IV 08'!R61</f>
        <v>232</v>
      </c>
      <c r="S61" s="90">
        <f>S60+'[2]Stan i struktura IV 08'!S61</f>
        <v>2193</v>
      </c>
      <c r="V61" s="6">
        <f>SUM(E61:R61)</f>
        <v>2193</v>
      </c>
    </row>
    <row r="62" spans="2:19" s="6" customFormat="1" ht="32.25" customHeight="1" thickBot="1" thickTop="1">
      <c r="B62" s="169" t="s">
        <v>75</v>
      </c>
      <c r="C62" s="173" t="s">
        <v>76</v>
      </c>
      <c r="D62" s="174"/>
      <c r="E62" s="97">
        <v>7</v>
      </c>
      <c r="F62" s="97">
        <v>2</v>
      </c>
      <c r="G62" s="97">
        <v>18</v>
      </c>
      <c r="H62" s="97">
        <v>17</v>
      </c>
      <c r="I62" s="97">
        <v>13</v>
      </c>
      <c r="J62" s="97">
        <v>1</v>
      </c>
      <c r="K62" s="97">
        <v>49</v>
      </c>
      <c r="L62" s="97">
        <v>9</v>
      </c>
      <c r="M62" s="97">
        <v>2</v>
      </c>
      <c r="N62" s="97">
        <v>0</v>
      </c>
      <c r="O62" s="97">
        <v>1</v>
      </c>
      <c r="P62" s="97">
        <v>1</v>
      </c>
      <c r="Q62" s="97">
        <v>12</v>
      </c>
      <c r="R62" s="98">
        <v>16</v>
      </c>
      <c r="S62" s="91">
        <f>SUM(E62:R62)</f>
        <v>148</v>
      </c>
    </row>
    <row r="63" spans="2:22" s="6" customFormat="1" ht="32.25" customHeight="1" thickBot="1" thickTop="1">
      <c r="B63" s="169"/>
      <c r="C63" s="179" t="s">
        <v>77</v>
      </c>
      <c r="D63" s="180"/>
      <c r="E63" s="92">
        <f>E62+'[2]Stan i struktura IV 08'!E63</f>
        <v>140</v>
      </c>
      <c r="F63" s="92">
        <f>F62+'[2]Stan i struktura IV 08'!F63</f>
        <v>92</v>
      </c>
      <c r="G63" s="92">
        <f>G62+'[2]Stan i struktura IV 08'!G63</f>
        <v>129</v>
      </c>
      <c r="H63" s="92">
        <f>H62+'[2]Stan i struktura IV 08'!H63</f>
        <v>98</v>
      </c>
      <c r="I63" s="92">
        <f>I62+'[2]Stan i struktura IV 08'!I63</f>
        <v>66</v>
      </c>
      <c r="J63" s="92">
        <f>J62+'[2]Stan i struktura IV 08'!J63</f>
        <v>42</v>
      </c>
      <c r="K63" s="92">
        <f>K62+'[2]Stan i struktura IV 08'!K63</f>
        <v>132</v>
      </c>
      <c r="L63" s="92">
        <f>L62+'[2]Stan i struktura IV 08'!L63</f>
        <v>50</v>
      </c>
      <c r="M63" s="92">
        <f>M62+'[2]Stan i struktura IV 08'!M63</f>
        <v>23</v>
      </c>
      <c r="N63" s="92">
        <f>N62+'[2]Stan i struktura IV 08'!N63</f>
        <v>11</v>
      </c>
      <c r="O63" s="92">
        <f>O62+'[2]Stan i struktura IV 08'!O63</f>
        <v>32</v>
      </c>
      <c r="P63" s="92">
        <f>P62+'[2]Stan i struktura IV 08'!P63</f>
        <v>28</v>
      </c>
      <c r="Q63" s="92">
        <f>Q62+'[2]Stan i struktura IV 08'!Q63</f>
        <v>59</v>
      </c>
      <c r="R63" s="93">
        <f>R62+'[2]Stan i struktura IV 08'!R63</f>
        <v>100</v>
      </c>
      <c r="S63" s="90">
        <f>S62+'[2]Stan i struktura IV 08'!S63</f>
        <v>1002</v>
      </c>
      <c r="V63" s="6">
        <f>SUM(E63:R63)</f>
        <v>1002</v>
      </c>
    </row>
    <row r="64" spans="2:19" s="6" customFormat="1" ht="32.25" customHeight="1" thickBot="1" thickTop="1">
      <c r="B64" s="169" t="s">
        <v>78</v>
      </c>
      <c r="C64" s="173" t="s">
        <v>79</v>
      </c>
      <c r="D64" s="174"/>
      <c r="E64" s="97">
        <v>1</v>
      </c>
      <c r="F64" s="97">
        <v>5</v>
      </c>
      <c r="G64" s="97">
        <v>51</v>
      </c>
      <c r="H64" s="97">
        <v>25</v>
      </c>
      <c r="I64" s="97">
        <v>10</v>
      </c>
      <c r="J64" s="97">
        <v>0</v>
      </c>
      <c r="K64" s="97">
        <v>3</v>
      </c>
      <c r="L64" s="97">
        <v>4</v>
      </c>
      <c r="M64" s="97">
        <v>5</v>
      </c>
      <c r="N64" s="97">
        <v>15</v>
      </c>
      <c r="O64" s="97">
        <v>74</v>
      </c>
      <c r="P64" s="97">
        <v>18</v>
      </c>
      <c r="Q64" s="97">
        <v>81</v>
      </c>
      <c r="R64" s="98">
        <v>771</v>
      </c>
      <c r="S64" s="91">
        <f>SUM(E64:R64)</f>
        <v>1063</v>
      </c>
    </row>
    <row r="65" spans="2:22" ht="31.5" customHeight="1" thickBot="1" thickTop="1">
      <c r="B65" s="170"/>
      <c r="C65" s="177" t="s">
        <v>80</v>
      </c>
      <c r="D65" s="178"/>
      <c r="E65" s="92">
        <f>E64+'[2]Stan i struktura IV 08'!E65</f>
        <v>30</v>
      </c>
      <c r="F65" s="92">
        <f>F64+'[2]Stan i struktura IV 08'!F65</f>
        <v>198</v>
      </c>
      <c r="G65" s="92">
        <f>G64+'[2]Stan i struktura IV 08'!G65</f>
        <v>51</v>
      </c>
      <c r="H65" s="92">
        <f>H64+'[2]Stan i struktura IV 08'!H65</f>
        <v>87</v>
      </c>
      <c r="I65" s="92">
        <f>I64+'[2]Stan i struktura IV 08'!I65</f>
        <v>189</v>
      </c>
      <c r="J65" s="92">
        <f>J64+'[2]Stan i struktura IV 08'!J65</f>
        <v>61</v>
      </c>
      <c r="K65" s="92">
        <f>K64+'[2]Stan i struktura IV 08'!K65</f>
        <v>58</v>
      </c>
      <c r="L65" s="92">
        <f>L64+'[2]Stan i struktura IV 08'!L65</f>
        <v>25</v>
      </c>
      <c r="M65" s="92">
        <f>M64+'[2]Stan i struktura IV 08'!M65</f>
        <v>51</v>
      </c>
      <c r="N65" s="92">
        <f>N64+'[2]Stan i struktura IV 08'!N65</f>
        <v>78</v>
      </c>
      <c r="O65" s="92">
        <f>O64+'[2]Stan i struktura IV 08'!O65</f>
        <v>217</v>
      </c>
      <c r="P65" s="92">
        <f>P64+'[2]Stan i struktura IV 08'!P65</f>
        <v>37</v>
      </c>
      <c r="Q65" s="92">
        <f>Q64+'[2]Stan i struktura IV 08'!Q65</f>
        <v>308</v>
      </c>
      <c r="R65" s="93">
        <f>R64+'[2]Stan i struktura IV 08'!R65</f>
        <v>3714</v>
      </c>
      <c r="S65" s="90">
        <f>S64+'[2]Stan i struktura IV 08'!S65</f>
        <v>5104</v>
      </c>
      <c r="V65" s="6">
        <f>SUM(E65:R65)</f>
        <v>5104</v>
      </c>
    </row>
    <row r="66" spans="2:22" ht="45" customHeight="1" thickBot="1" thickTop="1">
      <c r="B66" s="198" t="s">
        <v>81</v>
      </c>
      <c r="C66" s="171" t="s">
        <v>82</v>
      </c>
      <c r="D66" s="172"/>
      <c r="E66" s="101">
        <f aca="true" t="shared" si="14" ref="E66:R66">E48+E50+E52+E54+E56+E58+E60+E62+E64</f>
        <v>59</v>
      </c>
      <c r="F66" s="101">
        <f t="shared" si="14"/>
        <v>35</v>
      </c>
      <c r="G66" s="101">
        <f t="shared" si="14"/>
        <v>213</v>
      </c>
      <c r="H66" s="101">
        <f t="shared" si="14"/>
        <v>213</v>
      </c>
      <c r="I66" s="101">
        <f t="shared" si="14"/>
        <v>108</v>
      </c>
      <c r="J66" s="101">
        <f t="shared" si="14"/>
        <v>41</v>
      </c>
      <c r="K66" s="101">
        <f t="shared" si="14"/>
        <v>129</v>
      </c>
      <c r="L66" s="101">
        <f t="shared" si="14"/>
        <v>78</v>
      </c>
      <c r="M66" s="101">
        <f t="shared" si="14"/>
        <v>71</v>
      </c>
      <c r="N66" s="101">
        <f t="shared" si="14"/>
        <v>83</v>
      </c>
      <c r="O66" s="101">
        <f t="shared" si="14"/>
        <v>157</v>
      </c>
      <c r="P66" s="101">
        <f t="shared" si="14"/>
        <v>107</v>
      </c>
      <c r="Q66" s="101">
        <f t="shared" si="14"/>
        <v>245</v>
      </c>
      <c r="R66" s="102">
        <f t="shared" si="14"/>
        <v>935</v>
      </c>
      <c r="S66" s="84">
        <f>SUM(E66:R66)</f>
        <v>2474</v>
      </c>
      <c r="V66" s="6"/>
    </row>
    <row r="67" spans="2:22" ht="45" customHeight="1" thickBot="1" thickTop="1">
      <c r="B67" s="199"/>
      <c r="C67" s="171" t="s">
        <v>83</v>
      </c>
      <c r="D67" s="172"/>
      <c r="E67" s="103">
        <f aca="true" t="shared" si="15" ref="E67:R67">E49+E51+E53+E55+E57+E59+E61+E63+E65</f>
        <v>745</v>
      </c>
      <c r="F67" s="103">
        <f t="shared" si="15"/>
        <v>590</v>
      </c>
      <c r="G67" s="103">
        <f t="shared" si="15"/>
        <v>737</v>
      </c>
      <c r="H67" s="103">
        <f t="shared" si="15"/>
        <v>523</v>
      </c>
      <c r="I67" s="103">
        <f t="shared" si="15"/>
        <v>677</v>
      </c>
      <c r="J67" s="103">
        <f t="shared" si="15"/>
        <v>405</v>
      </c>
      <c r="K67" s="103">
        <f t="shared" si="15"/>
        <v>642</v>
      </c>
      <c r="L67" s="103">
        <f t="shared" si="15"/>
        <v>454</v>
      </c>
      <c r="M67" s="103">
        <f t="shared" si="15"/>
        <v>377</v>
      </c>
      <c r="N67" s="103">
        <f t="shared" si="15"/>
        <v>291</v>
      </c>
      <c r="O67" s="103">
        <f t="shared" si="15"/>
        <v>817</v>
      </c>
      <c r="P67" s="103">
        <f t="shared" si="15"/>
        <v>553</v>
      </c>
      <c r="Q67" s="103">
        <f t="shared" si="15"/>
        <v>1256</v>
      </c>
      <c r="R67" s="104">
        <f t="shared" si="15"/>
        <v>4622</v>
      </c>
      <c r="S67" s="84">
        <f>SUM(E67:R67)</f>
        <v>12689</v>
      </c>
      <c r="V67" s="6"/>
    </row>
    <row r="68" spans="2:19" ht="14.25" customHeight="1">
      <c r="B68" s="253" t="s">
        <v>84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2:19" ht="14.25" customHeight="1">
      <c r="B69" s="196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</row>
    <row r="75" ht="13.5" thickBot="1"/>
    <row r="76" spans="5:19" ht="26.25" customHeight="1" thickBot="1" thickTop="1">
      <c r="E76" s="106">
        <v>91</v>
      </c>
      <c r="F76" s="106">
        <v>62</v>
      </c>
      <c r="G76" s="106">
        <v>101</v>
      </c>
      <c r="H76" s="106">
        <v>92</v>
      </c>
      <c r="I76" s="106">
        <v>96</v>
      </c>
      <c r="J76" s="106">
        <v>69</v>
      </c>
      <c r="K76" s="107">
        <v>73</v>
      </c>
      <c r="L76" s="106">
        <v>66</v>
      </c>
      <c r="M76" s="107">
        <v>76</v>
      </c>
      <c r="N76" s="106">
        <v>38</v>
      </c>
      <c r="O76" s="106">
        <v>61</v>
      </c>
      <c r="P76" s="107">
        <v>83</v>
      </c>
      <c r="Q76" s="106">
        <v>102</v>
      </c>
      <c r="R76" s="106">
        <v>160</v>
      </c>
      <c r="S76" s="84">
        <f>SUM(E76:R76)</f>
        <v>1170</v>
      </c>
    </row>
  </sheetData>
  <sheetProtection/>
  <mergeCells count="86"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C11:D11"/>
    <mergeCell ref="C12:D12"/>
    <mergeCell ref="C33:D33"/>
    <mergeCell ref="C17:D17"/>
    <mergeCell ref="C32:D32"/>
    <mergeCell ref="C19:D19"/>
    <mergeCell ref="C20:D20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63" t="s">
        <v>85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2:15" ht="18" customHeight="1">
      <c r="B3" s="265" t="s">
        <v>86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3:13" ht="18.75" thickBot="1">
      <c r="C4" s="108"/>
      <c r="D4" s="108"/>
      <c r="E4" s="108"/>
      <c r="F4" s="108"/>
      <c r="G4" s="108"/>
      <c r="H4" s="34"/>
      <c r="I4" s="34"/>
      <c r="J4" s="34"/>
      <c r="K4" s="34"/>
      <c r="L4" s="34"/>
      <c r="M4" s="34"/>
    </row>
    <row r="5" spans="2:15" ht="15" customHeight="1" thickBot="1">
      <c r="B5" s="266" t="s">
        <v>87</v>
      </c>
      <c r="C5" s="270" t="s">
        <v>88</v>
      </c>
      <c r="D5" s="272" t="s">
        <v>89</v>
      </c>
      <c r="E5" s="274" t="s">
        <v>90</v>
      </c>
      <c r="F5" s="108"/>
      <c r="G5" s="266" t="s">
        <v>87</v>
      </c>
      <c r="H5" s="268" t="s">
        <v>91</v>
      </c>
      <c r="I5" s="272" t="s">
        <v>89</v>
      </c>
      <c r="J5" s="274" t="s">
        <v>90</v>
      </c>
      <c r="K5" s="34"/>
      <c r="L5" s="266" t="s">
        <v>87</v>
      </c>
      <c r="M5" s="291" t="s">
        <v>88</v>
      </c>
      <c r="N5" s="272" t="s">
        <v>89</v>
      </c>
      <c r="O5" s="293" t="s">
        <v>90</v>
      </c>
    </row>
    <row r="6" spans="2:15" ht="15" customHeight="1" thickBot="1" thickTop="1">
      <c r="B6" s="267"/>
      <c r="C6" s="271"/>
      <c r="D6" s="273"/>
      <c r="E6" s="275"/>
      <c r="F6" s="108"/>
      <c r="G6" s="267"/>
      <c r="H6" s="269"/>
      <c r="I6" s="273"/>
      <c r="J6" s="275"/>
      <c r="K6" s="34"/>
      <c r="L6" s="267"/>
      <c r="M6" s="292"/>
      <c r="N6" s="273"/>
      <c r="O6" s="294"/>
    </row>
    <row r="7" spans="2:15" ht="15" customHeight="1" thickTop="1">
      <c r="B7" s="276" t="s">
        <v>92</v>
      </c>
      <c r="C7" s="277"/>
      <c r="D7" s="277"/>
      <c r="E7" s="280">
        <f>SUM(E9+E20+E28+E35+E42)</f>
        <v>14557</v>
      </c>
      <c r="F7" s="108"/>
      <c r="G7" s="109">
        <v>4</v>
      </c>
      <c r="H7" s="110" t="s">
        <v>93</v>
      </c>
      <c r="I7" s="111" t="s">
        <v>94</v>
      </c>
      <c r="J7" s="112">
        <v>625</v>
      </c>
      <c r="K7" s="34"/>
      <c r="L7" s="113" t="s">
        <v>95</v>
      </c>
      <c r="M7" s="114" t="s">
        <v>96</v>
      </c>
      <c r="N7" s="114" t="s">
        <v>97</v>
      </c>
      <c r="O7" s="115">
        <f>SUM(O8:O19)</f>
        <v>6386</v>
      </c>
    </row>
    <row r="8" spans="2:15" ht="15" customHeight="1" thickBot="1">
      <c r="B8" s="278"/>
      <c r="C8" s="279"/>
      <c r="D8" s="279"/>
      <c r="E8" s="281"/>
      <c r="G8" s="116">
        <v>5</v>
      </c>
      <c r="H8" s="117" t="s">
        <v>98</v>
      </c>
      <c r="I8" s="118" t="s">
        <v>94</v>
      </c>
      <c r="J8" s="119">
        <v>210</v>
      </c>
      <c r="L8" s="116">
        <v>1</v>
      </c>
      <c r="M8" s="117" t="s">
        <v>99</v>
      </c>
      <c r="N8" s="118" t="s">
        <v>94</v>
      </c>
      <c r="O8" s="119">
        <v>130</v>
      </c>
    </row>
    <row r="9" spans="2:15" ht="15" customHeight="1" thickBot="1" thickTop="1">
      <c r="B9" s="113" t="s">
        <v>100</v>
      </c>
      <c r="C9" s="114" t="s">
        <v>101</v>
      </c>
      <c r="D9" s="120" t="s">
        <v>97</v>
      </c>
      <c r="E9" s="115">
        <f>SUM(E10:E18)</f>
        <v>4106</v>
      </c>
      <c r="G9" s="121"/>
      <c r="H9" s="122"/>
      <c r="I9" s="123"/>
      <c r="J9" s="124"/>
      <c r="L9" s="116">
        <v>2</v>
      </c>
      <c r="M9" s="117" t="s">
        <v>102</v>
      </c>
      <c r="N9" s="118" t="s">
        <v>103</v>
      </c>
      <c r="O9" s="119">
        <v>128</v>
      </c>
    </row>
    <row r="10" spans="2:15" ht="15" customHeight="1" thickBot="1">
      <c r="B10" s="116">
        <v>1</v>
      </c>
      <c r="C10" s="117" t="s">
        <v>104</v>
      </c>
      <c r="D10" s="118" t="s">
        <v>103</v>
      </c>
      <c r="E10" s="119">
        <v>122</v>
      </c>
      <c r="G10" s="125"/>
      <c r="H10" s="126"/>
      <c r="I10" s="127"/>
      <c r="J10" s="127"/>
      <c r="L10" s="116">
        <v>3</v>
      </c>
      <c r="M10" s="117" t="s">
        <v>105</v>
      </c>
      <c r="N10" s="118" t="s">
        <v>94</v>
      </c>
      <c r="O10" s="119">
        <v>405</v>
      </c>
    </row>
    <row r="11" spans="2:15" ht="15" customHeight="1">
      <c r="B11" s="116">
        <v>2</v>
      </c>
      <c r="C11" s="117" t="s">
        <v>106</v>
      </c>
      <c r="D11" s="118" t="s">
        <v>103</v>
      </c>
      <c r="E11" s="119">
        <v>133</v>
      </c>
      <c r="G11" s="266" t="s">
        <v>87</v>
      </c>
      <c r="H11" s="268" t="s">
        <v>91</v>
      </c>
      <c r="I11" s="272" t="s">
        <v>89</v>
      </c>
      <c r="J11" s="274" t="s">
        <v>90</v>
      </c>
      <c r="L11" s="116">
        <v>4</v>
      </c>
      <c r="M11" s="117" t="s">
        <v>107</v>
      </c>
      <c r="N11" s="118" t="s">
        <v>94</v>
      </c>
      <c r="O11" s="119">
        <v>209</v>
      </c>
    </row>
    <row r="12" spans="2:15" ht="15" customHeight="1" thickBot="1">
      <c r="B12" s="116">
        <v>3</v>
      </c>
      <c r="C12" s="117" t="s">
        <v>108</v>
      </c>
      <c r="D12" s="118" t="s">
        <v>103</v>
      </c>
      <c r="E12" s="119">
        <v>154</v>
      </c>
      <c r="G12" s="267"/>
      <c r="H12" s="269"/>
      <c r="I12" s="273"/>
      <c r="J12" s="275"/>
      <c r="L12" s="116">
        <v>5</v>
      </c>
      <c r="M12" s="117" t="s">
        <v>109</v>
      </c>
      <c r="N12" s="118" t="s">
        <v>94</v>
      </c>
      <c r="O12" s="119">
        <v>459</v>
      </c>
    </row>
    <row r="13" spans="2:15" ht="15" customHeight="1" thickTop="1">
      <c r="B13" s="116">
        <v>4</v>
      </c>
      <c r="C13" s="117" t="s">
        <v>110</v>
      </c>
      <c r="D13" s="118" t="s">
        <v>111</v>
      </c>
      <c r="E13" s="119">
        <v>365</v>
      </c>
      <c r="G13" s="276" t="s">
        <v>112</v>
      </c>
      <c r="H13" s="277"/>
      <c r="I13" s="277"/>
      <c r="J13" s="280">
        <f>SUM(J15+J24+J34+J42+O7+O21+O32)</f>
        <v>30427</v>
      </c>
      <c r="L13" s="116" t="s">
        <v>50</v>
      </c>
      <c r="M13" s="117" t="s">
        <v>113</v>
      </c>
      <c r="N13" s="118" t="s">
        <v>94</v>
      </c>
      <c r="O13" s="119">
        <v>783</v>
      </c>
    </row>
    <row r="14" spans="2:15" ht="15" customHeight="1" thickBot="1">
      <c r="B14" s="116">
        <v>5</v>
      </c>
      <c r="C14" s="117" t="s">
        <v>114</v>
      </c>
      <c r="D14" s="118" t="s">
        <v>103</v>
      </c>
      <c r="E14" s="119">
        <v>131</v>
      </c>
      <c r="F14" s="128"/>
      <c r="G14" s="278"/>
      <c r="H14" s="279"/>
      <c r="I14" s="279"/>
      <c r="J14" s="284"/>
      <c r="K14" s="128"/>
      <c r="L14" s="116">
        <v>7</v>
      </c>
      <c r="M14" s="117" t="s">
        <v>115</v>
      </c>
      <c r="N14" s="118" t="s">
        <v>103</v>
      </c>
      <c r="O14" s="119">
        <v>217</v>
      </c>
    </row>
    <row r="15" spans="2:15" ht="15" customHeight="1" thickTop="1">
      <c r="B15" s="116">
        <v>6</v>
      </c>
      <c r="C15" s="117" t="s">
        <v>116</v>
      </c>
      <c r="D15" s="118" t="s">
        <v>103</v>
      </c>
      <c r="E15" s="119">
        <v>174</v>
      </c>
      <c r="F15" s="129"/>
      <c r="G15" s="113" t="s">
        <v>100</v>
      </c>
      <c r="H15" s="114" t="s">
        <v>117</v>
      </c>
      <c r="I15" s="130" t="s">
        <v>97</v>
      </c>
      <c r="J15" s="131">
        <f>SUM(J16:J22)</f>
        <v>4537</v>
      </c>
      <c r="L15" s="116">
        <v>8</v>
      </c>
      <c r="M15" s="117" t="s">
        <v>118</v>
      </c>
      <c r="N15" s="118" t="s">
        <v>103</v>
      </c>
      <c r="O15" s="119">
        <v>118</v>
      </c>
    </row>
    <row r="16" spans="2:15" ht="15" customHeight="1">
      <c r="B16" s="116">
        <v>7</v>
      </c>
      <c r="C16" s="117" t="s">
        <v>119</v>
      </c>
      <c r="D16" s="118" t="s">
        <v>94</v>
      </c>
      <c r="E16" s="119">
        <v>640</v>
      </c>
      <c r="F16" s="129"/>
      <c r="G16" s="116">
        <v>1</v>
      </c>
      <c r="H16" s="117" t="s">
        <v>120</v>
      </c>
      <c r="I16" s="118" t="s">
        <v>103</v>
      </c>
      <c r="J16" s="119">
        <v>242</v>
      </c>
      <c r="L16" s="116">
        <v>9</v>
      </c>
      <c r="M16" s="117" t="s">
        <v>121</v>
      </c>
      <c r="N16" s="118" t="s">
        <v>103</v>
      </c>
      <c r="O16" s="119">
        <v>122</v>
      </c>
    </row>
    <row r="17" spans="2:15" ht="15" customHeight="1" thickBot="1">
      <c r="B17" s="132"/>
      <c r="C17" s="133"/>
      <c r="D17" s="134"/>
      <c r="E17" s="135"/>
      <c r="F17" s="129"/>
      <c r="G17" s="116">
        <v>2</v>
      </c>
      <c r="H17" s="117" t="s">
        <v>122</v>
      </c>
      <c r="I17" s="118" t="s">
        <v>103</v>
      </c>
      <c r="J17" s="119">
        <v>151</v>
      </c>
      <c r="L17" s="116">
        <v>10</v>
      </c>
      <c r="M17" s="117" t="s">
        <v>123</v>
      </c>
      <c r="N17" s="118" t="s">
        <v>103</v>
      </c>
      <c r="O17" s="119">
        <v>572</v>
      </c>
    </row>
    <row r="18" spans="2:15" ht="15" customHeight="1" thickBot="1" thickTop="1">
      <c r="B18" s="136">
        <v>8</v>
      </c>
      <c r="C18" s="137" t="s">
        <v>124</v>
      </c>
      <c r="D18" s="138" t="s">
        <v>125</v>
      </c>
      <c r="E18" s="139">
        <v>2387</v>
      </c>
      <c r="F18" s="129"/>
      <c r="G18" s="116">
        <v>3</v>
      </c>
      <c r="H18" s="117" t="s">
        <v>126</v>
      </c>
      <c r="I18" s="118" t="s">
        <v>103</v>
      </c>
      <c r="J18" s="119">
        <v>444</v>
      </c>
      <c r="L18" s="132"/>
      <c r="M18" s="133"/>
      <c r="N18" s="134"/>
      <c r="O18" s="135"/>
    </row>
    <row r="19" spans="2:15" ht="15" customHeight="1" thickBot="1" thickTop="1">
      <c r="B19" s="109"/>
      <c r="C19" s="110"/>
      <c r="D19" s="111"/>
      <c r="E19" s="112"/>
      <c r="F19" s="140"/>
      <c r="G19" s="116">
        <v>4</v>
      </c>
      <c r="H19" s="117" t="s">
        <v>127</v>
      </c>
      <c r="I19" s="118" t="s">
        <v>103</v>
      </c>
      <c r="J19" s="119">
        <v>775</v>
      </c>
      <c r="L19" s="136">
        <v>11</v>
      </c>
      <c r="M19" s="137" t="s">
        <v>123</v>
      </c>
      <c r="N19" s="138" t="s">
        <v>125</v>
      </c>
      <c r="O19" s="139">
        <v>3243</v>
      </c>
    </row>
    <row r="20" spans="2:15" ht="15" customHeight="1" thickTop="1">
      <c r="B20" s="141" t="s">
        <v>128</v>
      </c>
      <c r="C20" s="142" t="s">
        <v>7</v>
      </c>
      <c r="D20" s="143" t="s">
        <v>97</v>
      </c>
      <c r="E20" s="144">
        <f>SUM(E21:E26)</f>
        <v>3182</v>
      </c>
      <c r="F20" s="129"/>
      <c r="G20" s="116">
        <v>5</v>
      </c>
      <c r="H20" s="117" t="s">
        <v>127</v>
      </c>
      <c r="I20" s="118" t="s">
        <v>111</v>
      </c>
      <c r="J20" s="119">
        <v>1692</v>
      </c>
      <c r="L20" s="109"/>
      <c r="M20" s="110"/>
      <c r="N20" s="111"/>
      <c r="O20" s="112"/>
    </row>
    <row r="21" spans="2:15" ht="15" customHeight="1">
      <c r="B21" s="116">
        <v>1</v>
      </c>
      <c r="C21" s="117" t="s">
        <v>129</v>
      </c>
      <c r="D21" s="118" t="s">
        <v>103</v>
      </c>
      <c r="E21" s="119">
        <v>284</v>
      </c>
      <c r="F21" s="129"/>
      <c r="G21" s="116">
        <v>6</v>
      </c>
      <c r="H21" s="117" t="s">
        <v>130</v>
      </c>
      <c r="I21" s="118" t="s">
        <v>94</v>
      </c>
      <c r="J21" s="119">
        <v>1064</v>
      </c>
      <c r="L21" s="141" t="s">
        <v>131</v>
      </c>
      <c r="M21" s="142" t="s">
        <v>16</v>
      </c>
      <c r="N21" s="143" t="s">
        <v>97</v>
      </c>
      <c r="O21" s="144">
        <f>SUM(O22:O30)</f>
        <v>5828</v>
      </c>
    </row>
    <row r="22" spans="2:15" ht="15" customHeight="1">
      <c r="B22" s="116">
        <v>2</v>
      </c>
      <c r="C22" s="117" t="s">
        <v>132</v>
      </c>
      <c r="D22" s="118" t="s">
        <v>94</v>
      </c>
      <c r="E22" s="119">
        <v>1321</v>
      </c>
      <c r="F22" s="129"/>
      <c r="G22" s="116">
        <v>7</v>
      </c>
      <c r="H22" s="117" t="s">
        <v>133</v>
      </c>
      <c r="I22" s="118" t="s">
        <v>103</v>
      </c>
      <c r="J22" s="119">
        <v>169</v>
      </c>
      <c r="L22" s="116">
        <v>1</v>
      </c>
      <c r="M22" s="117" t="s">
        <v>134</v>
      </c>
      <c r="N22" s="118" t="s">
        <v>103</v>
      </c>
      <c r="O22" s="119">
        <v>292</v>
      </c>
    </row>
    <row r="23" spans="2:15" ht="15" customHeight="1">
      <c r="B23" s="116">
        <v>3</v>
      </c>
      <c r="C23" s="117" t="s">
        <v>135</v>
      </c>
      <c r="D23" s="118" t="s">
        <v>103</v>
      </c>
      <c r="E23" s="119">
        <v>320</v>
      </c>
      <c r="F23" s="129"/>
      <c r="G23" s="116"/>
      <c r="H23" s="117"/>
      <c r="I23" s="118"/>
      <c r="J23" s="119"/>
      <c r="L23" s="116">
        <v>2</v>
      </c>
      <c r="M23" s="117" t="s">
        <v>136</v>
      </c>
      <c r="N23" s="118" t="s">
        <v>111</v>
      </c>
      <c r="O23" s="119">
        <v>331</v>
      </c>
    </row>
    <row r="24" spans="2:15" ht="15" customHeight="1">
      <c r="B24" s="116">
        <v>4</v>
      </c>
      <c r="C24" s="117" t="s">
        <v>137</v>
      </c>
      <c r="D24" s="118" t="s">
        <v>103</v>
      </c>
      <c r="E24" s="119">
        <v>250</v>
      </c>
      <c r="F24" s="129"/>
      <c r="G24" s="141" t="s">
        <v>128</v>
      </c>
      <c r="H24" s="142" t="s">
        <v>138</v>
      </c>
      <c r="I24" s="143" t="s">
        <v>97</v>
      </c>
      <c r="J24" s="144">
        <f>SUM(J25:J32)</f>
        <v>5295</v>
      </c>
      <c r="L24" s="116">
        <v>3</v>
      </c>
      <c r="M24" s="117" t="s">
        <v>139</v>
      </c>
      <c r="N24" s="118" t="s">
        <v>94</v>
      </c>
      <c r="O24" s="119">
        <v>521</v>
      </c>
    </row>
    <row r="25" spans="2:15" ht="15" customHeight="1">
      <c r="B25" s="116">
        <v>5</v>
      </c>
      <c r="C25" s="117" t="s">
        <v>140</v>
      </c>
      <c r="D25" s="118" t="s">
        <v>94</v>
      </c>
      <c r="E25" s="119">
        <v>664</v>
      </c>
      <c r="F25" s="129"/>
      <c r="G25" s="116">
        <v>1</v>
      </c>
      <c r="H25" s="117" t="s">
        <v>141</v>
      </c>
      <c r="I25" s="118" t="s">
        <v>94</v>
      </c>
      <c r="J25" s="119">
        <v>329</v>
      </c>
      <c r="L25" s="116">
        <v>4</v>
      </c>
      <c r="M25" s="117" t="s">
        <v>142</v>
      </c>
      <c r="N25" s="118" t="s">
        <v>94</v>
      </c>
      <c r="O25" s="119">
        <v>428</v>
      </c>
    </row>
    <row r="26" spans="2:15" ht="15" customHeight="1">
      <c r="B26" s="116">
        <v>6</v>
      </c>
      <c r="C26" s="117" t="s">
        <v>143</v>
      </c>
      <c r="D26" s="118" t="s">
        <v>94</v>
      </c>
      <c r="E26" s="119">
        <v>343</v>
      </c>
      <c r="F26" s="129"/>
      <c r="G26" s="116">
        <v>2</v>
      </c>
      <c r="H26" s="117" t="s">
        <v>144</v>
      </c>
      <c r="I26" s="118" t="s">
        <v>103</v>
      </c>
      <c r="J26" s="119">
        <v>233</v>
      </c>
      <c r="L26" s="116">
        <v>5</v>
      </c>
      <c r="M26" s="117" t="s">
        <v>145</v>
      </c>
      <c r="N26" s="118" t="s">
        <v>103</v>
      </c>
      <c r="O26" s="119">
        <v>425</v>
      </c>
    </row>
    <row r="27" spans="2:15" ht="15" customHeight="1">
      <c r="B27" s="116"/>
      <c r="C27" s="117"/>
      <c r="D27" s="118"/>
      <c r="E27" s="119"/>
      <c r="F27" s="140"/>
      <c r="G27" s="116" t="s">
        <v>28</v>
      </c>
      <c r="H27" s="117" t="s">
        <v>146</v>
      </c>
      <c r="I27" s="118" t="s">
        <v>94</v>
      </c>
      <c r="J27" s="119">
        <v>1271</v>
      </c>
      <c r="L27" s="116">
        <v>6</v>
      </c>
      <c r="M27" s="117" t="s">
        <v>147</v>
      </c>
      <c r="N27" s="118" t="s">
        <v>94</v>
      </c>
      <c r="O27" s="119">
        <v>1461</v>
      </c>
    </row>
    <row r="28" spans="2:15" ht="15" customHeight="1">
      <c r="B28" s="141" t="s">
        <v>148</v>
      </c>
      <c r="C28" s="142" t="s">
        <v>9</v>
      </c>
      <c r="D28" s="143" t="s">
        <v>97</v>
      </c>
      <c r="E28" s="144">
        <f>SUM(E29:E33)</f>
        <v>2466</v>
      </c>
      <c r="F28" s="129"/>
      <c r="G28" s="116">
        <v>4</v>
      </c>
      <c r="H28" s="117" t="s">
        <v>149</v>
      </c>
      <c r="I28" s="118" t="s">
        <v>103</v>
      </c>
      <c r="J28" s="119">
        <v>445</v>
      </c>
      <c r="L28" s="116">
        <v>7</v>
      </c>
      <c r="M28" s="117" t="s">
        <v>150</v>
      </c>
      <c r="N28" s="118" t="s">
        <v>103</v>
      </c>
      <c r="O28" s="119">
        <v>195</v>
      </c>
    </row>
    <row r="29" spans="2:15" ht="15" customHeight="1">
      <c r="B29" s="116">
        <v>1</v>
      </c>
      <c r="C29" s="117" t="s">
        <v>151</v>
      </c>
      <c r="D29" s="118" t="s">
        <v>94</v>
      </c>
      <c r="E29" s="119">
        <v>358</v>
      </c>
      <c r="F29" s="129"/>
      <c r="G29" s="116">
        <v>5</v>
      </c>
      <c r="H29" s="117" t="s">
        <v>149</v>
      </c>
      <c r="I29" s="118" t="s">
        <v>111</v>
      </c>
      <c r="J29" s="119">
        <v>2032</v>
      </c>
      <c r="L29" s="116">
        <v>8</v>
      </c>
      <c r="M29" s="117" t="s">
        <v>152</v>
      </c>
      <c r="N29" s="118" t="s">
        <v>103</v>
      </c>
      <c r="O29" s="119">
        <v>551</v>
      </c>
    </row>
    <row r="30" spans="2:15" ht="15" customHeight="1">
      <c r="B30" s="116">
        <v>2</v>
      </c>
      <c r="C30" s="117" t="s">
        <v>153</v>
      </c>
      <c r="D30" s="118" t="s">
        <v>103</v>
      </c>
      <c r="E30" s="119">
        <v>244</v>
      </c>
      <c r="F30" s="129"/>
      <c r="G30" s="116">
        <v>6</v>
      </c>
      <c r="H30" s="117" t="s">
        <v>154</v>
      </c>
      <c r="I30" s="118" t="s">
        <v>94</v>
      </c>
      <c r="J30" s="119">
        <v>362</v>
      </c>
      <c r="L30" s="116">
        <v>9</v>
      </c>
      <c r="M30" s="117" t="s">
        <v>152</v>
      </c>
      <c r="N30" s="118" t="s">
        <v>111</v>
      </c>
      <c r="O30" s="119">
        <v>1624</v>
      </c>
    </row>
    <row r="31" spans="2:15" ht="15" customHeight="1">
      <c r="B31" s="116">
        <v>3</v>
      </c>
      <c r="C31" s="117" t="s">
        <v>155</v>
      </c>
      <c r="D31" s="118" t="s">
        <v>94</v>
      </c>
      <c r="E31" s="119">
        <v>215</v>
      </c>
      <c r="F31" s="129"/>
      <c r="G31" s="116">
        <v>7</v>
      </c>
      <c r="H31" s="117" t="s">
        <v>156</v>
      </c>
      <c r="I31" s="118" t="s">
        <v>103</v>
      </c>
      <c r="J31" s="119">
        <v>366</v>
      </c>
      <c r="L31" s="116"/>
      <c r="M31" s="117"/>
      <c r="N31" s="118"/>
      <c r="O31" s="119"/>
    </row>
    <row r="32" spans="2:15" ht="15" customHeight="1">
      <c r="B32" s="116">
        <v>4</v>
      </c>
      <c r="C32" s="117" t="s">
        <v>157</v>
      </c>
      <c r="D32" s="118" t="s">
        <v>94</v>
      </c>
      <c r="E32" s="119">
        <v>462</v>
      </c>
      <c r="F32" s="129"/>
      <c r="G32" s="116">
        <v>8</v>
      </c>
      <c r="H32" s="117" t="s">
        <v>158</v>
      </c>
      <c r="I32" s="118" t="s">
        <v>103</v>
      </c>
      <c r="J32" s="119">
        <v>257</v>
      </c>
      <c r="L32" s="141" t="s">
        <v>159</v>
      </c>
      <c r="M32" s="142" t="s">
        <v>17</v>
      </c>
      <c r="N32" s="143" t="s">
        <v>97</v>
      </c>
      <c r="O32" s="144">
        <f>SUM(O33:O42)</f>
        <v>5223</v>
      </c>
    </row>
    <row r="33" spans="2:15" ht="15" customHeight="1">
      <c r="B33" s="116">
        <v>5</v>
      </c>
      <c r="C33" s="117" t="s">
        <v>160</v>
      </c>
      <c r="D33" s="118" t="s">
        <v>94</v>
      </c>
      <c r="E33" s="119">
        <v>1187</v>
      </c>
      <c r="F33" s="140"/>
      <c r="G33" s="116"/>
      <c r="H33" s="117"/>
      <c r="I33" s="118"/>
      <c r="J33" s="119"/>
      <c r="L33" s="116">
        <v>1</v>
      </c>
      <c r="M33" s="117" t="s">
        <v>161</v>
      </c>
      <c r="N33" s="118" t="s">
        <v>103</v>
      </c>
      <c r="O33" s="119">
        <v>375</v>
      </c>
    </row>
    <row r="34" spans="2:15" ht="15" customHeight="1">
      <c r="B34" s="116"/>
      <c r="C34" s="117"/>
      <c r="D34" s="118"/>
      <c r="E34" s="119"/>
      <c r="F34" s="129"/>
      <c r="G34" s="141" t="s">
        <v>148</v>
      </c>
      <c r="H34" s="142" t="s">
        <v>12</v>
      </c>
      <c r="I34" s="143" t="s">
        <v>97</v>
      </c>
      <c r="J34" s="144">
        <f>SUM(J35:J40)</f>
        <v>1447</v>
      </c>
      <c r="L34" s="116">
        <v>2</v>
      </c>
      <c r="M34" s="117" t="s">
        <v>162</v>
      </c>
      <c r="N34" s="118" t="s">
        <v>94</v>
      </c>
      <c r="O34" s="119">
        <v>689</v>
      </c>
    </row>
    <row r="35" spans="2:15" ht="15" customHeight="1">
      <c r="B35" s="141" t="s">
        <v>163</v>
      </c>
      <c r="C35" s="142" t="s">
        <v>164</v>
      </c>
      <c r="D35" s="143" t="s">
        <v>97</v>
      </c>
      <c r="E35" s="144">
        <f>SUM(E36:E40)</f>
        <v>3473</v>
      </c>
      <c r="F35" s="129"/>
      <c r="G35" s="116">
        <v>1</v>
      </c>
      <c r="H35" s="117" t="s">
        <v>165</v>
      </c>
      <c r="I35" s="118" t="s">
        <v>103</v>
      </c>
      <c r="J35" s="119">
        <v>93</v>
      </c>
      <c r="L35" s="116">
        <v>3</v>
      </c>
      <c r="M35" s="117" t="s">
        <v>166</v>
      </c>
      <c r="N35" s="118" t="s">
        <v>103</v>
      </c>
      <c r="O35" s="119">
        <v>135</v>
      </c>
    </row>
    <row r="36" spans="2:15" ht="15" customHeight="1">
      <c r="B36" s="116">
        <v>1</v>
      </c>
      <c r="C36" s="117" t="s">
        <v>167</v>
      </c>
      <c r="D36" s="118" t="s">
        <v>94</v>
      </c>
      <c r="E36" s="119">
        <v>664</v>
      </c>
      <c r="F36" s="129"/>
      <c r="G36" s="116">
        <v>2</v>
      </c>
      <c r="H36" s="117" t="s">
        <v>168</v>
      </c>
      <c r="I36" s="118" t="s">
        <v>103</v>
      </c>
      <c r="J36" s="119">
        <v>173</v>
      </c>
      <c r="L36" s="116">
        <v>4</v>
      </c>
      <c r="M36" s="117" t="s">
        <v>169</v>
      </c>
      <c r="N36" s="118" t="s">
        <v>94</v>
      </c>
      <c r="O36" s="119">
        <v>1581</v>
      </c>
    </row>
    <row r="37" spans="2:15" ht="15" customHeight="1">
      <c r="B37" s="116">
        <v>2</v>
      </c>
      <c r="C37" s="117" t="s">
        <v>170</v>
      </c>
      <c r="D37" s="118" t="s">
        <v>94</v>
      </c>
      <c r="E37" s="119">
        <v>1114</v>
      </c>
      <c r="F37" s="129"/>
      <c r="G37" s="116">
        <v>3</v>
      </c>
      <c r="H37" s="117" t="s">
        <v>171</v>
      </c>
      <c r="I37" s="118" t="s">
        <v>103</v>
      </c>
      <c r="J37" s="119">
        <v>188</v>
      </c>
      <c r="L37" s="116">
        <v>5</v>
      </c>
      <c r="M37" s="117" t="s">
        <v>172</v>
      </c>
      <c r="N37" s="118" t="s">
        <v>111</v>
      </c>
      <c r="O37" s="119">
        <v>134</v>
      </c>
    </row>
    <row r="38" spans="2:15" ht="15" customHeight="1">
      <c r="B38" s="116">
        <v>3</v>
      </c>
      <c r="C38" s="117" t="s">
        <v>173</v>
      </c>
      <c r="D38" s="118" t="s">
        <v>103</v>
      </c>
      <c r="E38" s="119">
        <v>254</v>
      </c>
      <c r="F38" s="129"/>
      <c r="G38" s="116">
        <v>4</v>
      </c>
      <c r="H38" s="117" t="s">
        <v>174</v>
      </c>
      <c r="I38" s="118" t="s">
        <v>103</v>
      </c>
      <c r="J38" s="119">
        <v>105</v>
      </c>
      <c r="L38" s="116">
        <v>6</v>
      </c>
      <c r="M38" s="117" t="s">
        <v>175</v>
      </c>
      <c r="N38" s="118" t="s">
        <v>103</v>
      </c>
      <c r="O38" s="119">
        <v>189</v>
      </c>
    </row>
    <row r="39" spans="2:15" ht="15" customHeight="1">
      <c r="B39" s="116">
        <v>4</v>
      </c>
      <c r="C39" s="117" t="s">
        <v>176</v>
      </c>
      <c r="D39" s="118" t="s">
        <v>94</v>
      </c>
      <c r="E39" s="119">
        <v>1128</v>
      </c>
      <c r="F39" s="129"/>
      <c r="G39" s="116">
        <v>5</v>
      </c>
      <c r="H39" s="117" t="s">
        <v>177</v>
      </c>
      <c r="I39" s="118" t="s">
        <v>94</v>
      </c>
      <c r="J39" s="119">
        <v>778</v>
      </c>
      <c r="L39" s="116">
        <v>7</v>
      </c>
      <c r="M39" s="117" t="s">
        <v>178</v>
      </c>
      <c r="N39" s="118" t="s">
        <v>103</v>
      </c>
      <c r="O39" s="119">
        <v>318</v>
      </c>
    </row>
    <row r="40" spans="2:15" ht="15" customHeight="1">
      <c r="B40" s="116">
        <v>5</v>
      </c>
      <c r="C40" s="117" t="s">
        <v>179</v>
      </c>
      <c r="D40" s="118" t="s">
        <v>103</v>
      </c>
      <c r="E40" s="119">
        <v>313</v>
      </c>
      <c r="F40" s="129"/>
      <c r="G40" s="116">
        <v>6</v>
      </c>
      <c r="H40" s="117" t="s">
        <v>180</v>
      </c>
      <c r="I40" s="118" t="s">
        <v>94</v>
      </c>
      <c r="J40" s="119">
        <v>110</v>
      </c>
      <c r="L40" s="116">
        <v>8</v>
      </c>
      <c r="M40" s="117" t="s">
        <v>181</v>
      </c>
      <c r="N40" s="118" t="s">
        <v>103</v>
      </c>
      <c r="O40" s="119">
        <v>338</v>
      </c>
    </row>
    <row r="41" spans="2:15" ht="15" customHeight="1">
      <c r="B41" s="116"/>
      <c r="C41" s="117"/>
      <c r="D41" s="118"/>
      <c r="E41" s="119"/>
      <c r="F41" s="129"/>
      <c r="G41" s="116"/>
      <c r="H41" s="117"/>
      <c r="I41" s="118"/>
      <c r="J41" s="119"/>
      <c r="L41" s="116">
        <v>9</v>
      </c>
      <c r="M41" s="117" t="s">
        <v>182</v>
      </c>
      <c r="N41" s="118" t="s">
        <v>103</v>
      </c>
      <c r="O41" s="119">
        <v>358</v>
      </c>
    </row>
    <row r="42" spans="2:15" ht="15" customHeight="1">
      <c r="B42" s="141" t="s">
        <v>95</v>
      </c>
      <c r="C42" s="142" t="s">
        <v>11</v>
      </c>
      <c r="D42" s="143" t="s">
        <v>97</v>
      </c>
      <c r="E42" s="144">
        <f>SUM(E43+E44+E45+J7+J8)</f>
        <v>1330</v>
      </c>
      <c r="F42" s="129"/>
      <c r="G42" s="113" t="s">
        <v>163</v>
      </c>
      <c r="H42" s="114" t="s">
        <v>13</v>
      </c>
      <c r="I42" s="130" t="s">
        <v>97</v>
      </c>
      <c r="J42" s="144">
        <f>SUM(J43:J45)</f>
        <v>1711</v>
      </c>
      <c r="L42" s="145">
        <v>10</v>
      </c>
      <c r="M42" s="134" t="s">
        <v>182</v>
      </c>
      <c r="N42" s="146" t="s">
        <v>111</v>
      </c>
      <c r="O42" s="135">
        <v>1106</v>
      </c>
    </row>
    <row r="43" spans="2:15" ht="15" customHeight="1" thickBot="1">
      <c r="B43" s="116">
        <v>1</v>
      </c>
      <c r="C43" s="117" t="s">
        <v>183</v>
      </c>
      <c r="D43" s="118" t="s">
        <v>103</v>
      </c>
      <c r="E43" s="119">
        <v>172</v>
      </c>
      <c r="F43" s="129"/>
      <c r="G43" s="116">
        <v>1</v>
      </c>
      <c r="H43" s="117" t="s">
        <v>184</v>
      </c>
      <c r="I43" s="118" t="s">
        <v>94</v>
      </c>
      <c r="J43" s="119">
        <v>446</v>
      </c>
      <c r="L43" s="147"/>
      <c r="M43" s="148"/>
      <c r="N43" s="149"/>
      <c r="O43" s="150"/>
    </row>
    <row r="44" spans="2:15" ht="15" customHeight="1" thickBot="1" thickTop="1">
      <c r="B44" s="116">
        <v>2</v>
      </c>
      <c r="C44" s="117" t="s">
        <v>185</v>
      </c>
      <c r="D44" s="118" t="s">
        <v>94</v>
      </c>
      <c r="E44" s="119">
        <v>117</v>
      </c>
      <c r="F44" s="129"/>
      <c r="G44" s="116">
        <v>2</v>
      </c>
      <c r="H44" s="117" t="s">
        <v>186</v>
      </c>
      <c r="I44" s="118" t="s">
        <v>94</v>
      </c>
      <c r="J44" s="119">
        <v>262</v>
      </c>
      <c r="L44" s="285" t="s">
        <v>187</v>
      </c>
      <c r="M44" s="286"/>
      <c r="N44" s="289" t="s">
        <v>188</v>
      </c>
      <c r="O44" s="282">
        <f>SUM(E9+E20+E28+E35+E42+J15+J24+J34+J42+O7+O21+O32)</f>
        <v>44984</v>
      </c>
    </row>
    <row r="45" spans="2:15" ht="15" customHeight="1" thickBot="1" thickTop="1">
      <c r="B45" s="121">
        <v>3</v>
      </c>
      <c r="C45" s="122" t="s">
        <v>189</v>
      </c>
      <c r="D45" s="123" t="s">
        <v>103</v>
      </c>
      <c r="E45" s="124">
        <v>206</v>
      </c>
      <c r="F45" s="129"/>
      <c r="G45" s="151">
        <v>3</v>
      </c>
      <c r="H45" s="152" t="s">
        <v>190</v>
      </c>
      <c r="I45" s="153" t="s">
        <v>94</v>
      </c>
      <c r="J45" s="154">
        <v>1003</v>
      </c>
      <c r="L45" s="287"/>
      <c r="M45" s="288"/>
      <c r="N45" s="290"/>
      <c r="O45" s="283"/>
    </row>
    <row r="46" spans="2:15" ht="15" customHeight="1">
      <c r="B46" s="129"/>
      <c r="C46" s="155"/>
      <c r="D46" s="156"/>
      <c r="E46" s="157"/>
      <c r="F46" s="158"/>
      <c r="G46" s="155"/>
      <c r="H46" s="158"/>
      <c r="I46" s="159"/>
      <c r="L46" s="160"/>
      <c r="M46" s="160"/>
      <c r="N46" s="160"/>
      <c r="O46" s="160"/>
    </row>
    <row r="47" spans="2:9" ht="15" customHeight="1">
      <c r="B47" s="129"/>
      <c r="C47" s="155" t="s">
        <v>191</v>
      </c>
      <c r="D47" s="156"/>
      <c r="E47" s="157"/>
      <c r="F47" s="158"/>
      <c r="G47" s="155"/>
      <c r="H47" s="158"/>
      <c r="I47" s="159"/>
    </row>
    <row r="48" ht="15" customHeight="1"/>
    <row r="49" ht="15" customHeight="1"/>
    <row r="50" ht="15" customHeight="1"/>
    <row r="51" spans="2:15" ht="1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58"/>
      <c r="M51" s="161"/>
      <c r="N51" s="156"/>
      <c r="O51" s="156"/>
    </row>
    <row r="52" spans="2:15" ht="1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58"/>
      <c r="M52" s="161"/>
      <c r="N52" s="156"/>
      <c r="O52" s="15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J11:J12"/>
    <mergeCell ref="M5:M6"/>
    <mergeCell ref="N5:N6"/>
    <mergeCell ref="O5:O6"/>
    <mergeCell ref="J5:J6"/>
    <mergeCell ref="O44:O45"/>
    <mergeCell ref="J13:J14"/>
    <mergeCell ref="L44:M45"/>
    <mergeCell ref="N44:N45"/>
    <mergeCell ref="G13:I14"/>
    <mergeCell ref="B7:D8"/>
    <mergeCell ref="G11:G12"/>
    <mergeCell ref="H11:H12"/>
    <mergeCell ref="I11:I12"/>
    <mergeCell ref="E7:E8"/>
    <mergeCell ref="B2:O2"/>
    <mergeCell ref="B3:O3"/>
    <mergeCell ref="G5:G6"/>
    <mergeCell ref="H5:H6"/>
    <mergeCell ref="L5:L6"/>
    <mergeCell ref="B5:B6"/>
    <mergeCell ref="C5:C6"/>
    <mergeCell ref="D5:D6"/>
    <mergeCell ref="E5:E6"/>
    <mergeCell ref="I5:I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zoomScalePageLayoutView="0" workbookViewId="0" topLeftCell="Q1">
      <selection activeCell="AD2" sqref="M2:AD45"/>
    </sheetView>
  </sheetViews>
  <sheetFormatPr defaultColWidth="9.00390625" defaultRowHeight="12.75"/>
  <cols>
    <col min="1" max="1" width="4.625" style="0" customWidth="1"/>
    <col min="21" max="21" width="3.625" style="0" customWidth="1"/>
    <col min="29" max="29" width="8.125" style="0" customWidth="1"/>
  </cols>
  <sheetData>
    <row r="2" spans="2:30" ht="15">
      <c r="B2" t="s">
        <v>192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J3">
        <v>54779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J4">
        <v>52902</v>
      </c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J5">
        <v>50486</v>
      </c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J6">
        <v>47310</v>
      </c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J7">
        <v>44984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I12">
        <v>51479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I13">
        <v>51007</v>
      </c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I14">
        <v>52293</v>
      </c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4:30" ht="15"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2:30" ht="15">
      <c r="B16" t="s">
        <v>193</v>
      </c>
      <c r="D16" t="s">
        <v>194</v>
      </c>
      <c r="E16" t="s">
        <v>195</v>
      </c>
      <c r="F16" t="s">
        <v>196</v>
      </c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3:30" ht="15">
      <c r="C17" t="s">
        <v>197</v>
      </c>
      <c r="D17">
        <v>3588</v>
      </c>
      <c r="E17">
        <v>1707</v>
      </c>
      <c r="F17">
        <v>2241</v>
      </c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3:30" ht="15">
      <c r="C18" t="s">
        <v>198</v>
      </c>
      <c r="D18">
        <v>3677</v>
      </c>
      <c r="E18">
        <v>2070</v>
      </c>
      <c r="F18">
        <v>2020</v>
      </c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3:30" ht="15">
      <c r="C19" t="s">
        <v>199</v>
      </c>
      <c r="D19">
        <v>5356</v>
      </c>
      <c r="E19">
        <v>3252</v>
      </c>
      <c r="F19">
        <v>2950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3:30" ht="15">
      <c r="C20" t="s">
        <v>200</v>
      </c>
      <c r="D20">
        <v>5454</v>
      </c>
      <c r="E20">
        <v>3229</v>
      </c>
      <c r="F20">
        <v>2894</v>
      </c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3:30" ht="15">
      <c r="C21" t="s">
        <v>201</v>
      </c>
      <c r="D21">
        <v>5546</v>
      </c>
      <c r="E21">
        <v>2783</v>
      </c>
      <c r="F21">
        <v>3433</v>
      </c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3:30" ht="15">
      <c r="C22" t="s">
        <v>202</v>
      </c>
      <c r="D22">
        <v>5130</v>
      </c>
      <c r="E22">
        <v>2913</v>
      </c>
      <c r="F22">
        <v>2916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3:30" ht="15">
      <c r="C23" t="s">
        <v>203</v>
      </c>
      <c r="D23">
        <v>4792</v>
      </c>
      <c r="E23">
        <v>2776</v>
      </c>
      <c r="F23">
        <v>2694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3:30" ht="15">
      <c r="C24" t="s">
        <v>204</v>
      </c>
      <c r="D24">
        <v>5004</v>
      </c>
      <c r="E24">
        <v>2680</v>
      </c>
      <c r="F24">
        <v>2997</v>
      </c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3:30" ht="15">
      <c r="C25" t="s">
        <v>205</v>
      </c>
      <c r="D25">
        <v>4853</v>
      </c>
      <c r="E25">
        <v>3039</v>
      </c>
      <c r="F25">
        <v>2485</v>
      </c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3:30" ht="15">
      <c r="C26" t="s">
        <v>206</v>
      </c>
      <c r="D26">
        <v>5114</v>
      </c>
      <c r="E26">
        <v>2888</v>
      </c>
      <c r="F26">
        <v>2226</v>
      </c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3:30" ht="15">
      <c r="C27" t="s">
        <v>207</v>
      </c>
      <c r="D27">
        <v>4072</v>
      </c>
      <c r="E27">
        <v>2339</v>
      </c>
      <c r="F27">
        <v>2406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3:30" ht="15">
      <c r="C28" t="s">
        <v>208</v>
      </c>
      <c r="D28">
        <v>2167</v>
      </c>
      <c r="E28">
        <v>1167</v>
      </c>
      <c r="F28">
        <v>1613</v>
      </c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3:30" ht="15"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3:30" ht="15"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3:30" ht="15"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3:30" ht="15"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3:30" ht="15"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3:30" ht="15"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3:30" ht="15"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3:30" ht="15"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3:30" ht="15"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3:30" ht="15"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3:30" ht="15"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3:30" ht="15"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3:30" ht="15"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3:30" ht="15"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3:30" ht="15"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3:30" ht="15"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3:30" ht="15"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4:30" ht="15">
      <c r="D46" s="163"/>
      <c r="E46" s="164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4:29" ht="15">
      <c r="D47" s="163"/>
      <c r="E47" s="164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</row>
    <row r="48" spans="4:29" ht="15">
      <c r="D48" s="163"/>
      <c r="E48" s="164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</row>
    <row r="49" spans="4:29" ht="15">
      <c r="D49" s="163"/>
      <c r="E49" s="164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</row>
    <row r="50" spans="4:29" ht="15">
      <c r="D50" s="165"/>
      <c r="E50" s="166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</row>
    <row r="51" spans="4:29" ht="15">
      <c r="D51" s="165"/>
      <c r="E51" s="164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</row>
    <row r="52" spans="4:29" ht="15">
      <c r="D52" s="165"/>
      <c r="E52" s="164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</row>
    <row r="53" spans="4:29" ht="15">
      <c r="D53" s="165"/>
      <c r="E53" s="164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</row>
    <row r="54" spans="4:29" ht="15">
      <c r="D54" s="165"/>
      <c r="E54" s="164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</row>
    <row r="55" spans="4:29" ht="15">
      <c r="D55" s="165"/>
      <c r="E55" s="164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</row>
    <row r="56" spans="13:29" ht="15"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</row>
    <row r="57" spans="13:29" ht="15"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</row>
    <row r="58" spans="13:29" ht="15"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mjinf</cp:lastModifiedBy>
  <cp:lastPrinted>2008-06-09T12:32:13Z</cp:lastPrinted>
  <dcterms:created xsi:type="dcterms:W3CDTF">2008-06-09T10:41:52Z</dcterms:created>
  <dcterms:modified xsi:type="dcterms:W3CDTF">2008-06-13T07:59:48Z</dcterms:modified>
  <cp:category/>
  <cp:version/>
  <cp:contentType/>
  <cp:contentStatus/>
</cp:coreProperties>
</file>