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Stan i struktura I 08" sheetId="1" r:id="rId1"/>
    <sheet name="Gminy I 08" sheetId="2" r:id="rId2"/>
    <sheet name="Wykresy I 08" sheetId="3" r:id="rId3"/>
  </sheets>
  <externalReferences>
    <externalReference r:id="rId6"/>
    <externalReference r:id="rId7"/>
  </externalReferences>
  <definedNames>
    <definedName name="_xlnm.Print_Area" localSheetId="1">'Gminy I 08'!$B$2:$O$47</definedName>
    <definedName name="_xlnm.Print_Area" localSheetId="0">'Stan i struktura I 08'!$B$2:$S$68</definedName>
    <definedName name="_xlnm.Print_Area" localSheetId="2">'Wykresy I 08'!$L$3:$AD$46</definedName>
  </definedNames>
  <calcPr fullCalcOnLoad="1"/>
</workbook>
</file>

<file path=xl/sharedStrings.xml><?xml version="1.0" encoding="utf-8"?>
<sst xmlns="http://schemas.openxmlformats.org/spreadsheetml/2006/main" count="359" uniqueCount="193">
  <si>
    <t xml:space="preserve">INFORMACJA O STANIE I STRUKTURZE BEZROBOCIA W WOJ. LUBUSKIM W STYCZNIU 2008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</si>
  <si>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</si>
  <si>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</si>
  <si>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</si>
  <si>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</si>
  <si>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</si>
  <si>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</si>
  <si>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</si>
  <si>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</si>
  <si>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</si>
  <si>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</si>
  <si>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</si>
  <si>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</si>
  <si>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</si>
  <si>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</si>
  <si>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</si>
  <si>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</si>
  <si>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</si>
  <si>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</si>
  <si>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</si>
  <si>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</si>
  <si>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2007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</si>
  <si>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</si>
  <si>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</si>
  <si>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</si>
  <si>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</si>
  <si>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</si>
  <si>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</si>
  <si>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</si>
  <si>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</si>
  <si>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</si>
  <si>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</si>
  <si>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</si>
  <si>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</si>
  <si>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</si>
  <si>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</si>
  <si>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</si>
  <si>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</si>
  <si>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</si>
  <si>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</si>
  <si>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</si>
  <si>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</si>
  <si>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</si>
  <si>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</si>
  <si>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</si>
  <si>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</si>
  <si>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</si>
  <si>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</si>
  <si>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</si>
  <si>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</si>
  <si>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</si>
  <si>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</si>
  <si>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</si>
  <si>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</si>
  <si>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</si>
  <si>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</si>
  <si>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</si>
  <si>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</si>
  <si>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</si>
  <si>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</si>
  <si>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</si>
  <si>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</si>
  <si>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</si>
  <si>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</si>
  <si>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</si>
  <si>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</si>
  <si>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</si>
  <si>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</si>
  <si>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</si>
  <si>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</si>
  <si>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</si>
  <si>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</si>
  <si>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</si>
  <si>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</si>
  <si>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</si>
  <si>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</si>
  <si>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</si>
  <si>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</si>
  <si>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</si>
  <si>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</si>
  <si>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</si>
  <si>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</si>
  <si>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</si>
  <si>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</si>
  <si>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jest podawany przez GUS z miesięcznym opóżnieniem</t>
  </si>
  <si>
    <t>Liczba  bezrobotnych w układzie Powiatowych Urzędów Pracy i gmin woj. lubuskiego zarejestrowanych</t>
  </si>
  <si>
    <t>na koniec stycznia 2008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</si>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</sst>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8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25"/>
      <color indexed="8"/>
      <name val="Arial CE"/>
      <family val="0"/>
    </font>
    <font>
      <sz val="14.25"/>
      <color indexed="8"/>
      <name val="Arial CE"/>
      <family val="0"/>
    </font>
    <font>
      <sz val="7.25"/>
      <color indexed="8"/>
      <name val="Arial CE"/>
      <family val="0"/>
    </font>
    <font>
      <sz val="9.5"/>
      <color indexed="8"/>
      <name val="Arial CE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sz val="10.5"/>
      <name val="Arial CE"/>
      <family val="0"/>
    </font>
    <font>
      <sz val="7"/>
      <name val="Arial CE"/>
      <family val="2"/>
    </font>
    <font>
      <sz val="9.5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7" borderId="1" applyNumberFormat="0" applyAlignment="0" applyProtection="0"/>
    <xf numFmtId="0" fontId="57" fillId="20" borderId="2" applyNumberFormat="0" applyAlignment="0" applyProtection="0"/>
    <xf numFmtId="0" fontId="5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 vertical="center" wrapText="1"/>
    </xf>
    <xf numFmtId="1" fontId="19" fillId="22" borderId="21" xfId="0" applyNumberFormat="1" applyFont="1" applyFill="1" applyBorder="1" applyAlignment="1">
      <alignment horizontal="center" vertical="center"/>
    </xf>
    <xf numFmtId="1" fontId="19" fillId="22" borderId="22" xfId="0" applyNumberFormat="1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9" fillId="24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9" xfId="0" applyFont="1" applyBorder="1" applyAlignment="1">
      <alignment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26" xfId="0" applyFont="1" applyBorder="1" applyAlignment="1">
      <alignment/>
    </xf>
    <xf numFmtId="164" fontId="24" fillId="0" borderId="27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 wrapText="1"/>
    </xf>
    <xf numFmtId="164" fontId="30" fillId="0" borderId="15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35" xfId="0" applyNumberFormat="1" applyFont="1" applyFill="1" applyBorder="1" applyAlignment="1">
      <alignment horizontal="center" vertical="center" wrapText="1"/>
    </xf>
    <xf numFmtId="164" fontId="30" fillId="0" borderId="34" xfId="0" applyNumberFormat="1" applyFont="1" applyFill="1" applyBorder="1" applyAlignment="1">
      <alignment horizontal="center" vertical="center" wrapText="1"/>
    </xf>
    <xf numFmtId="164" fontId="30" fillId="0" borderId="4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 horizontal="right" vertical="top" wrapText="1"/>
    </xf>
    <xf numFmtId="0" fontId="36" fillId="0" borderId="43" xfId="0" applyFont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9" fillId="0" borderId="45" xfId="0" applyFont="1" applyBorder="1" applyAlignment="1">
      <alignment horizontal="center"/>
    </xf>
    <xf numFmtId="0" fontId="49" fillId="0" borderId="47" xfId="0" applyFont="1" applyBorder="1" applyAlignment="1" applyProtection="1">
      <alignment horizontal="left"/>
      <protection/>
    </xf>
    <xf numFmtId="167" fontId="49" fillId="0" borderId="47" xfId="0" applyNumberFormat="1" applyFont="1" applyBorder="1" applyAlignment="1" applyProtection="1">
      <alignment/>
      <protection/>
    </xf>
    <xf numFmtId="167" fontId="49" fillId="0" borderId="50" xfId="0" applyNumberFormat="1" applyFont="1" applyBorder="1" applyAlignment="1" applyProtection="1">
      <alignment/>
      <protection/>
    </xf>
    <xf numFmtId="0" fontId="50" fillId="4" borderId="45" xfId="0" applyFont="1" applyFill="1" applyBorder="1" applyAlignment="1">
      <alignment horizontal="center"/>
    </xf>
    <xf numFmtId="0" fontId="50" fillId="4" borderId="47" xfId="0" applyFont="1" applyFill="1" applyBorder="1" applyAlignment="1" applyProtection="1">
      <alignment horizontal="left"/>
      <protection/>
    </xf>
    <xf numFmtId="167" fontId="50" fillId="4" borderId="50" xfId="0" applyNumberFormat="1" applyFont="1" applyFill="1" applyBorder="1" applyAlignment="1" applyProtection="1">
      <alignment horizontal="right"/>
      <protection/>
    </xf>
    <xf numFmtId="0" fontId="49" fillId="0" borderId="51" xfId="0" applyFont="1" applyBorder="1" applyAlignment="1">
      <alignment horizontal="center"/>
    </xf>
    <xf numFmtId="0" fontId="49" fillId="0" borderId="30" xfId="0" applyFont="1" applyBorder="1" applyAlignment="1" applyProtection="1">
      <alignment horizontal="left"/>
      <protection/>
    </xf>
    <xf numFmtId="167" fontId="49" fillId="0" borderId="30" xfId="0" applyNumberFormat="1" applyFont="1" applyBorder="1" applyAlignment="1" applyProtection="1">
      <alignment/>
      <protection/>
    </xf>
    <xf numFmtId="167" fontId="49" fillId="0" borderId="52" xfId="0" applyNumberFormat="1" applyFont="1" applyBorder="1" applyAlignment="1" applyProtection="1">
      <alignment/>
      <protection/>
    </xf>
    <xf numFmtId="0" fontId="50" fillId="4" borderId="47" xfId="0" applyFont="1" applyFill="1" applyBorder="1" applyAlignment="1" applyProtection="1">
      <alignment horizontal="center"/>
      <protection/>
    </xf>
    <xf numFmtId="0" fontId="49" fillId="0" borderId="46" xfId="0" applyFont="1" applyBorder="1" applyAlignment="1">
      <alignment horizontal="center"/>
    </xf>
    <xf numFmtId="0" fontId="49" fillId="0" borderId="35" xfId="0" applyFont="1" applyBorder="1" applyAlignment="1" applyProtection="1">
      <alignment horizontal="left"/>
      <protection/>
    </xf>
    <xf numFmtId="167" fontId="49" fillId="0" borderId="35" xfId="0" applyNumberFormat="1" applyFont="1" applyBorder="1" applyAlignment="1" applyProtection="1">
      <alignment/>
      <protection/>
    </xf>
    <xf numFmtId="167" fontId="49" fillId="0" borderId="53" xfId="0" applyNumberFormat="1" applyFont="1" applyBorder="1" applyAlignment="1" applyProtection="1">
      <alignment/>
      <protection/>
    </xf>
    <xf numFmtId="0" fontId="49" fillId="0" borderId="54" xfId="0" applyFont="1" applyBorder="1" applyAlignment="1">
      <alignment horizontal="center"/>
    </xf>
    <xf numFmtId="0" fontId="49" fillId="0" borderId="54" xfId="0" applyFont="1" applyBorder="1" applyAlignment="1" applyProtection="1">
      <alignment horizontal="left"/>
      <protection/>
    </xf>
    <xf numFmtId="167" fontId="49" fillId="0" borderId="5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0" fillId="4" borderId="47" xfId="0" applyNumberFormat="1" applyFont="1" applyFill="1" applyBorder="1" applyAlignment="1" applyProtection="1">
      <alignment/>
      <protection/>
    </xf>
    <xf numFmtId="167" fontId="50" fillId="4" borderId="50" xfId="0" applyNumberFormat="1" applyFont="1" applyFill="1" applyBorder="1" applyAlignment="1" applyProtection="1">
      <alignment/>
      <protection/>
    </xf>
    <xf numFmtId="0" fontId="49" fillId="0" borderId="55" xfId="0" applyFont="1" applyBorder="1" applyAlignment="1">
      <alignment horizontal="center"/>
    </xf>
    <xf numFmtId="0" fontId="49" fillId="0" borderId="49" xfId="0" applyFont="1" applyBorder="1" applyAlignment="1" applyProtection="1">
      <alignment horizontal="left"/>
      <protection/>
    </xf>
    <xf numFmtId="167" fontId="49" fillId="0" borderId="49" xfId="0" applyNumberFormat="1" applyFont="1" applyBorder="1" applyAlignment="1" applyProtection="1">
      <alignment/>
      <protection/>
    </xf>
    <xf numFmtId="167" fontId="49" fillId="0" borderId="56" xfId="0" applyNumberFormat="1" applyFont="1" applyBorder="1" applyAlignment="1" applyProtection="1">
      <alignment/>
      <protection/>
    </xf>
    <xf numFmtId="0" fontId="49" fillId="20" borderId="57" xfId="0" applyFont="1" applyFill="1" applyBorder="1" applyAlignment="1">
      <alignment horizontal="center"/>
    </xf>
    <xf numFmtId="0" fontId="49" fillId="20" borderId="15" xfId="0" applyFont="1" applyFill="1" applyBorder="1" applyAlignment="1" applyProtection="1">
      <alignment horizontal="left"/>
      <protection/>
    </xf>
    <xf numFmtId="167" fontId="49" fillId="20" borderId="15" xfId="0" applyNumberFormat="1" applyFont="1" applyFill="1" applyBorder="1" applyAlignment="1" applyProtection="1">
      <alignment/>
      <protection/>
    </xf>
    <xf numFmtId="167" fontId="49" fillId="20" borderId="58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center"/>
    </xf>
    <xf numFmtId="0" fontId="50" fillId="4" borderId="51" xfId="0" applyFont="1" applyFill="1" applyBorder="1" applyAlignment="1">
      <alignment horizontal="center"/>
    </xf>
    <xf numFmtId="0" fontId="50" fillId="4" borderId="30" xfId="0" applyFont="1" applyFill="1" applyBorder="1" applyAlignment="1" applyProtection="1">
      <alignment horizontal="left"/>
      <protection/>
    </xf>
    <xf numFmtId="167" fontId="50" fillId="4" borderId="30" xfId="0" applyNumberFormat="1" applyFont="1" applyFill="1" applyBorder="1" applyAlignment="1" applyProtection="1">
      <alignment/>
      <protection/>
    </xf>
    <xf numFmtId="167" fontId="50" fillId="4" borderId="52" xfId="0" applyNumberFormat="1" applyFont="1" applyFill="1" applyBorder="1" applyAlignment="1" applyProtection="1">
      <alignment/>
      <protection/>
    </xf>
    <xf numFmtId="167" fontId="49" fillId="0" borderId="29" xfId="0" applyNumberFormat="1" applyFont="1" applyBorder="1" applyAlignment="1" applyProtection="1">
      <alignment horizontal="center"/>
      <protection/>
    </xf>
    <xf numFmtId="167" fontId="49" fillId="0" borderId="59" xfId="0" applyNumberFormat="1" applyFont="1" applyBorder="1" applyAlignment="1" applyProtection="1">
      <alignment/>
      <protection/>
    </xf>
    <xf numFmtId="0" fontId="49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7" fontId="49" fillId="0" borderId="61" xfId="0" applyNumberFormat="1" applyFont="1" applyBorder="1" applyAlignment="1" applyProtection="1">
      <alignment/>
      <protection/>
    </xf>
    <xf numFmtId="167" fontId="49" fillId="0" borderId="62" xfId="0" applyNumberFormat="1" applyFont="1" applyBorder="1" applyAlignment="1" applyProtection="1">
      <alignment/>
      <protection/>
    </xf>
    <xf numFmtId="0" fontId="49" fillId="0" borderId="63" xfId="0" applyFont="1" applyBorder="1" applyAlignment="1">
      <alignment horizontal="center"/>
    </xf>
    <xf numFmtId="0" fontId="49" fillId="0" borderId="64" xfId="0" applyFont="1" applyBorder="1" applyAlignment="1" applyProtection="1">
      <alignment horizontal="left"/>
      <protection/>
    </xf>
    <xf numFmtId="167" fontId="49" fillId="0" borderId="64" xfId="0" applyNumberFormat="1" applyFont="1" applyBorder="1" applyAlignment="1" applyProtection="1">
      <alignment/>
      <protection/>
    </xf>
    <xf numFmtId="167" fontId="49" fillId="0" borderId="65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167" fontId="49" fillId="0" borderId="0" xfId="0" applyNumberFormat="1" applyFont="1" applyBorder="1" applyAlignment="1" applyProtection="1">
      <alignment/>
      <protection/>
    </xf>
    <xf numFmtId="167" fontId="50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54" xfId="0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15" fillId="0" borderId="5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42" xfId="0" applyFont="1" applyBorder="1" applyAlignment="1">
      <alignment vertical="center" wrapText="1"/>
    </xf>
    <xf numFmtId="0" fontId="39" fillId="0" borderId="31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41" fillId="0" borderId="67" xfId="0" applyFont="1" applyFill="1" applyBorder="1" applyAlignment="1">
      <alignment horizontal="left" vertical="center" wrapText="1"/>
    </xf>
    <xf numFmtId="0" fontId="41" fillId="0" borderId="68" xfId="0" applyFont="1" applyFill="1" applyBorder="1" applyAlignment="1">
      <alignment horizontal="left" vertical="center" wrapText="1"/>
    </xf>
    <xf numFmtId="0" fontId="41" fillId="0" borderId="36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41" fillId="0" borderId="67" xfId="0" applyFont="1" applyBorder="1" applyAlignment="1">
      <alignment vertical="center" wrapText="1"/>
    </xf>
    <xf numFmtId="0" fontId="41" fillId="0" borderId="68" xfId="0" applyFont="1" applyBorder="1" applyAlignment="1">
      <alignment vertical="center" wrapText="1"/>
    </xf>
    <xf numFmtId="0" fontId="29" fillId="0" borderId="5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9" fillId="0" borderId="31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6" fillId="25" borderId="0" xfId="0" applyFont="1" applyFill="1" applyBorder="1" applyAlignment="1">
      <alignment horizontal="center" vertical="center"/>
    </xf>
    <xf numFmtId="0" fontId="13" fillId="26" borderId="11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25" fillId="0" borderId="31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9" fillId="0" borderId="45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15" fillId="0" borderId="4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1" fillId="0" borderId="31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39" fillId="0" borderId="48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/>
    </xf>
    <xf numFmtId="0" fontId="13" fillId="26" borderId="54" xfId="0" applyFont="1" applyFill="1" applyBorder="1" applyAlignment="1">
      <alignment horizontal="center" vertical="center"/>
    </xf>
    <xf numFmtId="0" fontId="7" fillId="26" borderId="54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9" fillId="0" borderId="39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3" fillId="26" borderId="0" xfId="0" applyFont="1" applyFill="1" applyBorder="1" applyAlignment="1">
      <alignment horizontal="center" vertical="center"/>
    </xf>
    <xf numFmtId="0" fontId="16" fillId="0" borderId="69" xfId="0" applyFont="1" applyBorder="1" applyAlignment="1">
      <alignment vertical="center" wrapText="1"/>
    </xf>
    <xf numFmtId="0" fontId="16" fillId="0" borderId="70" xfId="0" applyFont="1" applyBorder="1" applyAlignment="1">
      <alignment vertical="center" wrapText="1"/>
    </xf>
    <xf numFmtId="0" fontId="18" fillId="22" borderId="71" xfId="0" applyFont="1" applyFill="1" applyBorder="1" applyAlignment="1">
      <alignment vertical="center" wrapText="1"/>
    </xf>
    <xf numFmtId="0" fontId="18" fillId="22" borderId="72" xfId="0" applyFont="1" applyFill="1" applyBorder="1" applyAlignment="1">
      <alignment vertical="center" wrapText="1"/>
    </xf>
    <xf numFmtId="0" fontId="20" fillId="0" borderId="73" xfId="0" applyFont="1" applyFill="1" applyBorder="1" applyAlignment="1">
      <alignment vertical="center" wrapText="1"/>
    </xf>
    <xf numFmtId="0" fontId="20" fillId="0" borderId="74" xfId="0" applyFont="1" applyFill="1" applyBorder="1" applyAlignment="1">
      <alignment vertical="center" wrapText="1"/>
    </xf>
    <xf numFmtId="0" fontId="20" fillId="0" borderId="75" xfId="0" applyFont="1" applyBorder="1" applyAlignment="1">
      <alignment vertical="center" wrapText="1"/>
    </xf>
    <xf numFmtId="0" fontId="20" fillId="0" borderId="75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0" fontId="20" fillId="0" borderId="75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76" xfId="0" applyFont="1" applyFill="1" applyBorder="1" applyAlignment="1">
      <alignment horizontal="left" vertical="center" wrapText="1" indent="1"/>
    </xf>
    <xf numFmtId="0" fontId="20" fillId="0" borderId="34" xfId="0" applyFont="1" applyFill="1" applyBorder="1" applyAlignment="1">
      <alignment horizontal="left" vertical="center" wrapText="1" indent="1"/>
    </xf>
    <xf numFmtId="0" fontId="25" fillId="0" borderId="75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8" fillId="0" borderId="75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31" fillId="0" borderId="31" xfId="0" applyFont="1" applyFill="1" applyBorder="1" applyAlignment="1">
      <alignment horizontal="left" vertical="center" wrapText="1" indent="2"/>
    </xf>
    <xf numFmtId="0" fontId="31" fillId="0" borderId="27" xfId="0" applyFont="1" applyFill="1" applyBorder="1" applyAlignment="1">
      <alignment horizontal="left" vertical="center" wrapText="1" indent="2"/>
    </xf>
    <xf numFmtId="0" fontId="6" fillId="25" borderId="77" xfId="0" applyFont="1" applyFill="1" applyBorder="1" applyAlignment="1">
      <alignment horizontal="center" vertical="center"/>
    </xf>
    <xf numFmtId="0" fontId="7" fillId="25" borderId="77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14" fillId="26" borderId="11" xfId="0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horizontal="center" vertical="center"/>
    </xf>
    <xf numFmtId="0" fontId="14" fillId="26" borderId="5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20" fillId="0" borderId="31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32" fillId="0" borderId="55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38" fillId="0" borderId="36" xfId="0" applyFont="1" applyBorder="1" applyAlignment="1">
      <alignment vertical="center" wrapText="1"/>
    </xf>
    <xf numFmtId="0" fontId="38" fillId="0" borderId="34" xfId="0" applyFont="1" applyBorder="1" applyAlignment="1">
      <alignment vertical="center" wrapText="1"/>
    </xf>
    <xf numFmtId="0" fontId="31" fillId="0" borderId="39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167" fontId="48" fillId="0" borderId="78" xfId="0" applyNumberFormat="1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167" fontId="53" fillId="22" borderId="78" xfId="0" applyNumberFormat="1" applyFont="1" applyFill="1" applyBorder="1" applyAlignment="1" applyProtection="1">
      <alignment horizontal="center" vertical="center" wrapText="1"/>
      <protection locked="0"/>
    </xf>
    <xf numFmtId="0" fontId="53" fillId="22" borderId="81" xfId="0" applyFont="1" applyFill="1" applyBorder="1" applyAlignment="1" applyProtection="1">
      <alignment horizontal="center" vertical="center" wrapText="1"/>
      <protection locked="0"/>
    </xf>
    <xf numFmtId="0" fontId="51" fillId="0" borderId="79" xfId="0" applyFont="1" applyBorder="1" applyAlignment="1">
      <alignment horizontal="center" vertical="center" wrapText="1"/>
    </xf>
    <xf numFmtId="0" fontId="44" fillId="22" borderId="71" xfId="0" applyFont="1" applyFill="1" applyBorder="1" applyAlignment="1">
      <alignment horizontal="center" vertical="center" wrapText="1"/>
    </xf>
    <xf numFmtId="0" fontId="44" fillId="22" borderId="72" xfId="0" applyFont="1" applyFill="1" applyBorder="1" applyAlignment="1">
      <alignment horizontal="center" vertical="center" wrapText="1"/>
    </xf>
    <xf numFmtId="0" fontId="44" fillId="22" borderId="82" xfId="0" applyFont="1" applyFill="1" applyBorder="1" applyAlignment="1">
      <alignment horizontal="center" vertical="center" wrapText="1"/>
    </xf>
    <xf numFmtId="0" fontId="44" fillId="22" borderId="83" xfId="0" applyFont="1" applyFill="1" applyBorder="1" applyAlignment="1">
      <alignment horizontal="center" vertical="center" wrapText="1"/>
    </xf>
    <xf numFmtId="167" fontId="49" fillId="22" borderId="84" xfId="0" applyNumberFormat="1" applyFont="1" applyFill="1" applyBorder="1" applyAlignment="1" applyProtection="1">
      <alignment horizontal="center" vertical="center" wrapText="1"/>
      <protection/>
    </xf>
    <xf numFmtId="0" fontId="0" fillId="22" borderId="85" xfId="0" applyFill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46" fillId="0" borderId="6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47" fillId="0" borderId="9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Zmiany liczby bezrobotnych 
w okresie I 2001- I 2008 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75"/>
          <c:w val="0.960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'Wykresy I 08'!$C$2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08'!$C$3:$C$14</c:f>
              <c:numCache/>
            </c:numRef>
          </c:val>
          <c:smooth val="0"/>
        </c:ser>
        <c:ser>
          <c:idx val="1"/>
          <c:order val="1"/>
          <c:tx>
            <c:strRef>
              <c:f>'Wykresy I 08'!$D$2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08'!$D$3:$D$14</c:f>
              <c:numCache/>
            </c:numRef>
          </c:val>
          <c:smooth val="0"/>
        </c:ser>
        <c:ser>
          <c:idx val="2"/>
          <c:order val="2"/>
          <c:tx>
            <c:strRef>
              <c:f>'Wykresy I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08'!$E$3:$E$14</c:f>
              <c:numCache/>
            </c:numRef>
          </c:val>
          <c:smooth val="0"/>
        </c:ser>
        <c:ser>
          <c:idx val="3"/>
          <c:order val="3"/>
          <c:tx>
            <c:strRef>
              <c:f>'Wykresy I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08'!$F$3:$F$14</c:f>
              <c:numCache/>
            </c:numRef>
          </c:val>
          <c:smooth val="0"/>
        </c:ser>
        <c:ser>
          <c:idx val="4"/>
          <c:order val="4"/>
          <c:tx>
            <c:strRef>
              <c:f>'Wykresy I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08'!$G$3:$G$14</c:f>
              <c:numCache/>
            </c:numRef>
          </c:val>
          <c:smooth val="0"/>
        </c:ser>
        <c:ser>
          <c:idx val="5"/>
          <c:order val="5"/>
          <c:tx>
            <c:strRef>
              <c:f>'Wykresy I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08'!$H$3:$H$14</c:f>
              <c:numCache/>
            </c:numRef>
          </c:val>
          <c:smooth val="0"/>
        </c:ser>
        <c:ser>
          <c:idx val="6"/>
          <c:order val="6"/>
          <c:tx>
            <c:strRef>
              <c:f>'Wykresy I 08'!$I$2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08'!$I$3:$I$14</c:f>
              <c:numCache/>
            </c:numRef>
          </c:val>
          <c:smooth val="0"/>
        </c:ser>
        <c:ser>
          <c:idx val="7"/>
          <c:order val="7"/>
          <c:tx>
            <c:strRef>
              <c:f>'Wykresy I 08'!$J$2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'Wykresy I 08'!$B$3:$B$14</c:f>
              <c:numCache/>
            </c:numRef>
          </c:cat>
          <c:val>
            <c:numRef>
              <c:f>'Wykresy I 08'!$J$3:$J$14</c:f>
              <c:numCache/>
            </c:numRef>
          </c:val>
          <c:smooth val="1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587100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9335"/>
          <c:w val="0.992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Osoby bezrobotne bedące w szczególnej sytuacji na rynku pracy, 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stan w dniu 30 stycznia 2008 r.</a:t>
            </a:r>
          </a:p>
        </c:rich>
      </c:tx>
      <c:layout>
        <c:manualLayout>
          <c:xMode val="factor"/>
          <c:yMode val="factor"/>
          <c:x val="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0.980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003366"/>
              </a:solidFill>
            </c:spPr>
          </c:dPt>
          <c:dPt>
            <c:idx val="6"/>
            <c:invertIfNegative val="0"/>
            <c:spPr>
              <a:solidFill>
                <a:srgbClr val="993366"/>
              </a:solidFill>
            </c:spPr>
          </c:dPt>
          <c:dPt>
            <c:idx val="7"/>
            <c:invertIfNegative val="0"/>
            <c:spPr>
              <a:solidFill>
                <a:srgbClr val="003300"/>
              </a:solidFill>
            </c:spPr>
          </c:dPt>
          <c:dPt>
            <c:idx val="8"/>
            <c:invertIfNegative val="0"/>
            <c:spPr>
              <a:solidFill>
                <a:srgbClr val="FF6600"/>
              </a:solidFill>
            </c:spPr>
          </c:dPt>
          <c:dPt>
            <c:idx val="9"/>
            <c:invertIfNegative val="0"/>
            <c:spPr>
              <a:solidFill>
                <a:srgbClr val="808080"/>
              </a:solidFill>
            </c:spPr>
          </c:dPt>
          <c:cat>
            <c:strRef>
              <c:f>'[1]Arkusz6'!$C$6:$C$15</c:f>
              <c:strCache>
                <c:ptCount val="10"/>
                <c:pt idx="0">
                  <c:v>młodzież do 25 roku życia</c:v>
                </c:pt>
                <c:pt idx="1">
                  <c:v>powyżej 50 roku życia</c:v>
                </c:pt>
                <c:pt idx="2">
                  <c:v>długotrwale bezrobotni</c:v>
                </c:pt>
                <c:pt idx="3">
                  <c:v>bez kwalifikacji zawodowych</c:v>
                </c:pt>
                <c:pt idx="4">
                  <c:v>bez  doswiadczenia zawodowego</c:v>
                </c:pt>
                <c:pt idx="5">
                  <c:v>bez wykształcenia średniego</c:v>
                </c:pt>
                <c:pt idx="6">
                  <c:v>po szkole wyższej  do 27 lat</c:v>
                </c:pt>
                <c:pt idx="7">
                  <c:v>niepełnosprawni</c:v>
                </c:pt>
                <c:pt idx="8">
                  <c:v>kobiety, po urodzeniu dziecka</c:v>
                </c:pt>
                <c:pt idx="9">
                  <c:v>byli więźniowie</c:v>
                </c:pt>
              </c:strCache>
            </c:strRef>
          </c:cat>
          <c:val>
            <c:numRef>
              <c:f>'[1]Arkusz6'!$D$6:$D$15</c:f>
              <c:numCache>
                <c:ptCount val="10"/>
                <c:pt idx="0">
                  <c:v>10189</c:v>
                </c:pt>
                <c:pt idx="1">
                  <c:v>12606</c:v>
                </c:pt>
                <c:pt idx="2">
                  <c:v>31408</c:v>
                </c:pt>
                <c:pt idx="3">
                  <c:v>17806</c:v>
                </c:pt>
                <c:pt idx="4">
                  <c:v>15967</c:v>
                </c:pt>
                <c:pt idx="5">
                  <c:v>34799</c:v>
                </c:pt>
                <c:pt idx="6">
                  <c:v>521</c:v>
                </c:pt>
                <c:pt idx="7">
                  <c:v>2668</c:v>
                </c:pt>
                <c:pt idx="8">
                  <c:v>8387</c:v>
                </c:pt>
                <c:pt idx="9">
                  <c:v>661</c:v>
                </c:pt>
              </c:numCache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  <c:max val="35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636006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24</xdr:row>
      <xdr:rowOff>28575</xdr:rowOff>
    </xdr:from>
    <xdr:to>
      <xdr:col>29</xdr:col>
      <xdr:colOff>161925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3706475" y="4572000"/>
        <a:ext cx="5534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0</xdr:colOff>
      <xdr:row>2</xdr:row>
      <xdr:rowOff>57150</xdr:rowOff>
    </xdr:from>
    <xdr:to>
      <xdr:col>29</xdr:col>
      <xdr:colOff>114300</xdr:colOff>
      <xdr:row>23</xdr:row>
      <xdr:rowOff>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409575"/>
          <a:ext cx="5534025" cy="394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19050</xdr:colOff>
      <xdr:row>2</xdr:row>
      <xdr:rowOff>57150</xdr:rowOff>
    </xdr:from>
    <xdr:to>
      <xdr:col>20</xdr:col>
      <xdr:colOff>28575</xdr:colOff>
      <xdr:row>22</xdr:row>
      <xdr:rowOff>171450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409575"/>
          <a:ext cx="5495925" cy="392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19050</xdr:colOff>
      <xdr:row>24</xdr:row>
      <xdr:rowOff>19050</xdr:rowOff>
    </xdr:from>
    <xdr:to>
      <xdr:col>20</xdr:col>
      <xdr:colOff>47625</xdr:colOff>
      <xdr:row>44</xdr:row>
      <xdr:rowOff>180975</xdr:rowOff>
    </xdr:to>
    <xdr:graphicFrame>
      <xdr:nvGraphicFramePr>
        <xdr:cNvPr id="4" name="Chart 4"/>
        <xdr:cNvGraphicFramePr/>
      </xdr:nvGraphicFramePr>
      <xdr:xfrm>
        <a:off x="7915275" y="4562475"/>
        <a:ext cx="551497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ykresy\wykresy%20do%20prezentacj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5"/>
      <sheetName val="Arkusz6"/>
      <sheetName val="Arkusz7"/>
      <sheetName val="Arkusz3"/>
    </sheetNames>
    <sheetDataSet>
      <sheetData sheetId="4">
        <row r="6">
          <cell r="C6" t="str">
            <v>młodzież do 25 roku życia</v>
          </cell>
          <cell r="D6">
            <v>10189</v>
          </cell>
        </row>
        <row r="7">
          <cell r="C7" t="str">
            <v>powyżej 50 roku życia</v>
          </cell>
          <cell r="D7">
            <v>12606</v>
          </cell>
        </row>
        <row r="8">
          <cell r="C8" t="str">
            <v>długotrwale bezrobotni</v>
          </cell>
          <cell r="D8">
            <v>31408</v>
          </cell>
        </row>
        <row r="9">
          <cell r="C9" t="str">
            <v>bez kwalifikacji zawodowych</v>
          </cell>
          <cell r="D9">
            <v>17806</v>
          </cell>
        </row>
        <row r="10">
          <cell r="C10" t="str">
            <v>bez  doswiadczenia zawodowego</v>
          </cell>
          <cell r="D10">
            <v>15967</v>
          </cell>
        </row>
        <row r="11">
          <cell r="C11" t="str">
            <v>bez wykształcenia średniego</v>
          </cell>
          <cell r="D11">
            <v>34799</v>
          </cell>
        </row>
        <row r="12">
          <cell r="C12" t="str">
            <v>po szkole wyższej  do 27 lat</v>
          </cell>
          <cell r="D12">
            <v>521</v>
          </cell>
        </row>
        <row r="13">
          <cell r="C13" t="str">
            <v>niepełnosprawni</v>
          </cell>
          <cell r="D13">
            <v>2668</v>
          </cell>
        </row>
        <row r="14">
          <cell r="C14" t="str">
            <v>kobiety, po urodzeniu dziecka</v>
          </cell>
          <cell r="D14">
            <v>8387</v>
          </cell>
        </row>
        <row r="15">
          <cell r="C15" t="str">
            <v>byli więźniowie</v>
          </cell>
          <cell r="D15">
            <v>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  <sheetName val="Stan i struktura V 07"/>
      <sheetName val="Stan i struktura VI 07"/>
      <sheetName val="Stan i struktura VII 07"/>
      <sheetName val="Stan i struktura VIII 07"/>
      <sheetName val="Stan i struktura IX 07"/>
      <sheetName val="Stan i struktura X 07"/>
      <sheetName val="Stan i struktura XI 07"/>
      <sheetName val="Stan i struktura XII 07"/>
    </sheetNames>
    <sheetDataSet>
      <sheetData sheetId="11">
        <row r="6">
          <cell r="E6">
            <v>3330</v>
          </cell>
          <cell r="F6">
            <v>2275</v>
          </cell>
          <cell r="G6">
            <v>5055</v>
          </cell>
          <cell r="H6">
            <v>3848</v>
          </cell>
          <cell r="I6">
            <v>6129</v>
          </cell>
          <cell r="J6">
            <v>2781</v>
          </cell>
          <cell r="K6">
            <v>4000</v>
          </cell>
          <cell r="L6">
            <v>1652</v>
          </cell>
          <cell r="M6">
            <v>1674</v>
          </cell>
          <cell r="N6">
            <v>1874</v>
          </cell>
          <cell r="O6">
            <v>4006</v>
          </cell>
          <cell r="P6">
            <v>3739</v>
          </cell>
          <cell r="Q6">
            <v>6323</v>
          </cell>
          <cell r="R6">
            <v>5607</v>
          </cell>
          <cell r="S6">
            <v>52293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98" customWidth="1"/>
    <col min="12" max="12" width="11.625" style="6" customWidth="1"/>
    <col min="13" max="13" width="12.25390625" style="98" customWidth="1"/>
    <col min="14" max="15" width="12.25390625" style="6" customWidth="1"/>
    <col min="16" max="16" width="12.25390625" style="98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36" t="s"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81" t="s">
        <v>19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40"/>
    </row>
    <row r="5" spans="2:20" ht="24.75" customHeight="1" thickBot="1" thickTop="1">
      <c r="B5" s="15" t="s">
        <v>20</v>
      </c>
      <c r="C5" s="215" t="s">
        <v>21</v>
      </c>
      <c r="D5" s="216"/>
      <c r="E5" s="16">
        <v>6.1</v>
      </c>
      <c r="F5" s="16">
        <v>10.8</v>
      </c>
      <c r="G5" s="16">
        <v>28.3</v>
      </c>
      <c r="H5" s="16">
        <v>18.3</v>
      </c>
      <c r="I5" s="16">
        <v>21.7</v>
      </c>
      <c r="J5" s="16">
        <v>15.7</v>
      </c>
      <c r="K5" s="16">
        <v>22.9</v>
      </c>
      <c r="L5" s="16">
        <v>12.1</v>
      </c>
      <c r="M5" s="16">
        <v>7.4</v>
      </c>
      <c r="N5" s="16">
        <v>13.9</v>
      </c>
      <c r="O5" s="16">
        <v>7.2</v>
      </c>
      <c r="P5" s="16">
        <v>14.1</v>
      </c>
      <c r="Q5" s="16">
        <v>24.6</v>
      </c>
      <c r="R5" s="17">
        <v>16.6</v>
      </c>
      <c r="S5" s="18">
        <v>14.2</v>
      </c>
      <c r="T5" t="s">
        <v>22</v>
      </c>
    </row>
    <row r="6" spans="2:19" s="6" customFormat="1" ht="26.25" customHeight="1" thickBot="1" thickTop="1">
      <c r="B6" s="19" t="s">
        <v>23</v>
      </c>
      <c r="C6" s="217" t="s">
        <v>24</v>
      </c>
      <c r="D6" s="218"/>
      <c r="E6" s="20">
        <v>3428</v>
      </c>
      <c r="F6" s="21">
        <v>2363</v>
      </c>
      <c r="G6" s="21">
        <v>5150</v>
      </c>
      <c r="H6" s="21">
        <v>3875</v>
      </c>
      <c r="I6" s="21">
        <v>6390</v>
      </c>
      <c r="J6" s="21">
        <v>3035</v>
      </c>
      <c r="K6" s="21">
        <v>4248</v>
      </c>
      <c r="L6" s="21">
        <v>1674</v>
      </c>
      <c r="M6" s="21">
        <v>1733</v>
      </c>
      <c r="N6" s="21">
        <v>1960</v>
      </c>
      <c r="O6" s="21">
        <v>4213</v>
      </c>
      <c r="P6" s="21">
        <v>3962</v>
      </c>
      <c r="Q6" s="21">
        <v>6765</v>
      </c>
      <c r="R6" s="22">
        <v>5983</v>
      </c>
      <c r="S6" s="23">
        <f>SUM(E6:R6)</f>
        <v>54779</v>
      </c>
    </row>
    <row r="7" spans="2:20" s="6" customFormat="1" ht="24" customHeight="1" thickBot="1" thickTop="1">
      <c r="B7" s="24"/>
      <c r="C7" s="219" t="s">
        <v>25</v>
      </c>
      <c r="D7" s="220"/>
      <c r="E7" s="25">
        <f>'[2]Stan i struktura XII 07'!E6</f>
        <v>3330</v>
      </c>
      <c r="F7" s="25">
        <f>'[2]Stan i struktura XII 07'!F6</f>
        <v>2275</v>
      </c>
      <c r="G7" s="25">
        <f>'[2]Stan i struktura XII 07'!G6</f>
        <v>5055</v>
      </c>
      <c r="H7" s="25">
        <f>'[2]Stan i struktura XII 07'!H6</f>
        <v>3848</v>
      </c>
      <c r="I7" s="25">
        <f>'[2]Stan i struktura XII 07'!I6</f>
        <v>6129</v>
      </c>
      <c r="J7" s="25">
        <f>'[2]Stan i struktura XII 07'!J6</f>
        <v>2781</v>
      </c>
      <c r="K7" s="25">
        <f>'[2]Stan i struktura XII 07'!K6</f>
        <v>4000</v>
      </c>
      <c r="L7" s="25">
        <f>'[2]Stan i struktura XII 07'!L6</f>
        <v>1652</v>
      </c>
      <c r="M7" s="25">
        <f>'[2]Stan i struktura XII 07'!M6</f>
        <v>1674</v>
      </c>
      <c r="N7" s="25">
        <f>'[2]Stan i struktura XII 07'!N6</f>
        <v>1874</v>
      </c>
      <c r="O7" s="25">
        <f>'[2]Stan i struktura XII 07'!O6</f>
        <v>4006</v>
      </c>
      <c r="P7" s="25">
        <f>'[2]Stan i struktura XII 07'!P6</f>
        <v>3739</v>
      </c>
      <c r="Q7" s="25">
        <f>'[2]Stan i struktura XII 07'!Q6</f>
        <v>6323</v>
      </c>
      <c r="R7" s="25">
        <f>'[2]Stan i struktura XII 07'!R6</f>
        <v>5607</v>
      </c>
      <c r="S7" s="25">
        <f>'[2]Stan i struktura XII 07'!S6</f>
        <v>52293</v>
      </c>
      <c r="T7" s="26"/>
    </row>
    <row r="8" spans="2:20" ht="24" customHeight="1" thickBot="1" thickTop="1">
      <c r="B8" s="27"/>
      <c r="C8" s="221" t="s">
        <v>26</v>
      </c>
      <c r="D8" s="213"/>
      <c r="E8" s="28">
        <f aca="true" t="shared" si="0" ref="E8:S8">E6-E7</f>
        <v>98</v>
      </c>
      <c r="F8" s="28">
        <f t="shared" si="0"/>
        <v>88</v>
      </c>
      <c r="G8" s="28">
        <f t="shared" si="0"/>
        <v>95</v>
      </c>
      <c r="H8" s="28">
        <f t="shared" si="0"/>
        <v>27</v>
      </c>
      <c r="I8" s="28">
        <f t="shared" si="0"/>
        <v>261</v>
      </c>
      <c r="J8" s="28">
        <f t="shared" si="0"/>
        <v>254</v>
      </c>
      <c r="K8" s="28">
        <f t="shared" si="0"/>
        <v>248</v>
      </c>
      <c r="L8" s="28">
        <f t="shared" si="0"/>
        <v>22</v>
      </c>
      <c r="M8" s="28">
        <f t="shared" si="0"/>
        <v>59</v>
      </c>
      <c r="N8" s="28">
        <f t="shared" si="0"/>
        <v>86</v>
      </c>
      <c r="O8" s="28">
        <f t="shared" si="0"/>
        <v>207</v>
      </c>
      <c r="P8" s="28">
        <f t="shared" si="0"/>
        <v>223</v>
      </c>
      <c r="Q8" s="28">
        <f t="shared" si="0"/>
        <v>442</v>
      </c>
      <c r="R8" s="29">
        <f t="shared" si="0"/>
        <v>376</v>
      </c>
      <c r="S8" s="30">
        <f t="shared" si="0"/>
        <v>2486</v>
      </c>
      <c r="T8" s="31"/>
    </row>
    <row r="9" spans="2:20" ht="24" customHeight="1" thickBot="1" thickTop="1">
      <c r="B9" s="32"/>
      <c r="C9" s="244" t="s">
        <v>27</v>
      </c>
      <c r="D9" s="245"/>
      <c r="E9" s="33">
        <f aca="true" t="shared" si="1" ref="E9:S9">E6/E7*100</f>
        <v>102.94294294294295</v>
      </c>
      <c r="F9" s="33">
        <f t="shared" si="1"/>
        <v>103.86813186813187</v>
      </c>
      <c r="G9" s="33">
        <f t="shared" si="1"/>
        <v>101.87932739861523</v>
      </c>
      <c r="H9" s="33">
        <f t="shared" si="1"/>
        <v>100.70166320166321</v>
      </c>
      <c r="I9" s="33">
        <f t="shared" si="1"/>
        <v>104.25844346549194</v>
      </c>
      <c r="J9" s="33">
        <f t="shared" si="1"/>
        <v>109.13340524991011</v>
      </c>
      <c r="K9" s="33">
        <f t="shared" si="1"/>
        <v>106.2</v>
      </c>
      <c r="L9" s="33">
        <f t="shared" si="1"/>
        <v>101.3317191283293</v>
      </c>
      <c r="M9" s="33">
        <f t="shared" si="1"/>
        <v>103.52449223416966</v>
      </c>
      <c r="N9" s="33">
        <f t="shared" si="1"/>
        <v>104.58911419423693</v>
      </c>
      <c r="O9" s="33">
        <f t="shared" si="1"/>
        <v>105.16724912631052</v>
      </c>
      <c r="P9" s="33">
        <f t="shared" si="1"/>
        <v>105.96416154051886</v>
      </c>
      <c r="Q9" s="33">
        <f t="shared" si="1"/>
        <v>106.99035268068955</v>
      </c>
      <c r="R9" s="34">
        <f t="shared" si="1"/>
        <v>106.70590333511683</v>
      </c>
      <c r="S9" s="35">
        <f t="shared" si="1"/>
        <v>104.75398236857704</v>
      </c>
      <c r="T9" s="31"/>
    </row>
    <row r="10" spans="2:20" s="6" customFormat="1" ht="24" customHeight="1" thickBot="1" thickTop="1">
      <c r="B10" s="36" t="s">
        <v>28</v>
      </c>
      <c r="C10" s="228" t="s">
        <v>29</v>
      </c>
      <c r="D10" s="229"/>
      <c r="E10" s="37">
        <v>1040</v>
      </c>
      <c r="F10" s="38">
        <v>556</v>
      </c>
      <c r="G10" s="39">
        <v>633</v>
      </c>
      <c r="H10" s="39">
        <v>469</v>
      </c>
      <c r="I10" s="39">
        <v>885</v>
      </c>
      <c r="J10" s="39">
        <v>541</v>
      </c>
      <c r="K10" s="39">
        <v>653</v>
      </c>
      <c r="L10" s="39">
        <v>344</v>
      </c>
      <c r="M10" s="40">
        <v>312</v>
      </c>
      <c r="N10" s="40">
        <v>297</v>
      </c>
      <c r="O10" s="40">
        <v>1049</v>
      </c>
      <c r="P10" s="40">
        <v>949</v>
      </c>
      <c r="Q10" s="40">
        <v>976</v>
      </c>
      <c r="R10" s="40">
        <v>1598</v>
      </c>
      <c r="S10" s="41">
        <f>SUM(E10:R10)</f>
        <v>10302</v>
      </c>
      <c r="T10" s="26"/>
    </row>
    <row r="11" spans="2:20" ht="24" customHeight="1" thickBot="1" thickTop="1">
      <c r="B11" s="42"/>
      <c r="C11" s="221" t="s">
        <v>30</v>
      </c>
      <c r="D11" s="213"/>
      <c r="E11" s="43">
        <f aca="true" t="shared" si="2" ref="E11:S11">E76/E10*100</f>
        <v>17.21153846153846</v>
      </c>
      <c r="F11" s="43">
        <f t="shared" si="2"/>
        <v>15.107913669064748</v>
      </c>
      <c r="G11" s="43">
        <f t="shared" si="2"/>
        <v>15.797788309636651</v>
      </c>
      <c r="H11" s="43">
        <f t="shared" si="2"/>
        <v>14.712153518123666</v>
      </c>
      <c r="I11" s="43">
        <f t="shared" si="2"/>
        <v>12.31638418079096</v>
      </c>
      <c r="J11" s="43">
        <f t="shared" si="2"/>
        <v>11.645101663585953</v>
      </c>
      <c r="K11" s="43">
        <f t="shared" si="2"/>
        <v>11.0260336906585</v>
      </c>
      <c r="L11" s="43">
        <f t="shared" si="2"/>
        <v>15.988372093023257</v>
      </c>
      <c r="M11" s="43">
        <f t="shared" si="2"/>
        <v>22.115384615384613</v>
      </c>
      <c r="N11" s="43">
        <f t="shared" si="2"/>
        <v>16.161616161616163</v>
      </c>
      <c r="O11" s="43">
        <f t="shared" si="2"/>
        <v>12.869399428026693</v>
      </c>
      <c r="P11" s="43">
        <f t="shared" si="2"/>
        <v>11.485774499473129</v>
      </c>
      <c r="Q11" s="43">
        <f t="shared" si="2"/>
        <v>12.397540983606557</v>
      </c>
      <c r="R11" s="44">
        <f t="shared" si="2"/>
        <v>7.571964956195244</v>
      </c>
      <c r="S11" s="45">
        <f t="shared" si="2"/>
        <v>12.94894195301883</v>
      </c>
      <c r="T11" s="31"/>
    </row>
    <row r="12" spans="2:20" ht="24.75" customHeight="1" thickBot="1" thickTop="1">
      <c r="B12" s="46" t="s">
        <v>31</v>
      </c>
      <c r="C12" s="230" t="s">
        <v>32</v>
      </c>
      <c r="D12" s="231"/>
      <c r="E12" s="37">
        <v>942</v>
      </c>
      <c r="F12" s="39">
        <v>468</v>
      </c>
      <c r="G12" s="39">
        <v>538</v>
      </c>
      <c r="H12" s="39">
        <v>442</v>
      </c>
      <c r="I12" s="39">
        <v>624</v>
      </c>
      <c r="J12" s="39">
        <v>287</v>
      </c>
      <c r="K12" s="39">
        <v>405</v>
      </c>
      <c r="L12" s="39">
        <v>322</v>
      </c>
      <c r="M12" s="40">
        <v>253</v>
      </c>
      <c r="N12" s="40">
        <v>211</v>
      </c>
      <c r="O12" s="40">
        <v>842</v>
      </c>
      <c r="P12" s="40">
        <v>726</v>
      </c>
      <c r="Q12" s="40">
        <v>534</v>
      </c>
      <c r="R12" s="40">
        <v>1222</v>
      </c>
      <c r="S12" s="41">
        <f>SUM(E12:R12)</f>
        <v>7816</v>
      </c>
      <c r="T12" s="31"/>
    </row>
    <row r="13" spans="2:20" ht="24" customHeight="1" thickBot="1" thickTop="1">
      <c r="B13" s="42" t="s">
        <v>22</v>
      </c>
      <c r="C13" s="222" t="s">
        <v>33</v>
      </c>
      <c r="D13" s="223"/>
      <c r="E13" s="47">
        <v>255</v>
      </c>
      <c r="F13" s="48">
        <v>155</v>
      </c>
      <c r="G13" s="48">
        <v>221</v>
      </c>
      <c r="H13" s="48">
        <v>218</v>
      </c>
      <c r="I13" s="48">
        <v>313</v>
      </c>
      <c r="J13" s="48">
        <v>148</v>
      </c>
      <c r="K13" s="48">
        <v>234</v>
      </c>
      <c r="L13" s="48">
        <v>167</v>
      </c>
      <c r="M13" s="49">
        <v>128</v>
      </c>
      <c r="N13" s="49">
        <v>100</v>
      </c>
      <c r="O13" s="49">
        <v>393</v>
      </c>
      <c r="P13" s="49">
        <v>269</v>
      </c>
      <c r="Q13" s="49">
        <v>287</v>
      </c>
      <c r="R13" s="49">
        <v>320</v>
      </c>
      <c r="S13" s="50">
        <f>SUM(E13:R13)</f>
        <v>3208</v>
      </c>
      <c r="T13" s="31"/>
    </row>
    <row r="14" spans="2:20" s="6" customFormat="1" ht="24" customHeight="1" thickBot="1" thickTop="1">
      <c r="B14" s="19" t="s">
        <v>22</v>
      </c>
      <c r="C14" s="224" t="s">
        <v>34</v>
      </c>
      <c r="D14" s="225"/>
      <c r="E14" s="47">
        <v>235</v>
      </c>
      <c r="F14" s="48">
        <v>125</v>
      </c>
      <c r="G14" s="48">
        <v>219</v>
      </c>
      <c r="H14" s="48">
        <v>213</v>
      </c>
      <c r="I14" s="48">
        <v>308</v>
      </c>
      <c r="J14" s="48">
        <v>118</v>
      </c>
      <c r="K14" s="48">
        <v>229</v>
      </c>
      <c r="L14" s="48">
        <v>113</v>
      </c>
      <c r="M14" s="49">
        <v>106</v>
      </c>
      <c r="N14" s="49">
        <v>90</v>
      </c>
      <c r="O14" s="49">
        <v>246</v>
      </c>
      <c r="P14" s="49">
        <v>229</v>
      </c>
      <c r="Q14" s="49">
        <v>222</v>
      </c>
      <c r="R14" s="49">
        <v>282</v>
      </c>
      <c r="S14" s="50">
        <f>SUM(E14:R14)</f>
        <v>2735</v>
      </c>
      <c r="T14" s="26"/>
    </row>
    <row r="15" spans="2:20" s="6" customFormat="1" ht="24" customHeight="1" thickBot="1" thickTop="1">
      <c r="B15" s="51" t="s">
        <v>22</v>
      </c>
      <c r="C15" s="226" t="s">
        <v>35</v>
      </c>
      <c r="D15" s="227"/>
      <c r="E15" s="52">
        <v>432</v>
      </c>
      <c r="F15" s="53">
        <v>173</v>
      </c>
      <c r="G15" s="53">
        <v>129</v>
      </c>
      <c r="H15" s="53">
        <v>118</v>
      </c>
      <c r="I15" s="53">
        <v>217</v>
      </c>
      <c r="J15" s="53">
        <v>70</v>
      </c>
      <c r="K15" s="53">
        <v>111</v>
      </c>
      <c r="L15" s="53">
        <v>56</v>
      </c>
      <c r="M15" s="54">
        <v>50</v>
      </c>
      <c r="N15" s="54">
        <v>70</v>
      </c>
      <c r="O15" s="54">
        <v>223</v>
      </c>
      <c r="P15" s="54">
        <v>239</v>
      </c>
      <c r="Q15" s="54">
        <v>81</v>
      </c>
      <c r="R15" s="54">
        <v>141</v>
      </c>
      <c r="S15" s="50">
        <f>SUM(E15:R15)</f>
        <v>2110</v>
      </c>
      <c r="T15" s="26"/>
    </row>
    <row r="16" spans="2:19" ht="30" customHeight="1" thickBot="1">
      <c r="B16" s="181" t="s">
        <v>36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41"/>
    </row>
    <row r="17" spans="2:19" ht="24" customHeight="1" thickBot="1" thickTop="1">
      <c r="B17" s="201" t="s">
        <v>20</v>
      </c>
      <c r="C17" s="232" t="s">
        <v>37</v>
      </c>
      <c r="D17" s="233"/>
      <c r="E17" s="55">
        <v>1882</v>
      </c>
      <c r="F17" s="56">
        <v>1421</v>
      </c>
      <c r="G17" s="56">
        <v>2975</v>
      </c>
      <c r="H17" s="56">
        <v>2259</v>
      </c>
      <c r="I17" s="56">
        <v>3600</v>
      </c>
      <c r="J17" s="56">
        <v>1730</v>
      </c>
      <c r="K17" s="56">
        <v>2292</v>
      </c>
      <c r="L17" s="56">
        <v>902</v>
      </c>
      <c r="M17" s="57">
        <v>943</v>
      </c>
      <c r="N17" s="57">
        <v>1131</v>
      </c>
      <c r="O17" s="57">
        <v>2424</v>
      </c>
      <c r="P17" s="57">
        <v>2496</v>
      </c>
      <c r="Q17" s="57">
        <v>3853</v>
      </c>
      <c r="R17" s="57">
        <v>3523</v>
      </c>
      <c r="S17" s="50">
        <f>SUM(E17:R17)</f>
        <v>31431</v>
      </c>
    </row>
    <row r="18" spans="2:19" ht="24" customHeight="1" thickBot="1" thickTop="1">
      <c r="B18" s="175"/>
      <c r="C18" s="184" t="s">
        <v>38</v>
      </c>
      <c r="D18" s="185"/>
      <c r="E18" s="58">
        <f aca="true" t="shared" si="3" ref="E18:S18">E17/E6*100</f>
        <v>54.90081680280047</v>
      </c>
      <c r="F18" s="58">
        <f t="shared" si="3"/>
        <v>60.135421074904784</v>
      </c>
      <c r="G18" s="58">
        <f t="shared" si="3"/>
        <v>57.76699029126213</v>
      </c>
      <c r="H18" s="58">
        <f t="shared" si="3"/>
        <v>58.29677419354839</v>
      </c>
      <c r="I18" s="58">
        <f t="shared" si="3"/>
        <v>56.33802816901409</v>
      </c>
      <c r="J18" s="58">
        <f t="shared" si="3"/>
        <v>57.001647446457994</v>
      </c>
      <c r="K18" s="58">
        <f t="shared" si="3"/>
        <v>53.954802259887</v>
      </c>
      <c r="L18" s="58">
        <f t="shared" si="3"/>
        <v>53.882915173237755</v>
      </c>
      <c r="M18" s="58">
        <f t="shared" si="3"/>
        <v>54.414310444316214</v>
      </c>
      <c r="N18" s="58">
        <f t="shared" si="3"/>
        <v>57.70408163265306</v>
      </c>
      <c r="O18" s="58">
        <f t="shared" si="3"/>
        <v>57.53619748397816</v>
      </c>
      <c r="P18" s="58">
        <f t="shared" si="3"/>
        <v>62.99848561332661</v>
      </c>
      <c r="Q18" s="58">
        <f t="shared" si="3"/>
        <v>56.9549150036955</v>
      </c>
      <c r="R18" s="59">
        <f t="shared" si="3"/>
        <v>58.883503259234494</v>
      </c>
      <c r="S18" s="60">
        <f t="shared" si="3"/>
        <v>57.37782726957411</v>
      </c>
    </row>
    <row r="19" spans="2:19" ht="24" customHeight="1" thickBot="1" thickTop="1">
      <c r="B19" s="205" t="s">
        <v>23</v>
      </c>
      <c r="C19" s="212" t="s">
        <v>39</v>
      </c>
      <c r="D19" s="213"/>
      <c r="E19" s="47">
        <v>0</v>
      </c>
      <c r="F19" s="48">
        <v>1547</v>
      </c>
      <c r="G19" s="48">
        <v>2626</v>
      </c>
      <c r="H19" s="48">
        <v>2599</v>
      </c>
      <c r="I19" s="48">
        <v>2494</v>
      </c>
      <c r="J19" s="48">
        <v>1099</v>
      </c>
      <c r="K19" s="48">
        <v>2367</v>
      </c>
      <c r="L19" s="48">
        <v>1054</v>
      </c>
      <c r="M19" s="49">
        <v>1077</v>
      </c>
      <c r="N19" s="49">
        <v>952</v>
      </c>
      <c r="O19" s="49">
        <v>0</v>
      </c>
      <c r="P19" s="49">
        <v>2649</v>
      </c>
      <c r="Q19" s="49">
        <v>2866</v>
      </c>
      <c r="R19" s="49">
        <v>2730</v>
      </c>
      <c r="S19" s="61">
        <f>SUM(E19:R19)</f>
        <v>24060</v>
      </c>
    </row>
    <row r="20" spans="2:19" ht="24" customHeight="1" thickBot="1" thickTop="1">
      <c r="B20" s="175"/>
      <c r="C20" s="184" t="s">
        <v>38</v>
      </c>
      <c r="D20" s="185"/>
      <c r="E20" s="58">
        <f aca="true" t="shared" si="4" ref="E20:S20">E19/E6*100</f>
        <v>0</v>
      </c>
      <c r="F20" s="58">
        <f t="shared" si="4"/>
        <v>65.46762589928058</v>
      </c>
      <c r="G20" s="58">
        <f t="shared" si="4"/>
        <v>50.990291262135926</v>
      </c>
      <c r="H20" s="58">
        <f t="shared" si="4"/>
        <v>67.07096774193548</v>
      </c>
      <c r="I20" s="58">
        <f t="shared" si="4"/>
        <v>39.02973395931142</v>
      </c>
      <c r="J20" s="58">
        <f t="shared" si="4"/>
        <v>36.21087314662274</v>
      </c>
      <c r="K20" s="58">
        <f t="shared" si="4"/>
        <v>55.720338983050844</v>
      </c>
      <c r="L20" s="58">
        <f t="shared" si="4"/>
        <v>62.96296296296296</v>
      </c>
      <c r="M20" s="58">
        <f t="shared" si="4"/>
        <v>62.1465666474322</v>
      </c>
      <c r="N20" s="58">
        <f t="shared" si="4"/>
        <v>48.57142857142857</v>
      </c>
      <c r="O20" s="58">
        <f t="shared" si="4"/>
        <v>0</v>
      </c>
      <c r="P20" s="58">
        <f t="shared" si="4"/>
        <v>66.86017163048965</v>
      </c>
      <c r="Q20" s="58">
        <f t="shared" si="4"/>
        <v>42.36511456023651</v>
      </c>
      <c r="R20" s="59">
        <f t="shared" si="4"/>
        <v>45.62928296841049</v>
      </c>
      <c r="S20" s="60">
        <f t="shared" si="4"/>
        <v>43.921940889757025</v>
      </c>
    </row>
    <row r="21" spans="2:19" s="6" customFormat="1" ht="23.25" customHeight="1" thickBot="1" thickTop="1">
      <c r="B21" s="174" t="s">
        <v>28</v>
      </c>
      <c r="C21" s="210" t="s">
        <v>40</v>
      </c>
      <c r="D21" s="211"/>
      <c r="E21" s="47">
        <v>659</v>
      </c>
      <c r="F21" s="48">
        <v>402</v>
      </c>
      <c r="G21" s="48">
        <v>899</v>
      </c>
      <c r="H21" s="48">
        <v>817</v>
      </c>
      <c r="I21" s="48">
        <v>989</v>
      </c>
      <c r="J21" s="48">
        <v>638</v>
      </c>
      <c r="K21" s="48">
        <v>978</v>
      </c>
      <c r="L21" s="48">
        <v>285</v>
      </c>
      <c r="M21" s="49">
        <v>245</v>
      </c>
      <c r="N21" s="49">
        <v>243</v>
      </c>
      <c r="O21" s="49">
        <v>642</v>
      </c>
      <c r="P21" s="49">
        <v>575</v>
      </c>
      <c r="Q21" s="49">
        <v>1078</v>
      </c>
      <c r="R21" s="49">
        <v>1019</v>
      </c>
      <c r="S21" s="50">
        <f>SUM(E21:R21)</f>
        <v>9469</v>
      </c>
    </row>
    <row r="22" spans="2:19" ht="24" customHeight="1" thickBot="1" thickTop="1">
      <c r="B22" s="175"/>
      <c r="C22" s="184" t="s">
        <v>38</v>
      </c>
      <c r="D22" s="185"/>
      <c r="E22" s="58">
        <f aca="true" t="shared" si="5" ref="E22:S22">E21/E6*100</f>
        <v>19.22403733955659</v>
      </c>
      <c r="F22" s="58">
        <f t="shared" si="5"/>
        <v>17.012272534913244</v>
      </c>
      <c r="G22" s="58">
        <f t="shared" si="5"/>
        <v>17.45631067961165</v>
      </c>
      <c r="H22" s="58">
        <f t="shared" si="5"/>
        <v>21.083870967741937</v>
      </c>
      <c r="I22" s="58">
        <f t="shared" si="5"/>
        <v>15.477308294209703</v>
      </c>
      <c r="J22" s="58">
        <f t="shared" si="5"/>
        <v>21.021416803953873</v>
      </c>
      <c r="K22" s="58">
        <f t="shared" si="5"/>
        <v>23.022598870056495</v>
      </c>
      <c r="L22" s="58">
        <f t="shared" si="5"/>
        <v>17.025089605734767</v>
      </c>
      <c r="M22" s="58">
        <f t="shared" si="5"/>
        <v>14.13733410271206</v>
      </c>
      <c r="N22" s="58">
        <f t="shared" si="5"/>
        <v>12.39795918367347</v>
      </c>
      <c r="O22" s="58">
        <f t="shared" si="5"/>
        <v>15.23854735342986</v>
      </c>
      <c r="P22" s="58">
        <f t="shared" si="5"/>
        <v>14.512872286723876</v>
      </c>
      <c r="Q22" s="58">
        <f t="shared" si="5"/>
        <v>15.934959349593496</v>
      </c>
      <c r="R22" s="59">
        <f t="shared" si="5"/>
        <v>17.031589503593516</v>
      </c>
      <c r="S22" s="60">
        <f t="shared" si="5"/>
        <v>17.285821208857406</v>
      </c>
    </row>
    <row r="23" spans="2:19" s="6" customFormat="1" ht="24" customHeight="1" thickBot="1" thickTop="1">
      <c r="B23" s="174" t="s">
        <v>31</v>
      </c>
      <c r="C23" s="242" t="s">
        <v>41</v>
      </c>
      <c r="D23" s="243"/>
      <c r="E23" s="47">
        <v>34</v>
      </c>
      <c r="F23" s="48">
        <v>60</v>
      </c>
      <c r="G23" s="48">
        <v>78</v>
      </c>
      <c r="H23" s="48">
        <v>123</v>
      </c>
      <c r="I23" s="48">
        <v>126</v>
      </c>
      <c r="J23" s="48">
        <v>20</v>
      </c>
      <c r="K23" s="48">
        <v>265</v>
      </c>
      <c r="L23" s="48">
        <v>8</v>
      </c>
      <c r="M23" s="49">
        <v>6</v>
      </c>
      <c r="N23" s="49">
        <v>16</v>
      </c>
      <c r="O23" s="49">
        <v>83</v>
      </c>
      <c r="P23" s="49">
        <v>33</v>
      </c>
      <c r="Q23" s="49">
        <v>227</v>
      </c>
      <c r="R23" s="49">
        <v>96</v>
      </c>
      <c r="S23" s="50">
        <f>SUM(E23:R23)</f>
        <v>1175</v>
      </c>
    </row>
    <row r="24" spans="2:19" ht="24" customHeight="1" thickBot="1" thickTop="1">
      <c r="B24" s="175"/>
      <c r="C24" s="184" t="s">
        <v>38</v>
      </c>
      <c r="D24" s="185"/>
      <c r="E24" s="58">
        <f aca="true" t="shared" si="6" ref="E24:S24">E23/E6*100</f>
        <v>0.9918319719953326</v>
      </c>
      <c r="F24" s="58">
        <f t="shared" si="6"/>
        <v>2.5391451544646637</v>
      </c>
      <c r="G24" s="58">
        <f t="shared" si="6"/>
        <v>1.5145631067961165</v>
      </c>
      <c r="H24" s="58">
        <f t="shared" si="6"/>
        <v>3.174193548387097</v>
      </c>
      <c r="I24" s="58">
        <f t="shared" si="6"/>
        <v>1.971830985915493</v>
      </c>
      <c r="J24" s="58">
        <f t="shared" si="6"/>
        <v>0.6589785831960462</v>
      </c>
      <c r="K24" s="58">
        <f t="shared" si="6"/>
        <v>6.238229755178907</v>
      </c>
      <c r="L24" s="58">
        <f t="shared" si="6"/>
        <v>0.4778972520908005</v>
      </c>
      <c r="M24" s="58">
        <f t="shared" si="6"/>
        <v>0.3462204270051933</v>
      </c>
      <c r="N24" s="58">
        <f t="shared" si="6"/>
        <v>0.8163265306122449</v>
      </c>
      <c r="O24" s="58">
        <f t="shared" si="6"/>
        <v>1.9700925706147638</v>
      </c>
      <c r="P24" s="58">
        <f t="shared" si="6"/>
        <v>0.8329126703685007</v>
      </c>
      <c r="Q24" s="58">
        <f t="shared" si="6"/>
        <v>3.3555062823355506</v>
      </c>
      <c r="R24" s="59">
        <f t="shared" si="6"/>
        <v>1.6045462142737756</v>
      </c>
      <c r="S24" s="60">
        <f t="shared" si="6"/>
        <v>2.1449825663119078</v>
      </c>
    </row>
    <row r="25" spans="2:19" s="6" customFormat="1" ht="24" customHeight="1" thickBot="1" thickTop="1">
      <c r="B25" s="174" t="s">
        <v>42</v>
      </c>
      <c r="C25" s="210" t="s">
        <v>43</v>
      </c>
      <c r="D25" s="211"/>
      <c r="E25" s="62">
        <v>159</v>
      </c>
      <c r="F25" s="49">
        <v>105</v>
      </c>
      <c r="G25" s="49">
        <v>205</v>
      </c>
      <c r="H25" s="49">
        <v>190</v>
      </c>
      <c r="I25" s="49">
        <v>232</v>
      </c>
      <c r="J25" s="49">
        <v>92</v>
      </c>
      <c r="K25" s="49">
        <v>193</v>
      </c>
      <c r="L25" s="49">
        <v>97</v>
      </c>
      <c r="M25" s="49">
        <v>56</v>
      </c>
      <c r="N25" s="49">
        <v>78</v>
      </c>
      <c r="O25" s="49">
        <v>136</v>
      </c>
      <c r="P25" s="49">
        <v>137</v>
      </c>
      <c r="Q25" s="49">
        <v>301</v>
      </c>
      <c r="R25" s="49">
        <v>284</v>
      </c>
      <c r="S25" s="50">
        <f>SUM(E25:R25)</f>
        <v>2265</v>
      </c>
    </row>
    <row r="26" spans="2:19" ht="24" customHeight="1" thickBot="1" thickTop="1">
      <c r="B26" s="175"/>
      <c r="C26" s="184" t="s">
        <v>38</v>
      </c>
      <c r="D26" s="185"/>
      <c r="E26" s="58">
        <f aca="true" t="shared" si="7" ref="E26:S26">E25/E6*100</f>
        <v>4.638273045507585</v>
      </c>
      <c r="F26" s="58">
        <f t="shared" si="7"/>
        <v>4.443504020313161</v>
      </c>
      <c r="G26" s="58">
        <f t="shared" si="7"/>
        <v>3.9805825242718447</v>
      </c>
      <c r="H26" s="58">
        <f t="shared" si="7"/>
        <v>4.903225806451613</v>
      </c>
      <c r="I26" s="58">
        <f t="shared" si="7"/>
        <v>3.6306729264475743</v>
      </c>
      <c r="J26" s="58">
        <f t="shared" si="7"/>
        <v>3.0313014827018123</v>
      </c>
      <c r="K26" s="58">
        <f t="shared" si="7"/>
        <v>4.543314500941619</v>
      </c>
      <c r="L26" s="58">
        <f t="shared" si="7"/>
        <v>5.794504181600956</v>
      </c>
      <c r="M26" s="58">
        <f t="shared" si="7"/>
        <v>3.2313906520484705</v>
      </c>
      <c r="N26" s="58">
        <f t="shared" si="7"/>
        <v>3.9795918367346936</v>
      </c>
      <c r="O26" s="58">
        <f t="shared" si="7"/>
        <v>3.228103489200095</v>
      </c>
      <c r="P26" s="58">
        <f t="shared" si="7"/>
        <v>3.4578495709237758</v>
      </c>
      <c r="Q26" s="58">
        <f t="shared" si="7"/>
        <v>4.449371766444937</v>
      </c>
      <c r="R26" s="59">
        <f t="shared" si="7"/>
        <v>4.74678255055992</v>
      </c>
      <c r="S26" s="60">
        <f t="shared" si="7"/>
        <v>4.134796181018274</v>
      </c>
    </row>
    <row r="27" spans="2:19" ht="30" customHeight="1" thickBot="1" thickTop="1">
      <c r="B27" s="181" t="s">
        <v>44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214"/>
    </row>
    <row r="28" spans="2:19" ht="24" customHeight="1" thickBot="1" thickTop="1">
      <c r="B28" s="205" t="s">
        <v>20</v>
      </c>
      <c r="C28" s="212" t="s">
        <v>45</v>
      </c>
      <c r="D28" s="213"/>
      <c r="E28" s="47">
        <v>541</v>
      </c>
      <c r="F28" s="48">
        <v>429</v>
      </c>
      <c r="G28" s="48">
        <v>995</v>
      </c>
      <c r="H28" s="48">
        <v>822</v>
      </c>
      <c r="I28" s="48">
        <v>1113</v>
      </c>
      <c r="J28" s="48">
        <v>551</v>
      </c>
      <c r="K28" s="48">
        <v>888</v>
      </c>
      <c r="L28" s="48">
        <v>363</v>
      </c>
      <c r="M28" s="49">
        <v>346</v>
      </c>
      <c r="N28" s="49">
        <v>383</v>
      </c>
      <c r="O28" s="49">
        <v>482</v>
      </c>
      <c r="P28" s="49">
        <v>716</v>
      </c>
      <c r="Q28" s="49">
        <v>1375</v>
      </c>
      <c r="R28" s="49">
        <v>1185</v>
      </c>
      <c r="S28" s="50">
        <f>SUM(E28:R28)</f>
        <v>10189</v>
      </c>
    </row>
    <row r="29" spans="2:19" ht="24" customHeight="1" thickBot="1" thickTop="1">
      <c r="B29" s="175"/>
      <c r="C29" s="184" t="s">
        <v>38</v>
      </c>
      <c r="D29" s="185"/>
      <c r="E29" s="58">
        <f aca="true" t="shared" si="8" ref="E29:S29">E28/E6*100</f>
        <v>15.781796966161027</v>
      </c>
      <c r="F29" s="58">
        <f t="shared" si="8"/>
        <v>18.154887854422345</v>
      </c>
      <c r="G29" s="58">
        <f t="shared" si="8"/>
        <v>19.320388349514563</v>
      </c>
      <c r="H29" s="58">
        <f t="shared" si="8"/>
        <v>21.21290322580645</v>
      </c>
      <c r="I29" s="58">
        <f t="shared" si="8"/>
        <v>17.417840375586856</v>
      </c>
      <c r="J29" s="58">
        <f t="shared" si="8"/>
        <v>18.15485996705107</v>
      </c>
      <c r="K29" s="58">
        <f t="shared" si="8"/>
        <v>20.903954802259886</v>
      </c>
      <c r="L29" s="58">
        <f t="shared" si="8"/>
        <v>21.68458781362007</v>
      </c>
      <c r="M29" s="58">
        <f t="shared" si="8"/>
        <v>19.96537795729948</v>
      </c>
      <c r="N29" s="58">
        <f t="shared" si="8"/>
        <v>19.540816326530614</v>
      </c>
      <c r="O29" s="58">
        <f t="shared" si="8"/>
        <v>11.440778542606218</v>
      </c>
      <c r="P29" s="58">
        <f t="shared" si="8"/>
        <v>18.07168096920747</v>
      </c>
      <c r="Q29" s="58">
        <f t="shared" si="8"/>
        <v>20.32520325203252</v>
      </c>
      <c r="R29" s="59">
        <f t="shared" si="8"/>
        <v>19.806117332441918</v>
      </c>
      <c r="S29" s="60">
        <f t="shared" si="8"/>
        <v>18.600193504810235</v>
      </c>
    </row>
    <row r="30" spans="2:19" ht="24" customHeight="1" thickBot="1" thickTop="1">
      <c r="B30" s="174" t="s">
        <v>23</v>
      </c>
      <c r="C30" s="210" t="s">
        <v>46</v>
      </c>
      <c r="D30" s="211"/>
      <c r="E30" s="47">
        <v>999</v>
      </c>
      <c r="F30" s="48">
        <v>619</v>
      </c>
      <c r="G30" s="48">
        <v>1043</v>
      </c>
      <c r="H30" s="48">
        <v>860</v>
      </c>
      <c r="I30" s="48">
        <v>1419</v>
      </c>
      <c r="J30" s="48">
        <v>765</v>
      </c>
      <c r="K30" s="48">
        <v>915</v>
      </c>
      <c r="L30" s="48">
        <v>390</v>
      </c>
      <c r="M30" s="49">
        <v>383</v>
      </c>
      <c r="N30" s="49">
        <v>457</v>
      </c>
      <c r="O30" s="49">
        <v>1168</v>
      </c>
      <c r="P30" s="49">
        <v>922</v>
      </c>
      <c r="Q30" s="49">
        <v>1399</v>
      </c>
      <c r="R30" s="49">
        <v>1267</v>
      </c>
      <c r="S30" s="50">
        <f>SUM(E30:R30)</f>
        <v>12606</v>
      </c>
    </row>
    <row r="31" spans="2:19" ht="24" customHeight="1" thickBot="1" thickTop="1">
      <c r="B31" s="175"/>
      <c r="C31" s="184" t="s">
        <v>38</v>
      </c>
      <c r="D31" s="185"/>
      <c r="E31" s="58">
        <f aca="true" t="shared" si="9" ref="E31:S31">E30/E6*100</f>
        <v>29.142357059509916</v>
      </c>
      <c r="F31" s="58">
        <f t="shared" si="9"/>
        <v>26.19551417689378</v>
      </c>
      <c r="G31" s="58">
        <f t="shared" si="9"/>
        <v>20.25242718446602</v>
      </c>
      <c r="H31" s="58">
        <f t="shared" si="9"/>
        <v>22.193548387096772</v>
      </c>
      <c r="I31" s="58">
        <f t="shared" si="9"/>
        <v>22.206572769953052</v>
      </c>
      <c r="J31" s="58">
        <f t="shared" si="9"/>
        <v>25.205930807248766</v>
      </c>
      <c r="K31" s="58">
        <f t="shared" si="9"/>
        <v>21.53954802259887</v>
      </c>
      <c r="L31" s="58">
        <f t="shared" si="9"/>
        <v>23.297491039426525</v>
      </c>
      <c r="M31" s="58">
        <f t="shared" si="9"/>
        <v>22.100403923831504</v>
      </c>
      <c r="N31" s="58">
        <f t="shared" si="9"/>
        <v>23.316326530612244</v>
      </c>
      <c r="O31" s="58">
        <f t="shared" si="9"/>
        <v>27.723712319012577</v>
      </c>
      <c r="P31" s="58">
        <f t="shared" si="9"/>
        <v>23.27107521453811</v>
      </c>
      <c r="Q31" s="58">
        <f t="shared" si="9"/>
        <v>20.679970436067997</v>
      </c>
      <c r="R31" s="59">
        <f t="shared" si="9"/>
        <v>21.17666722380077</v>
      </c>
      <c r="S31" s="60">
        <f t="shared" si="9"/>
        <v>23.012468281640775</v>
      </c>
    </row>
    <row r="32" spans="2:19" ht="24" customHeight="1" thickBot="1" thickTop="1">
      <c r="B32" s="174" t="s">
        <v>28</v>
      </c>
      <c r="C32" s="210" t="s">
        <v>47</v>
      </c>
      <c r="D32" s="211"/>
      <c r="E32" s="47">
        <v>1219</v>
      </c>
      <c r="F32" s="48">
        <v>1151</v>
      </c>
      <c r="G32" s="48">
        <v>3308</v>
      </c>
      <c r="H32" s="48">
        <v>2208</v>
      </c>
      <c r="I32" s="48">
        <v>4179</v>
      </c>
      <c r="J32" s="48">
        <v>1662</v>
      </c>
      <c r="K32" s="48">
        <v>2472</v>
      </c>
      <c r="L32" s="48">
        <v>861</v>
      </c>
      <c r="M32" s="49">
        <v>972</v>
      </c>
      <c r="N32" s="49">
        <v>1050</v>
      </c>
      <c r="O32" s="49">
        <v>2265</v>
      </c>
      <c r="P32" s="49">
        <v>2239</v>
      </c>
      <c r="Q32" s="49">
        <v>4236</v>
      </c>
      <c r="R32" s="49">
        <v>3586</v>
      </c>
      <c r="S32" s="50">
        <f>SUM(E32:R32)</f>
        <v>31408</v>
      </c>
    </row>
    <row r="33" spans="2:19" ht="24" customHeight="1" thickBot="1" thickTop="1">
      <c r="B33" s="175"/>
      <c r="C33" s="184" t="s">
        <v>38</v>
      </c>
      <c r="D33" s="185"/>
      <c r="E33" s="63">
        <f aca="true" t="shared" si="10" ref="E33:S33">E32/E6*100</f>
        <v>35.56009334889148</v>
      </c>
      <c r="F33" s="63">
        <f t="shared" si="10"/>
        <v>48.709267879813794</v>
      </c>
      <c r="G33" s="63">
        <f t="shared" si="10"/>
        <v>64.23300970873787</v>
      </c>
      <c r="H33" s="63">
        <f t="shared" si="10"/>
        <v>56.98064516129032</v>
      </c>
      <c r="I33" s="63">
        <f t="shared" si="10"/>
        <v>65.39906103286384</v>
      </c>
      <c r="J33" s="63">
        <f t="shared" si="10"/>
        <v>54.76112026359144</v>
      </c>
      <c r="K33" s="63">
        <f t="shared" si="10"/>
        <v>58.19209039548022</v>
      </c>
      <c r="L33" s="63">
        <f t="shared" si="10"/>
        <v>51.4336917562724</v>
      </c>
      <c r="M33" s="63">
        <f t="shared" si="10"/>
        <v>56.087709174841315</v>
      </c>
      <c r="N33" s="63">
        <f t="shared" si="10"/>
        <v>53.57142857142857</v>
      </c>
      <c r="O33" s="63">
        <f t="shared" si="10"/>
        <v>53.762164728222174</v>
      </c>
      <c r="P33" s="63">
        <f t="shared" si="10"/>
        <v>56.511862695608286</v>
      </c>
      <c r="Q33" s="63">
        <f t="shared" si="10"/>
        <v>62.61640798226165</v>
      </c>
      <c r="R33" s="64">
        <f t="shared" si="10"/>
        <v>59.936486712351666</v>
      </c>
      <c r="S33" s="65">
        <f t="shared" si="10"/>
        <v>57.33584037678673</v>
      </c>
    </row>
    <row r="34" spans="2:19" ht="24" customHeight="1" thickBot="1" thickTop="1">
      <c r="B34" s="174" t="s">
        <v>31</v>
      </c>
      <c r="C34" s="210" t="s">
        <v>48</v>
      </c>
      <c r="D34" s="211"/>
      <c r="E34" s="62">
        <v>1062</v>
      </c>
      <c r="F34" s="49">
        <v>948</v>
      </c>
      <c r="G34" s="49">
        <v>1639</v>
      </c>
      <c r="H34" s="49">
        <v>1231</v>
      </c>
      <c r="I34" s="49">
        <v>2156</v>
      </c>
      <c r="J34" s="49">
        <v>1022</v>
      </c>
      <c r="K34" s="49">
        <v>1765</v>
      </c>
      <c r="L34" s="49">
        <v>522</v>
      </c>
      <c r="M34" s="49">
        <v>609</v>
      </c>
      <c r="N34" s="49">
        <v>455</v>
      </c>
      <c r="O34" s="49">
        <v>1294</v>
      </c>
      <c r="P34" s="49">
        <v>1350</v>
      </c>
      <c r="Q34" s="49">
        <v>2113</v>
      </c>
      <c r="R34" s="49">
        <v>1640</v>
      </c>
      <c r="S34" s="50">
        <f>SUM(E34:R34)</f>
        <v>17806</v>
      </c>
    </row>
    <row r="35" spans="2:19" ht="24" customHeight="1" thickBot="1" thickTop="1">
      <c r="B35" s="188"/>
      <c r="C35" s="184" t="s">
        <v>38</v>
      </c>
      <c r="D35" s="185"/>
      <c r="E35" s="63">
        <f aca="true" t="shared" si="11" ref="E35:S35">E34/E6*100</f>
        <v>30.98016336056009</v>
      </c>
      <c r="F35" s="63">
        <f t="shared" si="11"/>
        <v>40.118493440541684</v>
      </c>
      <c r="G35" s="63">
        <f t="shared" si="11"/>
        <v>31.8252427184466</v>
      </c>
      <c r="H35" s="63">
        <f t="shared" si="11"/>
        <v>31.767741935483873</v>
      </c>
      <c r="I35" s="63">
        <f t="shared" si="11"/>
        <v>33.74021909233177</v>
      </c>
      <c r="J35" s="63">
        <f t="shared" si="11"/>
        <v>33.67380560131796</v>
      </c>
      <c r="K35" s="63">
        <f t="shared" si="11"/>
        <v>41.548964218455744</v>
      </c>
      <c r="L35" s="63">
        <f t="shared" si="11"/>
        <v>31.182795698924732</v>
      </c>
      <c r="M35" s="63">
        <f t="shared" si="11"/>
        <v>35.14137334102712</v>
      </c>
      <c r="N35" s="63">
        <f t="shared" si="11"/>
        <v>23.214285714285715</v>
      </c>
      <c r="O35" s="63">
        <f t="shared" si="11"/>
        <v>30.7144552575362</v>
      </c>
      <c r="P35" s="63">
        <f t="shared" si="11"/>
        <v>34.07370015143867</v>
      </c>
      <c r="Q35" s="63">
        <f t="shared" si="11"/>
        <v>31.234294161123426</v>
      </c>
      <c r="R35" s="64">
        <f t="shared" si="11"/>
        <v>27.410997827177003</v>
      </c>
      <c r="S35" s="65">
        <f t="shared" si="11"/>
        <v>32.505157085744536</v>
      </c>
    </row>
    <row r="36" spans="2:19" ht="24" customHeight="1" thickBot="1" thickTop="1">
      <c r="B36" s="174" t="s">
        <v>42</v>
      </c>
      <c r="C36" s="247" t="s">
        <v>49</v>
      </c>
      <c r="D36" s="248"/>
      <c r="E36" s="62">
        <v>833</v>
      </c>
      <c r="F36" s="49">
        <v>674</v>
      </c>
      <c r="G36" s="49">
        <v>1528</v>
      </c>
      <c r="H36" s="49">
        <v>1037</v>
      </c>
      <c r="I36" s="49">
        <v>1980</v>
      </c>
      <c r="J36" s="49">
        <v>866</v>
      </c>
      <c r="K36" s="49">
        <v>722</v>
      </c>
      <c r="L36" s="49">
        <v>439</v>
      </c>
      <c r="M36" s="49">
        <v>755</v>
      </c>
      <c r="N36" s="49">
        <v>512</v>
      </c>
      <c r="O36" s="49">
        <v>1431</v>
      </c>
      <c r="P36" s="49">
        <v>1368</v>
      </c>
      <c r="Q36" s="49">
        <v>2027</v>
      </c>
      <c r="R36" s="49">
        <v>1795</v>
      </c>
      <c r="S36" s="50">
        <f>SUM(E36:R36)</f>
        <v>15967</v>
      </c>
    </row>
    <row r="37" spans="2:19" ht="24" customHeight="1" thickBot="1" thickTop="1">
      <c r="B37" s="188"/>
      <c r="C37" s="184" t="s">
        <v>38</v>
      </c>
      <c r="D37" s="185"/>
      <c r="E37" s="63">
        <f aca="true" t="shared" si="12" ref="E37:S37">E36/E6*100</f>
        <v>24.299883313885648</v>
      </c>
      <c r="F37" s="63">
        <f t="shared" si="12"/>
        <v>28.52306390181972</v>
      </c>
      <c r="G37" s="63">
        <f t="shared" si="12"/>
        <v>29.66990291262136</v>
      </c>
      <c r="H37" s="63">
        <f t="shared" si="12"/>
        <v>26.761290322580646</v>
      </c>
      <c r="I37" s="63">
        <f t="shared" si="12"/>
        <v>30.985915492957744</v>
      </c>
      <c r="J37" s="63">
        <f t="shared" si="12"/>
        <v>28.533772652388794</v>
      </c>
      <c r="K37" s="63">
        <f t="shared" si="12"/>
        <v>16.99623352165725</v>
      </c>
      <c r="L37" s="63">
        <f t="shared" si="12"/>
        <v>26.224611708482676</v>
      </c>
      <c r="M37" s="63">
        <f t="shared" si="12"/>
        <v>43.56607039815349</v>
      </c>
      <c r="N37" s="63">
        <f t="shared" si="12"/>
        <v>26.122448979591837</v>
      </c>
      <c r="O37" s="63">
        <f t="shared" si="12"/>
        <v>33.96629480180394</v>
      </c>
      <c r="P37" s="63">
        <f t="shared" si="12"/>
        <v>34.528016153457855</v>
      </c>
      <c r="Q37" s="63">
        <f t="shared" si="12"/>
        <v>29.963045084996303</v>
      </c>
      <c r="R37" s="64">
        <f t="shared" si="12"/>
        <v>30.001671402306535</v>
      </c>
      <c r="S37" s="65">
        <f t="shared" si="12"/>
        <v>29.148031179831683</v>
      </c>
    </row>
    <row r="38" spans="2:19" s="69" customFormat="1" ht="24" customHeight="1" thickBot="1" thickTop="1">
      <c r="B38" s="249" t="s">
        <v>50</v>
      </c>
      <c r="C38" s="186" t="s">
        <v>51</v>
      </c>
      <c r="D38" s="187"/>
      <c r="E38" s="66">
        <v>445</v>
      </c>
      <c r="F38" s="67">
        <v>155</v>
      </c>
      <c r="G38" s="67">
        <v>87</v>
      </c>
      <c r="H38" s="67">
        <v>125</v>
      </c>
      <c r="I38" s="67">
        <v>267</v>
      </c>
      <c r="J38" s="67">
        <v>127</v>
      </c>
      <c r="K38" s="67">
        <v>130</v>
      </c>
      <c r="L38" s="67">
        <v>60</v>
      </c>
      <c r="M38" s="67">
        <v>101</v>
      </c>
      <c r="N38" s="67">
        <v>99</v>
      </c>
      <c r="O38" s="67">
        <v>293</v>
      </c>
      <c r="P38" s="67">
        <v>229</v>
      </c>
      <c r="Q38" s="67">
        <v>202</v>
      </c>
      <c r="R38" s="67">
        <v>348</v>
      </c>
      <c r="S38" s="68">
        <f>SUM(E38:R38)</f>
        <v>2668</v>
      </c>
    </row>
    <row r="39" spans="2:19" s="6" customFormat="1" ht="24" customHeight="1" thickBot="1" thickTop="1">
      <c r="B39" s="250"/>
      <c r="C39" s="208" t="s">
        <v>38</v>
      </c>
      <c r="D39" s="209"/>
      <c r="E39" s="70">
        <f aca="true" t="shared" si="13" ref="E39:S39">E38/E6*100</f>
        <v>12.981330221703619</v>
      </c>
      <c r="F39" s="71">
        <f t="shared" si="13"/>
        <v>6.559458315700381</v>
      </c>
      <c r="G39" s="71">
        <f t="shared" si="13"/>
        <v>1.6893203883495145</v>
      </c>
      <c r="H39" s="71">
        <f t="shared" si="13"/>
        <v>3.225806451612903</v>
      </c>
      <c r="I39" s="71">
        <f t="shared" si="13"/>
        <v>4.178403755868545</v>
      </c>
      <c r="J39" s="71">
        <f t="shared" si="13"/>
        <v>4.184514003294893</v>
      </c>
      <c r="K39" s="71">
        <f t="shared" si="13"/>
        <v>3.0602636534839927</v>
      </c>
      <c r="L39" s="71">
        <f t="shared" si="13"/>
        <v>3.584229390681003</v>
      </c>
      <c r="M39" s="71">
        <f t="shared" si="13"/>
        <v>5.8280438545874205</v>
      </c>
      <c r="N39" s="71">
        <f t="shared" si="13"/>
        <v>5.051020408163265</v>
      </c>
      <c r="O39" s="70">
        <f t="shared" si="13"/>
        <v>6.954664134820793</v>
      </c>
      <c r="P39" s="71">
        <f t="shared" si="13"/>
        <v>5.7799091367995965</v>
      </c>
      <c r="Q39" s="71">
        <f t="shared" si="13"/>
        <v>2.985957132298596</v>
      </c>
      <c r="R39" s="72">
        <f t="shared" si="13"/>
        <v>5.816480026742437</v>
      </c>
      <c r="S39" s="65">
        <f t="shared" si="13"/>
        <v>4.870479563336315</v>
      </c>
    </row>
    <row r="40" spans="2:19" s="6" customFormat="1" ht="24" customHeight="1">
      <c r="B40" s="73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</row>
    <row r="41" spans="2:19" s="6" customFormat="1" ht="48.75" customHeight="1" thickBot="1">
      <c r="B41" s="180" t="s">
        <v>52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</row>
    <row r="42" spans="2:19" s="6" customFormat="1" ht="35.25" customHeight="1" thickBot="1" thickTop="1">
      <c r="B42" s="7" t="s">
        <v>1</v>
      </c>
      <c r="C42" s="77" t="s">
        <v>2</v>
      </c>
      <c r="D42" s="78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81" t="s">
        <v>55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3"/>
    </row>
    <row r="44" spans="2:19" s="6" customFormat="1" ht="36" customHeight="1" thickBot="1" thickTop="1">
      <c r="B44" s="79" t="s">
        <v>20</v>
      </c>
      <c r="C44" s="254" t="s">
        <v>56</v>
      </c>
      <c r="D44" s="255"/>
      <c r="E44" s="55">
        <v>457</v>
      </c>
      <c r="F44" s="55">
        <v>197</v>
      </c>
      <c r="G44" s="55">
        <v>216</v>
      </c>
      <c r="H44" s="55">
        <v>71</v>
      </c>
      <c r="I44" s="55">
        <v>166</v>
      </c>
      <c r="J44" s="55">
        <v>143</v>
      </c>
      <c r="K44" s="55">
        <v>112</v>
      </c>
      <c r="L44" s="55">
        <v>205</v>
      </c>
      <c r="M44" s="55">
        <v>104</v>
      </c>
      <c r="N44" s="55">
        <v>66</v>
      </c>
      <c r="O44" s="55">
        <v>443</v>
      </c>
      <c r="P44" s="55">
        <v>325</v>
      </c>
      <c r="Q44" s="55">
        <v>229</v>
      </c>
      <c r="R44" s="80">
        <v>945</v>
      </c>
      <c r="S44" s="81">
        <f>SUM(E44:R44)</f>
        <v>3679</v>
      </c>
    </row>
    <row r="45" spans="2:19" s="6" customFormat="1" ht="36.75" customHeight="1" thickBot="1" thickTop="1">
      <c r="B45" s="82"/>
      <c r="C45" s="234" t="s">
        <v>57</v>
      </c>
      <c r="D45" s="235"/>
      <c r="E45" s="83">
        <v>204</v>
      </c>
      <c r="F45" s="48">
        <v>124</v>
      </c>
      <c r="G45" s="48">
        <v>91</v>
      </c>
      <c r="H45" s="48">
        <v>14</v>
      </c>
      <c r="I45" s="48">
        <v>18</v>
      </c>
      <c r="J45" s="48">
        <v>92</v>
      </c>
      <c r="K45" s="48">
        <v>27</v>
      </c>
      <c r="L45" s="48">
        <v>75</v>
      </c>
      <c r="M45" s="49">
        <v>67</v>
      </c>
      <c r="N45" s="49">
        <v>21</v>
      </c>
      <c r="O45" s="49">
        <v>255</v>
      </c>
      <c r="P45" s="49">
        <v>180</v>
      </c>
      <c r="Q45" s="49">
        <v>152</v>
      </c>
      <c r="R45" s="49">
        <v>721</v>
      </c>
      <c r="S45" s="81">
        <f>SUM(E45:R45)</f>
        <v>2041</v>
      </c>
    </row>
    <row r="46" spans="2:22" s="6" customFormat="1" ht="36" customHeight="1" thickBot="1" thickTop="1">
      <c r="B46" s="84" t="s">
        <v>23</v>
      </c>
      <c r="C46" s="252" t="s">
        <v>58</v>
      </c>
      <c r="D46" s="253"/>
      <c r="E46" s="85">
        <f aca="true" t="shared" si="14" ref="E46:S46">E44</f>
        <v>457</v>
      </c>
      <c r="F46" s="85">
        <f t="shared" si="14"/>
        <v>197</v>
      </c>
      <c r="G46" s="85">
        <f t="shared" si="14"/>
        <v>216</v>
      </c>
      <c r="H46" s="85">
        <f t="shared" si="14"/>
        <v>71</v>
      </c>
      <c r="I46" s="85">
        <f t="shared" si="14"/>
        <v>166</v>
      </c>
      <c r="J46" s="85">
        <f t="shared" si="14"/>
        <v>143</v>
      </c>
      <c r="K46" s="85">
        <f t="shared" si="14"/>
        <v>112</v>
      </c>
      <c r="L46" s="85">
        <f t="shared" si="14"/>
        <v>205</v>
      </c>
      <c r="M46" s="85">
        <f t="shared" si="14"/>
        <v>104</v>
      </c>
      <c r="N46" s="85">
        <f t="shared" si="14"/>
        <v>66</v>
      </c>
      <c r="O46" s="85">
        <f t="shared" si="14"/>
        <v>443</v>
      </c>
      <c r="P46" s="85">
        <f t="shared" si="14"/>
        <v>325</v>
      </c>
      <c r="Q46" s="85">
        <f t="shared" si="14"/>
        <v>229</v>
      </c>
      <c r="R46" s="85">
        <f t="shared" si="14"/>
        <v>945</v>
      </c>
      <c r="S46" s="85">
        <f t="shared" si="14"/>
        <v>3679</v>
      </c>
      <c r="V46" s="6">
        <f>SUM(E46:R46)</f>
        <v>3679</v>
      </c>
    </row>
    <row r="47" spans="2:19" s="6" customFormat="1" ht="34.5" customHeight="1" thickBot="1">
      <c r="B47" s="202" t="s">
        <v>59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183"/>
    </row>
    <row r="48" spans="2:19" s="6" customFormat="1" ht="32.25" customHeight="1" thickBot="1" thickTop="1">
      <c r="B48" s="204" t="s">
        <v>20</v>
      </c>
      <c r="C48" s="206" t="s">
        <v>60</v>
      </c>
      <c r="D48" s="207"/>
      <c r="E48" s="56">
        <v>6</v>
      </c>
      <c r="F48" s="56">
        <v>18</v>
      </c>
      <c r="G48" s="56">
        <v>0</v>
      </c>
      <c r="H48" s="56">
        <v>0</v>
      </c>
      <c r="I48" s="56">
        <v>5</v>
      </c>
      <c r="J48" s="56">
        <v>14</v>
      </c>
      <c r="K48" s="56">
        <v>5</v>
      </c>
      <c r="L48" s="56">
        <v>11</v>
      </c>
      <c r="M48" s="56">
        <v>7</v>
      </c>
      <c r="N48" s="56">
        <v>8</v>
      </c>
      <c r="O48" s="56">
        <v>110</v>
      </c>
      <c r="P48" s="56">
        <v>8</v>
      </c>
      <c r="Q48" s="56">
        <v>50</v>
      </c>
      <c r="R48" s="57">
        <v>22</v>
      </c>
      <c r="S48" s="86">
        <f>SUM(E48:R48)</f>
        <v>264</v>
      </c>
    </row>
    <row r="49" spans="2:22" ht="32.25" customHeight="1" thickBot="1" thickTop="1">
      <c r="B49" s="175"/>
      <c r="C49" s="178" t="s">
        <v>61</v>
      </c>
      <c r="D49" s="179"/>
      <c r="E49" s="87">
        <f aca="true" t="shared" si="15" ref="E49:S49">E48</f>
        <v>6</v>
      </c>
      <c r="F49" s="87">
        <f t="shared" si="15"/>
        <v>18</v>
      </c>
      <c r="G49" s="87">
        <f t="shared" si="15"/>
        <v>0</v>
      </c>
      <c r="H49" s="87">
        <f t="shared" si="15"/>
        <v>0</v>
      </c>
      <c r="I49" s="87">
        <f t="shared" si="15"/>
        <v>5</v>
      </c>
      <c r="J49" s="87">
        <f t="shared" si="15"/>
        <v>14</v>
      </c>
      <c r="K49" s="87">
        <f t="shared" si="15"/>
        <v>5</v>
      </c>
      <c r="L49" s="87">
        <f t="shared" si="15"/>
        <v>11</v>
      </c>
      <c r="M49" s="87">
        <f t="shared" si="15"/>
        <v>7</v>
      </c>
      <c r="N49" s="87">
        <f t="shared" si="15"/>
        <v>8</v>
      </c>
      <c r="O49" s="87">
        <f t="shared" si="15"/>
        <v>110</v>
      </c>
      <c r="P49" s="87">
        <f t="shared" si="15"/>
        <v>8</v>
      </c>
      <c r="Q49" s="87">
        <f t="shared" si="15"/>
        <v>50</v>
      </c>
      <c r="R49" s="87">
        <f t="shared" si="15"/>
        <v>22</v>
      </c>
      <c r="S49" s="87">
        <f t="shared" si="15"/>
        <v>264</v>
      </c>
      <c r="V49" s="6">
        <f>SUM(E49:R49)</f>
        <v>264</v>
      </c>
    </row>
    <row r="50" spans="2:19" s="6" customFormat="1" ht="32.25" customHeight="1" thickBot="1" thickTop="1">
      <c r="B50" s="161" t="s">
        <v>23</v>
      </c>
      <c r="C50" s="195" t="s">
        <v>62</v>
      </c>
      <c r="D50" s="196"/>
      <c r="E50" s="88">
        <v>0</v>
      </c>
      <c r="F50" s="88">
        <v>0</v>
      </c>
      <c r="G50" s="88">
        <v>2</v>
      </c>
      <c r="H50" s="88">
        <v>5</v>
      </c>
      <c r="I50" s="88">
        <v>0</v>
      </c>
      <c r="J50" s="88">
        <v>10</v>
      </c>
      <c r="K50" s="88">
        <v>0</v>
      </c>
      <c r="L50" s="88">
        <v>2</v>
      </c>
      <c r="M50" s="88">
        <v>1</v>
      </c>
      <c r="N50" s="88">
        <v>0</v>
      </c>
      <c r="O50" s="88">
        <v>32</v>
      </c>
      <c r="P50" s="88">
        <v>29</v>
      </c>
      <c r="Q50" s="88">
        <v>7</v>
      </c>
      <c r="R50" s="89">
        <v>0</v>
      </c>
      <c r="S50" s="86">
        <f>SUM(E50:R50)</f>
        <v>88</v>
      </c>
    </row>
    <row r="51" spans="2:22" ht="32.25" customHeight="1" thickBot="1" thickTop="1">
      <c r="B51" s="175"/>
      <c r="C51" s="178" t="s">
        <v>63</v>
      </c>
      <c r="D51" s="179"/>
      <c r="E51" s="87">
        <f aca="true" t="shared" si="16" ref="E51:S51">E50</f>
        <v>0</v>
      </c>
      <c r="F51" s="87">
        <f t="shared" si="16"/>
        <v>0</v>
      </c>
      <c r="G51" s="87">
        <f t="shared" si="16"/>
        <v>2</v>
      </c>
      <c r="H51" s="87">
        <f t="shared" si="16"/>
        <v>5</v>
      </c>
      <c r="I51" s="87">
        <f t="shared" si="16"/>
        <v>0</v>
      </c>
      <c r="J51" s="87">
        <f t="shared" si="16"/>
        <v>10</v>
      </c>
      <c r="K51" s="87">
        <f t="shared" si="16"/>
        <v>0</v>
      </c>
      <c r="L51" s="87">
        <f t="shared" si="16"/>
        <v>2</v>
      </c>
      <c r="M51" s="87">
        <f t="shared" si="16"/>
        <v>1</v>
      </c>
      <c r="N51" s="87">
        <f t="shared" si="16"/>
        <v>0</v>
      </c>
      <c r="O51" s="87">
        <f t="shared" si="16"/>
        <v>32</v>
      </c>
      <c r="P51" s="87">
        <f t="shared" si="16"/>
        <v>29</v>
      </c>
      <c r="Q51" s="87">
        <f t="shared" si="16"/>
        <v>7</v>
      </c>
      <c r="R51" s="87">
        <f t="shared" si="16"/>
        <v>0</v>
      </c>
      <c r="S51" s="87">
        <f t="shared" si="16"/>
        <v>88</v>
      </c>
      <c r="V51" s="6">
        <f>SUM(E51:R51)</f>
        <v>88</v>
      </c>
    </row>
    <row r="52" spans="2:19" s="6" customFormat="1" ht="31.5" customHeight="1" thickBot="1" thickTop="1">
      <c r="B52" s="160" t="s">
        <v>28</v>
      </c>
      <c r="C52" s="176" t="s">
        <v>64</v>
      </c>
      <c r="D52" s="177"/>
      <c r="E52" s="47">
        <v>5</v>
      </c>
      <c r="F52" s="48">
        <v>2</v>
      </c>
      <c r="G52" s="48">
        <v>0</v>
      </c>
      <c r="H52" s="48">
        <v>0</v>
      </c>
      <c r="I52" s="49">
        <v>0</v>
      </c>
      <c r="J52" s="48">
        <v>4</v>
      </c>
      <c r="K52" s="49">
        <v>0</v>
      </c>
      <c r="L52" s="48">
        <v>9</v>
      </c>
      <c r="M52" s="49">
        <v>3</v>
      </c>
      <c r="N52" s="49">
        <v>1</v>
      </c>
      <c r="O52" s="49">
        <v>3</v>
      </c>
      <c r="P52" s="48">
        <v>1</v>
      </c>
      <c r="Q52" s="90">
        <v>0</v>
      </c>
      <c r="R52" s="49">
        <v>2</v>
      </c>
      <c r="S52" s="86">
        <f>SUM(E52:R52)</f>
        <v>30</v>
      </c>
    </row>
    <row r="53" spans="2:22" ht="32.25" customHeight="1" thickBot="1" thickTop="1">
      <c r="B53" s="175"/>
      <c r="C53" s="178" t="s">
        <v>65</v>
      </c>
      <c r="D53" s="179"/>
      <c r="E53" s="87">
        <f aca="true" t="shared" si="17" ref="E53:S53">E52</f>
        <v>5</v>
      </c>
      <c r="F53" s="87">
        <f t="shared" si="17"/>
        <v>2</v>
      </c>
      <c r="G53" s="87">
        <f t="shared" si="17"/>
        <v>0</v>
      </c>
      <c r="H53" s="87">
        <f t="shared" si="17"/>
        <v>0</v>
      </c>
      <c r="I53" s="87">
        <f t="shared" si="17"/>
        <v>0</v>
      </c>
      <c r="J53" s="87">
        <f t="shared" si="17"/>
        <v>4</v>
      </c>
      <c r="K53" s="87">
        <f t="shared" si="17"/>
        <v>0</v>
      </c>
      <c r="L53" s="87">
        <f t="shared" si="17"/>
        <v>9</v>
      </c>
      <c r="M53" s="87">
        <f t="shared" si="17"/>
        <v>3</v>
      </c>
      <c r="N53" s="87">
        <f t="shared" si="17"/>
        <v>1</v>
      </c>
      <c r="O53" s="87">
        <f t="shared" si="17"/>
        <v>3</v>
      </c>
      <c r="P53" s="87">
        <f t="shared" si="17"/>
        <v>1</v>
      </c>
      <c r="Q53" s="87">
        <f t="shared" si="17"/>
        <v>0</v>
      </c>
      <c r="R53" s="87">
        <f t="shared" si="17"/>
        <v>2</v>
      </c>
      <c r="S53" s="87">
        <f t="shared" si="17"/>
        <v>30</v>
      </c>
      <c r="V53" s="6">
        <f>SUM(E53:R53)</f>
        <v>30</v>
      </c>
    </row>
    <row r="54" spans="2:19" s="6" customFormat="1" ht="32.25" customHeight="1" thickBot="1" thickTop="1">
      <c r="B54" s="160" t="s">
        <v>31</v>
      </c>
      <c r="C54" s="176" t="s">
        <v>66</v>
      </c>
      <c r="D54" s="177"/>
      <c r="E54" s="47">
        <v>9</v>
      </c>
      <c r="F54" s="48">
        <v>10</v>
      </c>
      <c r="G54" s="48">
        <v>0</v>
      </c>
      <c r="H54" s="48">
        <v>0</v>
      </c>
      <c r="I54" s="49">
        <v>0</v>
      </c>
      <c r="J54" s="48">
        <v>2</v>
      </c>
      <c r="K54" s="49">
        <v>0</v>
      </c>
      <c r="L54" s="48">
        <v>32</v>
      </c>
      <c r="M54" s="49">
        <v>4</v>
      </c>
      <c r="N54" s="49">
        <v>1</v>
      </c>
      <c r="O54" s="49">
        <v>2</v>
      </c>
      <c r="P54" s="48">
        <v>2</v>
      </c>
      <c r="Q54" s="90">
        <v>8</v>
      </c>
      <c r="R54" s="49">
        <v>13</v>
      </c>
      <c r="S54" s="86">
        <f>SUM(E54:R54)</f>
        <v>83</v>
      </c>
    </row>
    <row r="55" spans="2:22" s="6" customFormat="1" ht="32.25" customHeight="1" thickBot="1" thickTop="1">
      <c r="B55" s="175"/>
      <c r="C55" s="193" t="s">
        <v>67</v>
      </c>
      <c r="D55" s="194"/>
      <c r="E55" s="87">
        <f aca="true" t="shared" si="18" ref="E55:S55">E54</f>
        <v>9</v>
      </c>
      <c r="F55" s="87">
        <f t="shared" si="18"/>
        <v>10</v>
      </c>
      <c r="G55" s="87">
        <f t="shared" si="18"/>
        <v>0</v>
      </c>
      <c r="H55" s="87">
        <f t="shared" si="18"/>
        <v>0</v>
      </c>
      <c r="I55" s="87">
        <f t="shared" si="18"/>
        <v>0</v>
      </c>
      <c r="J55" s="87">
        <f t="shared" si="18"/>
        <v>2</v>
      </c>
      <c r="K55" s="87">
        <f t="shared" si="18"/>
        <v>0</v>
      </c>
      <c r="L55" s="87">
        <f t="shared" si="18"/>
        <v>32</v>
      </c>
      <c r="M55" s="87">
        <f t="shared" si="18"/>
        <v>4</v>
      </c>
      <c r="N55" s="87">
        <f t="shared" si="18"/>
        <v>1</v>
      </c>
      <c r="O55" s="87">
        <f t="shared" si="18"/>
        <v>2</v>
      </c>
      <c r="P55" s="87">
        <f t="shared" si="18"/>
        <v>2</v>
      </c>
      <c r="Q55" s="87">
        <f t="shared" si="18"/>
        <v>8</v>
      </c>
      <c r="R55" s="87">
        <f t="shared" si="18"/>
        <v>13</v>
      </c>
      <c r="S55" s="87">
        <f t="shared" si="18"/>
        <v>83</v>
      </c>
      <c r="V55" s="6">
        <f>SUM(E55:R55)</f>
        <v>83</v>
      </c>
    </row>
    <row r="56" spans="2:19" s="6" customFormat="1" ht="32.25" customHeight="1" thickBot="1" thickTop="1">
      <c r="B56" s="160" t="s">
        <v>42</v>
      </c>
      <c r="C56" s="166" t="s">
        <v>68</v>
      </c>
      <c r="D56" s="167"/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7</v>
      </c>
      <c r="N56" s="91">
        <v>0</v>
      </c>
      <c r="O56" s="91">
        <v>0</v>
      </c>
      <c r="P56" s="91">
        <v>0</v>
      </c>
      <c r="Q56" s="91">
        <v>0</v>
      </c>
      <c r="R56" s="92">
        <v>1</v>
      </c>
      <c r="S56" s="86">
        <f>SUM(E56:R56)</f>
        <v>8</v>
      </c>
    </row>
    <row r="57" spans="2:22" s="6" customFormat="1" ht="32.25" customHeight="1" thickBot="1" thickTop="1">
      <c r="B57" s="251"/>
      <c r="C57" s="197" t="s">
        <v>69</v>
      </c>
      <c r="D57" s="198"/>
      <c r="E57" s="87">
        <f aca="true" t="shared" si="19" ref="E57:S57">E56</f>
        <v>0</v>
      </c>
      <c r="F57" s="87">
        <f t="shared" si="19"/>
        <v>0</v>
      </c>
      <c r="G57" s="87">
        <f t="shared" si="19"/>
        <v>0</v>
      </c>
      <c r="H57" s="87">
        <f t="shared" si="19"/>
        <v>0</v>
      </c>
      <c r="I57" s="87">
        <f t="shared" si="19"/>
        <v>0</v>
      </c>
      <c r="J57" s="87">
        <f t="shared" si="19"/>
        <v>0</v>
      </c>
      <c r="K57" s="87">
        <f t="shared" si="19"/>
        <v>0</v>
      </c>
      <c r="L57" s="87">
        <f t="shared" si="19"/>
        <v>0</v>
      </c>
      <c r="M57" s="87">
        <f t="shared" si="19"/>
        <v>7</v>
      </c>
      <c r="N57" s="87">
        <f t="shared" si="19"/>
        <v>0</v>
      </c>
      <c r="O57" s="87">
        <f t="shared" si="19"/>
        <v>0</v>
      </c>
      <c r="P57" s="87">
        <f t="shared" si="19"/>
        <v>0</v>
      </c>
      <c r="Q57" s="87">
        <f t="shared" si="19"/>
        <v>0</v>
      </c>
      <c r="R57" s="87">
        <f t="shared" si="19"/>
        <v>1</v>
      </c>
      <c r="S57" s="87">
        <f t="shared" si="19"/>
        <v>8</v>
      </c>
      <c r="V57" s="6">
        <f>SUM(E57:R57)</f>
        <v>8</v>
      </c>
    </row>
    <row r="58" spans="2:19" s="6" customFormat="1" ht="32.25" customHeight="1" thickBot="1" thickTop="1">
      <c r="B58" s="160" t="s">
        <v>50</v>
      </c>
      <c r="C58" s="166" t="s">
        <v>70</v>
      </c>
      <c r="D58" s="167"/>
      <c r="E58" s="91">
        <v>0</v>
      </c>
      <c r="F58" s="91">
        <v>0</v>
      </c>
      <c r="G58" s="91">
        <v>13</v>
      </c>
      <c r="H58" s="91">
        <v>0</v>
      </c>
      <c r="I58" s="91">
        <v>0</v>
      </c>
      <c r="J58" s="91">
        <v>1</v>
      </c>
      <c r="K58" s="91">
        <v>3</v>
      </c>
      <c r="L58" s="91">
        <v>6</v>
      </c>
      <c r="M58" s="91">
        <v>3</v>
      </c>
      <c r="N58" s="91">
        <v>1</v>
      </c>
      <c r="O58" s="91">
        <v>1</v>
      </c>
      <c r="P58" s="91">
        <v>2</v>
      </c>
      <c r="Q58" s="91">
        <v>5</v>
      </c>
      <c r="R58" s="92">
        <v>15</v>
      </c>
      <c r="S58" s="86">
        <f>SUM(E58:R58)</f>
        <v>50</v>
      </c>
    </row>
    <row r="59" spans="2:22" s="6" customFormat="1" ht="32.25" customHeight="1" thickBot="1" thickTop="1">
      <c r="B59" s="161"/>
      <c r="C59" s="199" t="s">
        <v>71</v>
      </c>
      <c r="D59" s="200"/>
      <c r="E59" s="87">
        <f aca="true" t="shared" si="20" ref="E59:S59">E58</f>
        <v>0</v>
      </c>
      <c r="F59" s="87">
        <f t="shared" si="20"/>
        <v>0</v>
      </c>
      <c r="G59" s="87">
        <f t="shared" si="20"/>
        <v>13</v>
      </c>
      <c r="H59" s="87">
        <f t="shared" si="20"/>
        <v>0</v>
      </c>
      <c r="I59" s="87">
        <f t="shared" si="20"/>
        <v>0</v>
      </c>
      <c r="J59" s="87">
        <f t="shared" si="20"/>
        <v>1</v>
      </c>
      <c r="K59" s="87">
        <f t="shared" si="20"/>
        <v>3</v>
      </c>
      <c r="L59" s="87">
        <f t="shared" si="20"/>
        <v>6</v>
      </c>
      <c r="M59" s="87">
        <f t="shared" si="20"/>
        <v>3</v>
      </c>
      <c r="N59" s="87">
        <f t="shared" si="20"/>
        <v>1</v>
      </c>
      <c r="O59" s="87">
        <f t="shared" si="20"/>
        <v>1</v>
      </c>
      <c r="P59" s="87">
        <f t="shared" si="20"/>
        <v>2</v>
      </c>
      <c r="Q59" s="87">
        <f t="shared" si="20"/>
        <v>5</v>
      </c>
      <c r="R59" s="87">
        <f t="shared" si="20"/>
        <v>15</v>
      </c>
      <c r="S59" s="87">
        <f t="shared" si="20"/>
        <v>50</v>
      </c>
      <c r="V59" s="6">
        <f>SUM(E59:R59)</f>
        <v>50</v>
      </c>
    </row>
    <row r="60" spans="2:19" s="6" customFormat="1" ht="32.25" customHeight="1" thickBot="1" thickTop="1">
      <c r="B60" s="162" t="s">
        <v>72</v>
      </c>
      <c r="C60" s="166" t="s">
        <v>73</v>
      </c>
      <c r="D60" s="167"/>
      <c r="E60" s="91">
        <v>99</v>
      </c>
      <c r="F60" s="91">
        <v>53</v>
      </c>
      <c r="G60" s="91">
        <v>66</v>
      </c>
      <c r="H60" s="91">
        <v>5</v>
      </c>
      <c r="I60" s="91">
        <v>11</v>
      </c>
      <c r="J60" s="91">
        <v>22</v>
      </c>
      <c r="K60" s="91">
        <v>12</v>
      </c>
      <c r="L60" s="91">
        <v>5</v>
      </c>
      <c r="M60" s="91">
        <v>30</v>
      </c>
      <c r="N60" s="91">
        <v>12</v>
      </c>
      <c r="O60" s="91">
        <v>98</v>
      </c>
      <c r="P60" s="91">
        <v>129</v>
      </c>
      <c r="Q60" s="91">
        <v>30</v>
      </c>
      <c r="R60" s="92">
        <v>36</v>
      </c>
      <c r="S60" s="86">
        <f>SUM(E60:R60)</f>
        <v>608</v>
      </c>
    </row>
    <row r="61" spans="2:22" s="6" customFormat="1" ht="32.25" customHeight="1" thickBot="1" thickTop="1">
      <c r="B61" s="162"/>
      <c r="C61" s="168" t="s">
        <v>74</v>
      </c>
      <c r="D61" s="169"/>
      <c r="E61" s="93">
        <f aca="true" t="shared" si="21" ref="E61:S61">E60</f>
        <v>99</v>
      </c>
      <c r="F61" s="93">
        <f t="shared" si="21"/>
        <v>53</v>
      </c>
      <c r="G61" s="93">
        <f t="shared" si="21"/>
        <v>66</v>
      </c>
      <c r="H61" s="93">
        <f t="shared" si="21"/>
        <v>5</v>
      </c>
      <c r="I61" s="93">
        <f t="shared" si="21"/>
        <v>11</v>
      </c>
      <c r="J61" s="93">
        <f t="shared" si="21"/>
        <v>22</v>
      </c>
      <c r="K61" s="93">
        <f t="shared" si="21"/>
        <v>12</v>
      </c>
      <c r="L61" s="93">
        <f t="shared" si="21"/>
        <v>5</v>
      </c>
      <c r="M61" s="93">
        <f t="shared" si="21"/>
        <v>30</v>
      </c>
      <c r="N61" s="93">
        <f t="shared" si="21"/>
        <v>12</v>
      </c>
      <c r="O61" s="93">
        <f t="shared" si="21"/>
        <v>98</v>
      </c>
      <c r="P61" s="93">
        <f t="shared" si="21"/>
        <v>129</v>
      </c>
      <c r="Q61" s="93">
        <f t="shared" si="21"/>
        <v>30</v>
      </c>
      <c r="R61" s="93">
        <f t="shared" si="21"/>
        <v>36</v>
      </c>
      <c r="S61" s="93">
        <f t="shared" si="21"/>
        <v>608</v>
      </c>
      <c r="V61" s="6">
        <f>SUM(E61:R61)</f>
        <v>608</v>
      </c>
    </row>
    <row r="62" spans="2:19" s="6" customFormat="1" ht="32.25" customHeight="1" thickBot="1" thickTop="1">
      <c r="B62" s="162" t="s">
        <v>75</v>
      </c>
      <c r="C62" s="166" t="s">
        <v>76</v>
      </c>
      <c r="D62" s="167"/>
      <c r="E62" s="91">
        <v>51</v>
      </c>
      <c r="F62" s="91">
        <v>37</v>
      </c>
      <c r="G62" s="91">
        <v>23</v>
      </c>
      <c r="H62" s="91">
        <v>4</v>
      </c>
      <c r="I62" s="91">
        <v>2</v>
      </c>
      <c r="J62" s="91">
        <v>8</v>
      </c>
      <c r="K62" s="91">
        <v>5</v>
      </c>
      <c r="L62" s="91">
        <v>1</v>
      </c>
      <c r="M62" s="91">
        <v>11</v>
      </c>
      <c r="N62" s="91">
        <v>0</v>
      </c>
      <c r="O62" s="91">
        <v>12</v>
      </c>
      <c r="P62" s="91">
        <v>11</v>
      </c>
      <c r="Q62" s="91">
        <v>7</v>
      </c>
      <c r="R62" s="92">
        <v>15</v>
      </c>
      <c r="S62" s="86">
        <f>SUM(E62:R62)</f>
        <v>187</v>
      </c>
    </row>
    <row r="63" spans="2:22" s="6" customFormat="1" ht="32.25" customHeight="1" thickBot="1" thickTop="1">
      <c r="B63" s="162"/>
      <c r="C63" s="172" t="s">
        <v>77</v>
      </c>
      <c r="D63" s="173"/>
      <c r="E63" s="87">
        <f aca="true" t="shared" si="22" ref="E63:S63">E62</f>
        <v>51</v>
      </c>
      <c r="F63" s="87">
        <f t="shared" si="22"/>
        <v>37</v>
      </c>
      <c r="G63" s="87">
        <f t="shared" si="22"/>
        <v>23</v>
      </c>
      <c r="H63" s="87">
        <f t="shared" si="22"/>
        <v>4</v>
      </c>
      <c r="I63" s="87">
        <f t="shared" si="22"/>
        <v>2</v>
      </c>
      <c r="J63" s="87">
        <f t="shared" si="22"/>
        <v>8</v>
      </c>
      <c r="K63" s="87">
        <f t="shared" si="22"/>
        <v>5</v>
      </c>
      <c r="L63" s="87">
        <f t="shared" si="22"/>
        <v>1</v>
      </c>
      <c r="M63" s="87">
        <f t="shared" si="22"/>
        <v>11</v>
      </c>
      <c r="N63" s="87">
        <f t="shared" si="22"/>
        <v>0</v>
      </c>
      <c r="O63" s="87">
        <f t="shared" si="22"/>
        <v>12</v>
      </c>
      <c r="P63" s="87">
        <f t="shared" si="22"/>
        <v>11</v>
      </c>
      <c r="Q63" s="87">
        <f t="shared" si="22"/>
        <v>7</v>
      </c>
      <c r="R63" s="87">
        <f t="shared" si="22"/>
        <v>15</v>
      </c>
      <c r="S63" s="87">
        <f t="shared" si="22"/>
        <v>187</v>
      </c>
      <c r="V63" s="6">
        <f>SUM(E63:R63)</f>
        <v>187</v>
      </c>
    </row>
    <row r="64" spans="2:19" s="6" customFormat="1" ht="32.25" customHeight="1" thickBot="1" thickTop="1">
      <c r="B64" s="162" t="s">
        <v>78</v>
      </c>
      <c r="C64" s="166" t="s">
        <v>79</v>
      </c>
      <c r="D64" s="167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50</v>
      </c>
      <c r="R64" s="92">
        <v>583</v>
      </c>
      <c r="S64" s="86">
        <f>SUM(E64:R64)</f>
        <v>633</v>
      </c>
    </row>
    <row r="65" spans="2:22" ht="31.5" customHeight="1" thickBot="1" thickTop="1">
      <c r="B65" s="163"/>
      <c r="C65" s="170" t="s">
        <v>80</v>
      </c>
      <c r="D65" s="171"/>
      <c r="E65" s="87">
        <f aca="true" t="shared" si="23" ref="E65:S65">E64</f>
        <v>0</v>
      </c>
      <c r="F65" s="87">
        <f t="shared" si="23"/>
        <v>0</v>
      </c>
      <c r="G65" s="87">
        <f t="shared" si="23"/>
        <v>0</v>
      </c>
      <c r="H65" s="87">
        <f t="shared" si="23"/>
        <v>0</v>
      </c>
      <c r="I65" s="87">
        <f t="shared" si="23"/>
        <v>0</v>
      </c>
      <c r="J65" s="87">
        <f t="shared" si="23"/>
        <v>0</v>
      </c>
      <c r="K65" s="87">
        <f t="shared" si="23"/>
        <v>0</v>
      </c>
      <c r="L65" s="87">
        <f t="shared" si="23"/>
        <v>0</v>
      </c>
      <c r="M65" s="87">
        <f t="shared" si="23"/>
        <v>0</v>
      </c>
      <c r="N65" s="87">
        <f t="shared" si="23"/>
        <v>0</v>
      </c>
      <c r="O65" s="87">
        <f t="shared" si="23"/>
        <v>0</v>
      </c>
      <c r="P65" s="87">
        <f t="shared" si="23"/>
        <v>0</v>
      </c>
      <c r="Q65" s="87">
        <f t="shared" si="23"/>
        <v>50</v>
      </c>
      <c r="R65" s="87">
        <f t="shared" si="23"/>
        <v>583</v>
      </c>
      <c r="S65" s="87">
        <f t="shared" si="23"/>
        <v>633</v>
      </c>
      <c r="V65" s="6">
        <f>SUM(E65:R65)</f>
        <v>633</v>
      </c>
    </row>
    <row r="66" spans="2:22" ht="45" customHeight="1" thickBot="1" thickTop="1">
      <c r="B66" s="191" t="s">
        <v>81</v>
      </c>
      <c r="C66" s="164" t="s">
        <v>82</v>
      </c>
      <c r="D66" s="165"/>
      <c r="E66" s="94">
        <f aca="true" t="shared" si="24" ref="E66:R66">E48+E50+E52+E54+E56+E58+E60+E62+E64</f>
        <v>170</v>
      </c>
      <c r="F66" s="94">
        <f t="shared" si="24"/>
        <v>120</v>
      </c>
      <c r="G66" s="94">
        <f t="shared" si="24"/>
        <v>104</v>
      </c>
      <c r="H66" s="94">
        <f t="shared" si="24"/>
        <v>14</v>
      </c>
      <c r="I66" s="94">
        <f t="shared" si="24"/>
        <v>18</v>
      </c>
      <c r="J66" s="94">
        <f t="shared" si="24"/>
        <v>61</v>
      </c>
      <c r="K66" s="94">
        <f t="shared" si="24"/>
        <v>25</v>
      </c>
      <c r="L66" s="94">
        <f t="shared" si="24"/>
        <v>66</v>
      </c>
      <c r="M66" s="94">
        <f t="shared" si="24"/>
        <v>66</v>
      </c>
      <c r="N66" s="94">
        <f t="shared" si="24"/>
        <v>23</v>
      </c>
      <c r="O66" s="94">
        <f t="shared" si="24"/>
        <v>258</v>
      </c>
      <c r="P66" s="94">
        <f t="shared" si="24"/>
        <v>182</v>
      </c>
      <c r="Q66" s="94">
        <f t="shared" si="24"/>
        <v>157</v>
      </c>
      <c r="R66" s="95">
        <f t="shared" si="24"/>
        <v>687</v>
      </c>
      <c r="S66" s="81">
        <f>SUM(E66:R66)</f>
        <v>1951</v>
      </c>
      <c r="V66" s="6"/>
    </row>
    <row r="67" spans="2:22" ht="45" customHeight="1" thickBot="1" thickTop="1">
      <c r="B67" s="192"/>
      <c r="C67" s="164" t="s">
        <v>83</v>
      </c>
      <c r="D67" s="165"/>
      <c r="E67" s="96">
        <f aca="true" t="shared" si="25" ref="E67:R67">E49+E51+E53+E55+E57+E59+E61+E63+E65</f>
        <v>170</v>
      </c>
      <c r="F67" s="96">
        <f t="shared" si="25"/>
        <v>120</v>
      </c>
      <c r="G67" s="96">
        <f t="shared" si="25"/>
        <v>104</v>
      </c>
      <c r="H67" s="96">
        <f t="shared" si="25"/>
        <v>14</v>
      </c>
      <c r="I67" s="96">
        <f t="shared" si="25"/>
        <v>18</v>
      </c>
      <c r="J67" s="96">
        <f t="shared" si="25"/>
        <v>61</v>
      </c>
      <c r="K67" s="96">
        <f t="shared" si="25"/>
        <v>25</v>
      </c>
      <c r="L67" s="96">
        <f t="shared" si="25"/>
        <v>66</v>
      </c>
      <c r="M67" s="96">
        <f t="shared" si="25"/>
        <v>66</v>
      </c>
      <c r="N67" s="96">
        <f t="shared" si="25"/>
        <v>23</v>
      </c>
      <c r="O67" s="96">
        <f t="shared" si="25"/>
        <v>258</v>
      </c>
      <c r="P67" s="96">
        <f t="shared" si="25"/>
        <v>182</v>
      </c>
      <c r="Q67" s="96">
        <f t="shared" si="25"/>
        <v>157</v>
      </c>
      <c r="R67" s="97">
        <f t="shared" si="25"/>
        <v>687</v>
      </c>
      <c r="S67" s="81">
        <f>SUM(E67:R67)</f>
        <v>1951</v>
      </c>
      <c r="V67" s="6"/>
    </row>
    <row r="68" spans="2:19" ht="14.25" customHeight="1">
      <c r="B68" s="246" t="s">
        <v>84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</row>
    <row r="69" spans="2:19" ht="14.25" customHeight="1">
      <c r="B69" s="189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</row>
    <row r="75" ht="13.5" thickBot="1"/>
    <row r="76" spans="5:19" ht="26.25" customHeight="1" thickBot="1" thickTop="1">
      <c r="E76" s="99">
        <v>179</v>
      </c>
      <c r="F76" s="99">
        <v>84</v>
      </c>
      <c r="G76" s="99">
        <v>100</v>
      </c>
      <c r="H76" s="99">
        <v>69</v>
      </c>
      <c r="I76" s="99">
        <v>109</v>
      </c>
      <c r="J76" s="99">
        <v>63</v>
      </c>
      <c r="K76" s="100">
        <v>72</v>
      </c>
      <c r="L76" s="99">
        <v>55</v>
      </c>
      <c r="M76" s="100">
        <v>69</v>
      </c>
      <c r="N76" s="99">
        <v>48</v>
      </c>
      <c r="O76" s="99">
        <v>135</v>
      </c>
      <c r="P76" s="100">
        <v>109</v>
      </c>
      <c r="Q76" s="99">
        <v>121</v>
      </c>
      <c r="R76" s="99">
        <v>121</v>
      </c>
      <c r="S76" s="81">
        <f>SUM(E76:R76)</f>
        <v>1334</v>
      </c>
    </row>
  </sheetData>
  <mergeCells count="86"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C11:D11"/>
    <mergeCell ref="C12:D12"/>
    <mergeCell ref="C33:D33"/>
    <mergeCell ref="C17:D17"/>
    <mergeCell ref="C32:D32"/>
    <mergeCell ref="C19:D19"/>
    <mergeCell ref="C20:D20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75" t="s">
        <v>85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2:15" ht="18" customHeight="1">
      <c r="B3" s="277" t="s">
        <v>86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3:13" ht="18.75" thickBot="1">
      <c r="C4" s="101"/>
      <c r="D4" s="101"/>
      <c r="E4" s="101"/>
      <c r="F4" s="101"/>
      <c r="G4" s="101"/>
      <c r="H4" s="31"/>
      <c r="I4" s="31"/>
      <c r="J4" s="31"/>
      <c r="K4" s="31"/>
      <c r="L4" s="31"/>
      <c r="M4" s="31"/>
    </row>
    <row r="5" spans="2:15" ht="15" customHeight="1" thickBot="1">
      <c r="B5" s="258" t="s">
        <v>87</v>
      </c>
      <c r="C5" s="286" t="s">
        <v>88</v>
      </c>
      <c r="D5" s="269" t="s">
        <v>89</v>
      </c>
      <c r="E5" s="278" t="s">
        <v>90</v>
      </c>
      <c r="F5" s="101"/>
      <c r="G5" s="258" t="s">
        <v>87</v>
      </c>
      <c r="H5" s="284" t="s">
        <v>91</v>
      </c>
      <c r="I5" s="269" t="s">
        <v>89</v>
      </c>
      <c r="J5" s="278" t="s">
        <v>90</v>
      </c>
      <c r="K5" s="31"/>
      <c r="L5" s="258" t="s">
        <v>87</v>
      </c>
      <c r="M5" s="271" t="s">
        <v>88</v>
      </c>
      <c r="N5" s="269" t="s">
        <v>89</v>
      </c>
      <c r="O5" s="273" t="s">
        <v>90</v>
      </c>
    </row>
    <row r="6" spans="2:15" ht="15" customHeight="1" thickBot="1" thickTop="1">
      <c r="B6" s="259"/>
      <c r="C6" s="287"/>
      <c r="D6" s="270"/>
      <c r="E6" s="279"/>
      <c r="F6" s="101"/>
      <c r="G6" s="259"/>
      <c r="H6" s="285"/>
      <c r="I6" s="270"/>
      <c r="J6" s="279"/>
      <c r="K6" s="31"/>
      <c r="L6" s="259"/>
      <c r="M6" s="272"/>
      <c r="N6" s="270"/>
      <c r="O6" s="274"/>
    </row>
    <row r="7" spans="2:15" ht="15" customHeight="1" thickTop="1">
      <c r="B7" s="280" t="s">
        <v>92</v>
      </c>
      <c r="C7" s="281"/>
      <c r="D7" s="281"/>
      <c r="E7" s="256">
        <f>SUM(E9+E20+E28+E35+E42)</f>
        <v>18623</v>
      </c>
      <c r="F7" s="101"/>
      <c r="G7" s="102">
        <v>4</v>
      </c>
      <c r="H7" s="103" t="s">
        <v>93</v>
      </c>
      <c r="I7" s="104" t="s">
        <v>94</v>
      </c>
      <c r="J7" s="105">
        <v>647</v>
      </c>
      <c r="K7" s="31"/>
      <c r="L7" s="106" t="s">
        <v>95</v>
      </c>
      <c r="M7" s="107" t="s">
        <v>96</v>
      </c>
      <c r="N7" s="107" t="s">
        <v>97</v>
      </c>
      <c r="O7" s="108">
        <f>SUM(O8:O19)</f>
        <v>8175</v>
      </c>
    </row>
    <row r="8" spans="2:15" ht="15" customHeight="1" thickBot="1">
      <c r="B8" s="282"/>
      <c r="C8" s="283"/>
      <c r="D8" s="283"/>
      <c r="E8" s="257"/>
      <c r="G8" s="109">
        <v>5</v>
      </c>
      <c r="H8" s="110" t="s">
        <v>98</v>
      </c>
      <c r="I8" s="111" t="s">
        <v>94</v>
      </c>
      <c r="J8" s="112">
        <v>327</v>
      </c>
      <c r="L8" s="109">
        <v>1</v>
      </c>
      <c r="M8" s="110" t="s">
        <v>99</v>
      </c>
      <c r="N8" s="111" t="s">
        <v>94</v>
      </c>
      <c r="O8" s="112">
        <v>143</v>
      </c>
    </row>
    <row r="9" spans="2:15" ht="15" customHeight="1" thickBot="1" thickTop="1">
      <c r="B9" s="106" t="s">
        <v>100</v>
      </c>
      <c r="C9" s="107" t="s">
        <v>101</v>
      </c>
      <c r="D9" s="113" t="s">
        <v>97</v>
      </c>
      <c r="E9" s="108">
        <f>SUM(E10:E18)</f>
        <v>5791</v>
      </c>
      <c r="G9" s="114"/>
      <c r="H9" s="115"/>
      <c r="I9" s="116"/>
      <c r="J9" s="117"/>
      <c r="L9" s="109">
        <v>2</v>
      </c>
      <c r="M9" s="110" t="s">
        <v>102</v>
      </c>
      <c r="N9" s="111" t="s">
        <v>103</v>
      </c>
      <c r="O9" s="112">
        <v>170</v>
      </c>
    </row>
    <row r="10" spans="2:15" ht="15" customHeight="1" thickBot="1">
      <c r="B10" s="109">
        <v>1</v>
      </c>
      <c r="C10" s="110" t="s">
        <v>104</v>
      </c>
      <c r="D10" s="111" t="s">
        <v>103</v>
      </c>
      <c r="E10" s="112">
        <v>231</v>
      </c>
      <c r="G10" s="118"/>
      <c r="H10" s="119"/>
      <c r="I10" s="120"/>
      <c r="J10" s="120"/>
      <c r="L10" s="109">
        <v>3</v>
      </c>
      <c r="M10" s="110" t="s">
        <v>105</v>
      </c>
      <c r="N10" s="111" t="s">
        <v>94</v>
      </c>
      <c r="O10" s="112">
        <v>578</v>
      </c>
    </row>
    <row r="11" spans="2:15" ht="15" customHeight="1">
      <c r="B11" s="109">
        <v>2</v>
      </c>
      <c r="C11" s="110" t="s">
        <v>106</v>
      </c>
      <c r="D11" s="111" t="s">
        <v>103</v>
      </c>
      <c r="E11" s="112">
        <v>255</v>
      </c>
      <c r="G11" s="258" t="s">
        <v>87</v>
      </c>
      <c r="H11" s="284" t="s">
        <v>91</v>
      </c>
      <c r="I11" s="269" t="s">
        <v>89</v>
      </c>
      <c r="J11" s="278" t="s">
        <v>90</v>
      </c>
      <c r="L11" s="109">
        <v>4</v>
      </c>
      <c r="M11" s="110" t="s">
        <v>107</v>
      </c>
      <c r="N11" s="111" t="s">
        <v>94</v>
      </c>
      <c r="O11" s="112">
        <v>235</v>
      </c>
    </row>
    <row r="12" spans="2:15" ht="15" customHeight="1" thickBot="1">
      <c r="B12" s="109">
        <v>3</v>
      </c>
      <c r="C12" s="110" t="s">
        <v>108</v>
      </c>
      <c r="D12" s="111" t="s">
        <v>103</v>
      </c>
      <c r="E12" s="112">
        <v>231</v>
      </c>
      <c r="G12" s="259"/>
      <c r="H12" s="285"/>
      <c r="I12" s="270"/>
      <c r="J12" s="279"/>
      <c r="L12" s="109">
        <v>5</v>
      </c>
      <c r="M12" s="110" t="s">
        <v>109</v>
      </c>
      <c r="N12" s="111" t="s">
        <v>94</v>
      </c>
      <c r="O12" s="112">
        <v>538</v>
      </c>
    </row>
    <row r="13" spans="2:15" ht="15" customHeight="1" thickTop="1">
      <c r="B13" s="109">
        <v>4</v>
      </c>
      <c r="C13" s="110" t="s">
        <v>110</v>
      </c>
      <c r="D13" s="111" t="s">
        <v>111</v>
      </c>
      <c r="E13" s="112">
        <v>415</v>
      </c>
      <c r="G13" s="280" t="s">
        <v>112</v>
      </c>
      <c r="H13" s="281"/>
      <c r="I13" s="281"/>
      <c r="J13" s="256">
        <f>SUM(J15+J24+J34+J42+O7+O21+O32)</f>
        <v>36156</v>
      </c>
      <c r="L13" s="109" t="s">
        <v>50</v>
      </c>
      <c r="M13" s="110" t="s">
        <v>113</v>
      </c>
      <c r="N13" s="111" t="s">
        <v>94</v>
      </c>
      <c r="O13" s="112">
        <v>964</v>
      </c>
    </row>
    <row r="14" spans="2:15" ht="15" customHeight="1" thickBot="1">
      <c r="B14" s="109">
        <v>5</v>
      </c>
      <c r="C14" s="110" t="s">
        <v>114</v>
      </c>
      <c r="D14" s="111" t="s">
        <v>103</v>
      </c>
      <c r="E14" s="112">
        <v>225</v>
      </c>
      <c r="F14" s="121"/>
      <c r="G14" s="282"/>
      <c r="H14" s="283"/>
      <c r="I14" s="283"/>
      <c r="J14" s="262"/>
      <c r="K14" s="121"/>
      <c r="L14" s="109">
        <v>7</v>
      </c>
      <c r="M14" s="110" t="s">
        <v>115</v>
      </c>
      <c r="N14" s="111" t="s">
        <v>103</v>
      </c>
      <c r="O14" s="112">
        <v>278</v>
      </c>
    </row>
    <row r="15" spans="2:15" ht="15" customHeight="1" thickTop="1">
      <c r="B15" s="109">
        <v>6</v>
      </c>
      <c r="C15" s="110" t="s">
        <v>116</v>
      </c>
      <c r="D15" s="111" t="s">
        <v>103</v>
      </c>
      <c r="E15" s="112">
        <v>271</v>
      </c>
      <c r="F15" s="122"/>
      <c r="G15" s="106" t="s">
        <v>100</v>
      </c>
      <c r="H15" s="107" t="s">
        <v>117</v>
      </c>
      <c r="I15" s="123" t="s">
        <v>97</v>
      </c>
      <c r="J15" s="124">
        <f>SUM(J16:J22)</f>
        <v>5150</v>
      </c>
      <c r="L15" s="109">
        <v>8</v>
      </c>
      <c r="M15" s="110" t="s">
        <v>118</v>
      </c>
      <c r="N15" s="111" t="s">
        <v>103</v>
      </c>
      <c r="O15" s="112">
        <v>142</v>
      </c>
    </row>
    <row r="16" spans="2:15" ht="15" customHeight="1">
      <c r="B16" s="109">
        <v>7</v>
      </c>
      <c r="C16" s="110" t="s">
        <v>119</v>
      </c>
      <c r="D16" s="111" t="s">
        <v>94</v>
      </c>
      <c r="E16" s="112">
        <v>735</v>
      </c>
      <c r="F16" s="122"/>
      <c r="G16" s="109">
        <v>1</v>
      </c>
      <c r="H16" s="110" t="s">
        <v>120</v>
      </c>
      <c r="I16" s="111" t="s">
        <v>103</v>
      </c>
      <c r="J16" s="112">
        <v>277</v>
      </c>
      <c r="L16" s="109">
        <v>9</v>
      </c>
      <c r="M16" s="110" t="s">
        <v>121</v>
      </c>
      <c r="N16" s="111" t="s">
        <v>103</v>
      </c>
      <c r="O16" s="112">
        <v>193</v>
      </c>
    </row>
    <row r="17" spans="2:15" ht="15" customHeight="1" thickBot="1">
      <c r="B17" s="125"/>
      <c r="C17" s="126"/>
      <c r="D17" s="127"/>
      <c r="E17" s="128"/>
      <c r="F17" s="122"/>
      <c r="G17" s="109">
        <v>2</v>
      </c>
      <c r="H17" s="110" t="s">
        <v>122</v>
      </c>
      <c r="I17" s="111" t="s">
        <v>103</v>
      </c>
      <c r="J17" s="112">
        <v>159</v>
      </c>
      <c r="L17" s="109">
        <v>10</v>
      </c>
      <c r="M17" s="110" t="s">
        <v>123</v>
      </c>
      <c r="N17" s="111" t="s">
        <v>103</v>
      </c>
      <c r="O17" s="112">
        <v>721</v>
      </c>
    </row>
    <row r="18" spans="2:15" ht="15" customHeight="1" thickBot="1" thickTop="1">
      <c r="B18" s="129">
        <v>8</v>
      </c>
      <c r="C18" s="130" t="s">
        <v>124</v>
      </c>
      <c r="D18" s="131" t="s">
        <v>125</v>
      </c>
      <c r="E18" s="132">
        <v>3428</v>
      </c>
      <c r="F18" s="122"/>
      <c r="G18" s="109">
        <v>3</v>
      </c>
      <c r="H18" s="110" t="s">
        <v>126</v>
      </c>
      <c r="I18" s="111" t="s">
        <v>103</v>
      </c>
      <c r="J18" s="112">
        <v>501</v>
      </c>
      <c r="L18" s="125"/>
      <c r="M18" s="126"/>
      <c r="N18" s="127"/>
      <c r="O18" s="128"/>
    </row>
    <row r="19" spans="2:15" ht="15" customHeight="1" thickBot="1" thickTop="1">
      <c r="B19" s="102"/>
      <c r="C19" s="103"/>
      <c r="D19" s="104"/>
      <c r="E19" s="105"/>
      <c r="F19" s="133"/>
      <c r="G19" s="109">
        <v>4</v>
      </c>
      <c r="H19" s="110" t="s">
        <v>127</v>
      </c>
      <c r="I19" s="111" t="s">
        <v>103</v>
      </c>
      <c r="J19" s="112">
        <v>838</v>
      </c>
      <c r="L19" s="129">
        <v>11</v>
      </c>
      <c r="M19" s="130" t="s">
        <v>123</v>
      </c>
      <c r="N19" s="131" t="s">
        <v>125</v>
      </c>
      <c r="O19" s="132">
        <v>4213</v>
      </c>
    </row>
    <row r="20" spans="2:15" ht="15" customHeight="1" thickTop="1">
      <c r="B20" s="134" t="s">
        <v>128</v>
      </c>
      <c r="C20" s="135" t="s">
        <v>7</v>
      </c>
      <c r="D20" s="136" t="s">
        <v>97</v>
      </c>
      <c r="E20" s="137">
        <f>SUM(E21:E26)</f>
        <v>3875</v>
      </c>
      <c r="F20" s="122"/>
      <c r="G20" s="109">
        <v>5</v>
      </c>
      <c r="H20" s="110" t="s">
        <v>127</v>
      </c>
      <c r="I20" s="111" t="s">
        <v>111</v>
      </c>
      <c r="J20" s="112">
        <v>1754</v>
      </c>
      <c r="L20" s="102"/>
      <c r="M20" s="103"/>
      <c r="N20" s="104"/>
      <c r="O20" s="105"/>
    </row>
    <row r="21" spans="2:15" ht="15" customHeight="1">
      <c r="B21" s="109">
        <v>1</v>
      </c>
      <c r="C21" s="110" t="s">
        <v>129</v>
      </c>
      <c r="D21" s="111" t="s">
        <v>103</v>
      </c>
      <c r="E21" s="112">
        <v>356</v>
      </c>
      <c r="F21" s="122"/>
      <c r="G21" s="109">
        <v>6</v>
      </c>
      <c r="H21" s="110" t="s">
        <v>130</v>
      </c>
      <c r="I21" s="111" t="s">
        <v>94</v>
      </c>
      <c r="J21" s="112">
        <v>1370</v>
      </c>
      <c r="L21" s="134" t="s">
        <v>131</v>
      </c>
      <c r="M21" s="135" t="s">
        <v>16</v>
      </c>
      <c r="N21" s="136" t="s">
        <v>97</v>
      </c>
      <c r="O21" s="137">
        <f>SUM(O22:O30)</f>
        <v>6765</v>
      </c>
    </row>
    <row r="22" spans="2:15" ht="15" customHeight="1">
      <c r="B22" s="109">
        <v>2</v>
      </c>
      <c r="C22" s="110" t="s">
        <v>132</v>
      </c>
      <c r="D22" s="111" t="s">
        <v>94</v>
      </c>
      <c r="E22" s="112">
        <v>1630</v>
      </c>
      <c r="F22" s="122"/>
      <c r="G22" s="109">
        <v>7</v>
      </c>
      <c r="H22" s="110" t="s">
        <v>133</v>
      </c>
      <c r="I22" s="111" t="s">
        <v>103</v>
      </c>
      <c r="J22" s="112">
        <v>251</v>
      </c>
      <c r="L22" s="109">
        <v>1</v>
      </c>
      <c r="M22" s="110" t="s">
        <v>134</v>
      </c>
      <c r="N22" s="111" t="s">
        <v>103</v>
      </c>
      <c r="O22" s="112">
        <v>336</v>
      </c>
    </row>
    <row r="23" spans="2:15" ht="15" customHeight="1">
      <c r="B23" s="109">
        <v>3</v>
      </c>
      <c r="C23" s="110" t="s">
        <v>135</v>
      </c>
      <c r="D23" s="111" t="s">
        <v>103</v>
      </c>
      <c r="E23" s="112">
        <v>367</v>
      </c>
      <c r="F23" s="122"/>
      <c r="G23" s="109"/>
      <c r="H23" s="110"/>
      <c r="I23" s="111"/>
      <c r="J23" s="112"/>
      <c r="L23" s="109">
        <v>2</v>
      </c>
      <c r="M23" s="110" t="s">
        <v>136</v>
      </c>
      <c r="N23" s="111" t="s">
        <v>111</v>
      </c>
      <c r="O23" s="112">
        <v>388</v>
      </c>
    </row>
    <row r="24" spans="2:15" ht="15" customHeight="1">
      <c r="B24" s="109">
        <v>4</v>
      </c>
      <c r="C24" s="110" t="s">
        <v>137</v>
      </c>
      <c r="D24" s="111" t="s">
        <v>103</v>
      </c>
      <c r="E24" s="112">
        <v>312</v>
      </c>
      <c r="F24" s="122"/>
      <c r="G24" s="134" t="s">
        <v>128</v>
      </c>
      <c r="H24" s="135" t="s">
        <v>138</v>
      </c>
      <c r="I24" s="136" t="s">
        <v>97</v>
      </c>
      <c r="J24" s="137">
        <f>SUM(J25:J32)</f>
        <v>6390</v>
      </c>
      <c r="L24" s="109">
        <v>3</v>
      </c>
      <c r="M24" s="110" t="s">
        <v>139</v>
      </c>
      <c r="N24" s="111" t="s">
        <v>94</v>
      </c>
      <c r="O24" s="112">
        <v>627</v>
      </c>
    </row>
    <row r="25" spans="2:15" ht="15" customHeight="1">
      <c r="B25" s="109">
        <v>5</v>
      </c>
      <c r="C25" s="110" t="s">
        <v>140</v>
      </c>
      <c r="D25" s="111" t="s">
        <v>94</v>
      </c>
      <c r="E25" s="112">
        <v>799</v>
      </c>
      <c r="F25" s="122"/>
      <c r="G25" s="109">
        <v>1</v>
      </c>
      <c r="H25" s="110" t="s">
        <v>141</v>
      </c>
      <c r="I25" s="111" t="s">
        <v>94</v>
      </c>
      <c r="J25" s="112">
        <v>405</v>
      </c>
      <c r="L25" s="109">
        <v>4</v>
      </c>
      <c r="M25" s="110" t="s">
        <v>142</v>
      </c>
      <c r="N25" s="111" t="s">
        <v>94</v>
      </c>
      <c r="O25" s="112">
        <v>481</v>
      </c>
    </row>
    <row r="26" spans="2:15" ht="15" customHeight="1">
      <c r="B26" s="109">
        <v>6</v>
      </c>
      <c r="C26" s="110" t="s">
        <v>143</v>
      </c>
      <c r="D26" s="111" t="s">
        <v>94</v>
      </c>
      <c r="E26" s="112">
        <v>411</v>
      </c>
      <c r="F26" s="122"/>
      <c r="G26" s="109">
        <v>2</v>
      </c>
      <c r="H26" s="110" t="s">
        <v>144</v>
      </c>
      <c r="I26" s="111" t="s">
        <v>103</v>
      </c>
      <c r="J26" s="112">
        <v>239</v>
      </c>
      <c r="L26" s="109">
        <v>5</v>
      </c>
      <c r="M26" s="110" t="s">
        <v>145</v>
      </c>
      <c r="N26" s="111" t="s">
        <v>103</v>
      </c>
      <c r="O26" s="112">
        <v>497</v>
      </c>
    </row>
    <row r="27" spans="2:15" ht="15" customHeight="1">
      <c r="B27" s="109"/>
      <c r="C27" s="110"/>
      <c r="D27" s="111"/>
      <c r="E27" s="112"/>
      <c r="F27" s="133"/>
      <c r="G27" s="109" t="s">
        <v>28</v>
      </c>
      <c r="H27" s="110" t="s">
        <v>146</v>
      </c>
      <c r="I27" s="111" t="s">
        <v>94</v>
      </c>
      <c r="J27" s="112">
        <v>1495</v>
      </c>
      <c r="L27" s="109">
        <v>6</v>
      </c>
      <c r="M27" s="110" t="s">
        <v>147</v>
      </c>
      <c r="N27" s="111" t="s">
        <v>94</v>
      </c>
      <c r="O27" s="112">
        <v>1630</v>
      </c>
    </row>
    <row r="28" spans="2:15" ht="15" customHeight="1">
      <c r="B28" s="134" t="s">
        <v>148</v>
      </c>
      <c r="C28" s="135" t="s">
        <v>9</v>
      </c>
      <c r="D28" s="136" t="s">
        <v>97</v>
      </c>
      <c r="E28" s="137">
        <f>SUM(E29:E33)</f>
        <v>3035</v>
      </c>
      <c r="F28" s="122"/>
      <c r="G28" s="109">
        <v>4</v>
      </c>
      <c r="H28" s="110" t="s">
        <v>149</v>
      </c>
      <c r="I28" s="111" t="s">
        <v>103</v>
      </c>
      <c r="J28" s="112">
        <v>492</v>
      </c>
      <c r="L28" s="109">
        <v>7</v>
      </c>
      <c r="M28" s="110" t="s">
        <v>150</v>
      </c>
      <c r="N28" s="111" t="s">
        <v>103</v>
      </c>
      <c r="O28" s="112">
        <v>222</v>
      </c>
    </row>
    <row r="29" spans="2:15" ht="15" customHeight="1">
      <c r="B29" s="109">
        <v>1</v>
      </c>
      <c r="C29" s="110" t="s">
        <v>151</v>
      </c>
      <c r="D29" s="111" t="s">
        <v>94</v>
      </c>
      <c r="E29" s="112">
        <v>460</v>
      </c>
      <c r="F29" s="122"/>
      <c r="G29" s="109">
        <v>5</v>
      </c>
      <c r="H29" s="110" t="s">
        <v>149</v>
      </c>
      <c r="I29" s="111" t="s">
        <v>111</v>
      </c>
      <c r="J29" s="112">
        <v>2543</v>
      </c>
      <c r="L29" s="109">
        <v>8</v>
      </c>
      <c r="M29" s="110" t="s">
        <v>152</v>
      </c>
      <c r="N29" s="111" t="s">
        <v>103</v>
      </c>
      <c r="O29" s="112">
        <v>622</v>
      </c>
    </row>
    <row r="30" spans="2:15" ht="15" customHeight="1">
      <c r="B30" s="109">
        <v>2</v>
      </c>
      <c r="C30" s="110" t="s">
        <v>153</v>
      </c>
      <c r="D30" s="111" t="s">
        <v>103</v>
      </c>
      <c r="E30" s="112">
        <v>259</v>
      </c>
      <c r="F30" s="122"/>
      <c r="G30" s="109">
        <v>6</v>
      </c>
      <c r="H30" s="110" t="s">
        <v>154</v>
      </c>
      <c r="I30" s="111" t="s">
        <v>94</v>
      </c>
      <c r="J30" s="112">
        <v>461</v>
      </c>
      <c r="L30" s="109">
        <v>9</v>
      </c>
      <c r="M30" s="110" t="s">
        <v>152</v>
      </c>
      <c r="N30" s="111" t="s">
        <v>111</v>
      </c>
      <c r="O30" s="112">
        <v>1962</v>
      </c>
    </row>
    <row r="31" spans="2:15" ht="15" customHeight="1">
      <c r="B31" s="109">
        <v>3</v>
      </c>
      <c r="C31" s="110" t="s">
        <v>155</v>
      </c>
      <c r="D31" s="111" t="s">
        <v>94</v>
      </c>
      <c r="E31" s="112">
        <v>315</v>
      </c>
      <c r="F31" s="122"/>
      <c r="G31" s="109">
        <v>7</v>
      </c>
      <c r="H31" s="110" t="s">
        <v>156</v>
      </c>
      <c r="I31" s="111" t="s">
        <v>103</v>
      </c>
      <c r="J31" s="112">
        <v>439</v>
      </c>
      <c r="L31" s="109"/>
      <c r="M31" s="110"/>
      <c r="N31" s="111"/>
      <c r="O31" s="112"/>
    </row>
    <row r="32" spans="2:15" ht="15" customHeight="1">
      <c r="B32" s="109">
        <v>4</v>
      </c>
      <c r="C32" s="110" t="s">
        <v>157</v>
      </c>
      <c r="D32" s="111" t="s">
        <v>94</v>
      </c>
      <c r="E32" s="112">
        <v>564</v>
      </c>
      <c r="F32" s="122"/>
      <c r="G32" s="109">
        <v>8</v>
      </c>
      <c r="H32" s="110" t="s">
        <v>158</v>
      </c>
      <c r="I32" s="111" t="s">
        <v>103</v>
      </c>
      <c r="J32" s="112">
        <v>316</v>
      </c>
      <c r="L32" s="134" t="s">
        <v>159</v>
      </c>
      <c r="M32" s="135" t="s">
        <v>17</v>
      </c>
      <c r="N32" s="136" t="s">
        <v>97</v>
      </c>
      <c r="O32" s="137">
        <f>SUM(O33:O42)</f>
        <v>5983</v>
      </c>
    </row>
    <row r="33" spans="2:15" ht="15" customHeight="1">
      <c r="B33" s="109">
        <v>5</v>
      </c>
      <c r="C33" s="110" t="s">
        <v>160</v>
      </c>
      <c r="D33" s="111" t="s">
        <v>94</v>
      </c>
      <c r="E33" s="112">
        <v>1437</v>
      </c>
      <c r="F33" s="133"/>
      <c r="G33" s="109"/>
      <c r="H33" s="110"/>
      <c r="I33" s="111"/>
      <c r="J33" s="112"/>
      <c r="L33" s="109">
        <v>1</v>
      </c>
      <c r="M33" s="110" t="s">
        <v>161</v>
      </c>
      <c r="N33" s="111" t="s">
        <v>103</v>
      </c>
      <c r="O33" s="112">
        <v>414</v>
      </c>
    </row>
    <row r="34" spans="2:15" ht="15" customHeight="1">
      <c r="B34" s="109"/>
      <c r="C34" s="110"/>
      <c r="D34" s="111"/>
      <c r="E34" s="112"/>
      <c r="F34" s="122"/>
      <c r="G34" s="134" t="s">
        <v>148</v>
      </c>
      <c r="H34" s="135" t="s">
        <v>12</v>
      </c>
      <c r="I34" s="136" t="s">
        <v>97</v>
      </c>
      <c r="J34" s="137">
        <f>SUM(J35:J40)</f>
        <v>1733</v>
      </c>
      <c r="L34" s="109">
        <v>2</v>
      </c>
      <c r="M34" s="110" t="s">
        <v>162</v>
      </c>
      <c r="N34" s="111" t="s">
        <v>94</v>
      </c>
      <c r="O34" s="112">
        <v>744</v>
      </c>
    </row>
    <row r="35" spans="2:15" ht="15" customHeight="1">
      <c r="B35" s="134" t="s">
        <v>163</v>
      </c>
      <c r="C35" s="135" t="s">
        <v>164</v>
      </c>
      <c r="D35" s="136" t="s">
        <v>97</v>
      </c>
      <c r="E35" s="137">
        <f>SUM(E36:E40)</f>
        <v>4248</v>
      </c>
      <c r="F35" s="122"/>
      <c r="G35" s="109">
        <v>1</v>
      </c>
      <c r="H35" s="110" t="s">
        <v>165</v>
      </c>
      <c r="I35" s="111" t="s">
        <v>103</v>
      </c>
      <c r="J35" s="112">
        <v>119</v>
      </c>
      <c r="L35" s="109">
        <v>3</v>
      </c>
      <c r="M35" s="110" t="s">
        <v>166</v>
      </c>
      <c r="N35" s="111" t="s">
        <v>103</v>
      </c>
      <c r="O35" s="112">
        <v>155</v>
      </c>
    </row>
    <row r="36" spans="2:15" ht="15" customHeight="1">
      <c r="B36" s="109">
        <v>1</v>
      </c>
      <c r="C36" s="110" t="s">
        <v>167</v>
      </c>
      <c r="D36" s="111" t="s">
        <v>94</v>
      </c>
      <c r="E36" s="112">
        <v>774</v>
      </c>
      <c r="F36" s="122"/>
      <c r="G36" s="109">
        <v>2</v>
      </c>
      <c r="H36" s="110" t="s">
        <v>168</v>
      </c>
      <c r="I36" s="111" t="s">
        <v>103</v>
      </c>
      <c r="J36" s="112">
        <v>238</v>
      </c>
      <c r="L36" s="109">
        <v>4</v>
      </c>
      <c r="M36" s="110" t="s">
        <v>169</v>
      </c>
      <c r="N36" s="111" t="s">
        <v>94</v>
      </c>
      <c r="O36" s="112">
        <v>1954</v>
      </c>
    </row>
    <row r="37" spans="2:15" ht="15" customHeight="1">
      <c r="B37" s="109">
        <v>2</v>
      </c>
      <c r="C37" s="110" t="s">
        <v>170</v>
      </c>
      <c r="D37" s="111" t="s">
        <v>94</v>
      </c>
      <c r="E37" s="112">
        <v>1350</v>
      </c>
      <c r="F37" s="122"/>
      <c r="G37" s="109">
        <v>3</v>
      </c>
      <c r="H37" s="110" t="s">
        <v>171</v>
      </c>
      <c r="I37" s="111" t="s">
        <v>103</v>
      </c>
      <c r="J37" s="112">
        <v>233</v>
      </c>
      <c r="L37" s="109">
        <v>5</v>
      </c>
      <c r="M37" s="110" t="s">
        <v>172</v>
      </c>
      <c r="N37" s="111" t="s">
        <v>111</v>
      </c>
      <c r="O37" s="112">
        <v>148</v>
      </c>
    </row>
    <row r="38" spans="2:15" ht="15" customHeight="1">
      <c r="B38" s="109">
        <v>3</v>
      </c>
      <c r="C38" s="110" t="s">
        <v>173</v>
      </c>
      <c r="D38" s="111" t="s">
        <v>103</v>
      </c>
      <c r="E38" s="112">
        <v>296</v>
      </c>
      <c r="F38" s="122"/>
      <c r="G38" s="109">
        <v>4</v>
      </c>
      <c r="H38" s="110" t="s">
        <v>174</v>
      </c>
      <c r="I38" s="111" t="s">
        <v>103</v>
      </c>
      <c r="J38" s="112">
        <v>139</v>
      </c>
      <c r="L38" s="109">
        <v>6</v>
      </c>
      <c r="M38" s="110" t="s">
        <v>175</v>
      </c>
      <c r="N38" s="111" t="s">
        <v>103</v>
      </c>
      <c r="O38" s="112">
        <v>188</v>
      </c>
    </row>
    <row r="39" spans="2:15" ht="15" customHeight="1">
      <c r="B39" s="109">
        <v>4</v>
      </c>
      <c r="C39" s="110" t="s">
        <v>176</v>
      </c>
      <c r="D39" s="111" t="s">
        <v>94</v>
      </c>
      <c r="E39" s="112">
        <v>1462</v>
      </c>
      <c r="F39" s="122"/>
      <c r="G39" s="109">
        <v>5</v>
      </c>
      <c r="H39" s="110" t="s">
        <v>177</v>
      </c>
      <c r="I39" s="111" t="s">
        <v>94</v>
      </c>
      <c r="J39" s="112">
        <v>873</v>
      </c>
      <c r="L39" s="109">
        <v>7</v>
      </c>
      <c r="M39" s="110" t="s">
        <v>178</v>
      </c>
      <c r="N39" s="111" t="s">
        <v>103</v>
      </c>
      <c r="O39" s="112">
        <v>363</v>
      </c>
    </row>
    <row r="40" spans="2:15" ht="15" customHeight="1">
      <c r="B40" s="109">
        <v>5</v>
      </c>
      <c r="C40" s="110" t="s">
        <v>179</v>
      </c>
      <c r="D40" s="111" t="s">
        <v>103</v>
      </c>
      <c r="E40" s="112">
        <v>366</v>
      </c>
      <c r="F40" s="122"/>
      <c r="G40" s="109">
        <v>6</v>
      </c>
      <c r="H40" s="110" t="s">
        <v>180</v>
      </c>
      <c r="I40" s="111" t="s">
        <v>94</v>
      </c>
      <c r="J40" s="112">
        <v>131</v>
      </c>
      <c r="L40" s="109">
        <v>8</v>
      </c>
      <c r="M40" s="110" t="s">
        <v>181</v>
      </c>
      <c r="N40" s="111" t="s">
        <v>103</v>
      </c>
      <c r="O40" s="112">
        <v>350</v>
      </c>
    </row>
    <row r="41" spans="2:15" ht="15" customHeight="1">
      <c r="B41" s="109"/>
      <c r="C41" s="110"/>
      <c r="D41" s="111"/>
      <c r="E41" s="112"/>
      <c r="F41" s="122"/>
      <c r="G41" s="109"/>
      <c r="H41" s="110"/>
      <c r="I41" s="111"/>
      <c r="J41" s="112"/>
      <c r="L41" s="109">
        <v>9</v>
      </c>
      <c r="M41" s="110" t="s">
        <v>182</v>
      </c>
      <c r="N41" s="111" t="s">
        <v>103</v>
      </c>
      <c r="O41" s="112">
        <v>419</v>
      </c>
    </row>
    <row r="42" spans="2:15" ht="15" customHeight="1">
      <c r="B42" s="134" t="s">
        <v>95</v>
      </c>
      <c r="C42" s="135" t="s">
        <v>11</v>
      </c>
      <c r="D42" s="136" t="s">
        <v>97</v>
      </c>
      <c r="E42" s="137">
        <f>SUM(E43+E44+E45+J7+J8)</f>
        <v>1674</v>
      </c>
      <c r="F42" s="122"/>
      <c r="G42" s="106" t="s">
        <v>163</v>
      </c>
      <c r="H42" s="107" t="s">
        <v>13</v>
      </c>
      <c r="I42" s="123" t="s">
        <v>97</v>
      </c>
      <c r="J42" s="137">
        <f>SUM(J43:J45)</f>
        <v>1960</v>
      </c>
      <c r="L42" s="138">
        <v>10</v>
      </c>
      <c r="M42" s="127" t="s">
        <v>182</v>
      </c>
      <c r="N42" s="139" t="s">
        <v>111</v>
      </c>
      <c r="O42" s="128">
        <v>1248</v>
      </c>
    </row>
    <row r="43" spans="2:15" ht="15" customHeight="1" thickBot="1">
      <c r="B43" s="109">
        <v>1</v>
      </c>
      <c r="C43" s="110" t="s">
        <v>183</v>
      </c>
      <c r="D43" s="111" t="s">
        <v>103</v>
      </c>
      <c r="E43" s="112">
        <v>217</v>
      </c>
      <c r="F43" s="122"/>
      <c r="G43" s="109">
        <v>1</v>
      </c>
      <c r="H43" s="110" t="s">
        <v>184</v>
      </c>
      <c r="I43" s="111" t="s">
        <v>94</v>
      </c>
      <c r="J43" s="112">
        <v>555</v>
      </c>
      <c r="L43" s="140"/>
      <c r="M43" s="141"/>
      <c r="N43" s="142"/>
      <c r="O43" s="143"/>
    </row>
    <row r="44" spans="2:15" ht="15" customHeight="1" thickBot="1" thickTop="1">
      <c r="B44" s="109">
        <v>2</v>
      </c>
      <c r="C44" s="110" t="s">
        <v>185</v>
      </c>
      <c r="D44" s="111" t="s">
        <v>94</v>
      </c>
      <c r="E44" s="112">
        <v>182</v>
      </c>
      <c r="F44" s="122"/>
      <c r="G44" s="109">
        <v>2</v>
      </c>
      <c r="H44" s="110" t="s">
        <v>186</v>
      </c>
      <c r="I44" s="111" t="s">
        <v>94</v>
      </c>
      <c r="J44" s="112">
        <v>280</v>
      </c>
      <c r="L44" s="263" t="s">
        <v>187</v>
      </c>
      <c r="M44" s="264"/>
      <c r="N44" s="267" t="s">
        <v>188</v>
      </c>
      <c r="O44" s="260">
        <f>SUM(E9+E20+E28+E35+E42+J15+J24+J34+J42+O7+O21+O32)</f>
        <v>54779</v>
      </c>
    </row>
    <row r="45" spans="2:15" ht="15" customHeight="1" thickBot="1" thickTop="1">
      <c r="B45" s="114">
        <v>3</v>
      </c>
      <c r="C45" s="115" t="s">
        <v>189</v>
      </c>
      <c r="D45" s="116" t="s">
        <v>103</v>
      </c>
      <c r="E45" s="117">
        <v>301</v>
      </c>
      <c r="F45" s="122"/>
      <c r="G45" s="144">
        <v>3</v>
      </c>
      <c r="H45" s="145" t="s">
        <v>190</v>
      </c>
      <c r="I45" s="146" t="s">
        <v>94</v>
      </c>
      <c r="J45" s="147">
        <v>1125</v>
      </c>
      <c r="L45" s="265"/>
      <c r="M45" s="266"/>
      <c r="N45" s="268"/>
      <c r="O45" s="261"/>
    </row>
    <row r="46" spans="2:15" ht="15" customHeight="1">
      <c r="B46" s="122"/>
      <c r="C46" s="148"/>
      <c r="D46" s="149"/>
      <c r="E46" s="150"/>
      <c r="F46" s="151"/>
      <c r="G46" s="148"/>
      <c r="H46" s="151"/>
      <c r="I46" s="152"/>
      <c r="L46" s="153"/>
      <c r="M46" s="153"/>
      <c r="N46" s="153"/>
      <c r="O46" s="153"/>
    </row>
    <row r="47" spans="2:9" ht="15" customHeight="1">
      <c r="B47" s="122"/>
      <c r="C47" s="148" t="s">
        <v>191</v>
      </c>
      <c r="D47" s="149"/>
      <c r="E47" s="150"/>
      <c r="F47" s="151"/>
      <c r="G47" s="148"/>
      <c r="H47" s="151"/>
      <c r="I47" s="152"/>
    </row>
    <row r="48" ht="15" customHeight="1"/>
    <row r="49" ht="15" customHeight="1"/>
    <row r="50" ht="15" customHeight="1"/>
    <row r="51" spans="2:15" ht="15" customHeight="1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51"/>
      <c r="M51" s="154"/>
      <c r="N51" s="149"/>
      <c r="O51" s="149"/>
    </row>
    <row r="52" spans="2:15" ht="15" customHeight="1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51"/>
      <c r="M52" s="154"/>
      <c r="N52" s="149"/>
      <c r="O52" s="14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J5:J6"/>
    <mergeCell ref="B5:B6"/>
    <mergeCell ref="C5:C6"/>
    <mergeCell ref="D5:D6"/>
    <mergeCell ref="E5:E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tabSelected="1" workbookViewId="0" topLeftCell="M1">
      <selection activeCell="I20" sqref="I20"/>
    </sheetView>
  </sheetViews>
  <sheetFormatPr defaultColWidth="9.00390625" defaultRowHeight="12.75"/>
  <cols>
    <col min="1" max="1" width="4.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4:30" ht="15"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3:30" ht="15"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13:30" ht="15"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3:30" ht="15"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3:30" ht="15"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3:30" ht="15"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3:30" ht="15"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13:30" ht="15"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3:30" ht="15"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3:30" ht="15"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3:30" ht="15"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3:30" ht="15"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3:30" ht="15"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3:30" ht="15"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13:30" ht="15"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3:30" ht="15"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3:30" ht="15"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3:30" ht="15"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13:30" ht="15"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3:30" ht="15"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3:30" ht="15"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3:30" ht="15"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3:30" ht="15"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3:30" ht="15"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13:30" ht="15"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13:30" ht="15"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3:30" ht="15"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13:30" ht="15"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3:30" ht="15"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3:30" ht="15"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3:30" ht="15"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4:30" ht="15">
      <c r="D46" s="156"/>
      <c r="E46" s="157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4:29" ht="15">
      <c r="D47" s="156"/>
      <c r="E47" s="157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</row>
    <row r="48" spans="4:29" ht="15">
      <c r="D48" s="156"/>
      <c r="E48" s="157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</row>
    <row r="49" spans="4:29" ht="15">
      <c r="D49" s="156"/>
      <c r="E49" s="157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4:29" ht="15">
      <c r="D50" s="158"/>
      <c r="E50" s="159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</row>
    <row r="51" spans="4:29" ht="15">
      <c r="D51" s="158"/>
      <c r="E51" s="157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</row>
    <row r="52" spans="4:29" ht="15">
      <c r="D52" s="158"/>
      <c r="E52" s="157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</row>
    <row r="53" spans="4:29" ht="15">
      <c r="D53" s="158"/>
      <c r="E53" s="157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</row>
    <row r="54" spans="4:29" ht="15">
      <c r="D54" s="158"/>
      <c r="E54" s="157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</row>
    <row r="55" spans="4:29" ht="15">
      <c r="D55" s="158"/>
      <c r="E55" s="157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</row>
    <row r="56" spans="13:29" ht="15"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</row>
    <row r="57" spans="13:29" ht="15"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</row>
    <row r="58" spans="13:29" ht="15"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</row>
  </sheetData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Dorota Talarczyk</cp:lastModifiedBy>
  <dcterms:created xsi:type="dcterms:W3CDTF">2008-02-13T11:12:48Z</dcterms:created>
  <dcterms:modified xsi:type="dcterms:W3CDTF">2008-02-14T11:38:19Z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