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n i struktura XII 04" sheetId="1" r:id="rId1"/>
    <sheet name="Gminy XII 04" sheetId="2" r:id="rId2"/>
    <sheet name="Wykresy XII 04" sheetId="3" r:id="rId3"/>
    <sheet name="Zał. IV kw. 04    " sheetId="4" r:id="rId4"/>
  </sheets>
  <externalReferences>
    <externalReference r:id="rId7"/>
  </externalReferences>
  <definedNames>
    <definedName name="_xlnm.Print_Area" localSheetId="0">'Stan i struktura XII 04'!$A$1:$R$60</definedName>
    <definedName name="_xlnm.Print_Area" localSheetId="2">'Wykresy XII 04'!$Y$1:$AO$44</definedName>
    <definedName name="_xlnm.Print_Area" localSheetId="3">'Zał. IV kw. 04    '!$B$2:$S$38</definedName>
  </definedNames>
  <calcPr fullCalcOnLoad="1"/>
</workbook>
</file>

<file path=xl/sharedStrings.xml><?xml version="1.0" encoding="utf-8"?>
<sst xmlns="http://schemas.openxmlformats.org/spreadsheetml/2006/main" count="443" uniqueCount="249">
  <si>
    <t xml:space="preserve">INFORMACJA  O  STANIE  BEZROBOCIA  W  WOJ.  LUBUSKIM  W GRUDNIU 2004 r.   </t>
  </si>
  <si>
    <t>Lp.</t>
  </si>
  <si>
    <t>Wyszczególnienie</t>
  </si>
  <si>
    <t>Powiatowy Urząd  Pracy</t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</si>
  <si>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</si>
  <si>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</si>
  <si>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</si>
  <si>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</si>
  <si>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</si>
  <si>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</si>
  <si>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</si>
  <si>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</si>
  <si>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</si>
  <si>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</si>
  <si>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</si>
  <si>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</si>
  <si>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</si>
  <si>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</si>
  <si>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</si>
  <si>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</si>
  <si>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2004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</si>
  <si>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</si>
  <si>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</si>
  <si>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</si>
  <si>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</si>
  <si>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</si>
  <si>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</si>
  <si>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</si>
  <si>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</si>
  <si>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</si>
  <si>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4.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</si>
  <si>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</si>
  <si>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</si>
  <si>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</si>
  <si>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</si>
  <si>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</si>
  <si>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</si>
  <si>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</si>
  <si>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</si>
  <si>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</si>
  <si>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</si>
  <si>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</si>
  <si>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</si>
  <si>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Młodzież w wieku 18 - 24 lata [liczba]</t>
  </si>
  <si>
    <t>6.</t>
  </si>
  <si>
    <t>Osoby dotychczas niepracujące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</si>
  <si>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</si>
  <si>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</si>
  <si>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</si>
  <si>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</si>
  <si>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</si>
  <si>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</si>
  <si>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*brak danych z GUS dotyczących stopy bezrobocia za grudzień 2004 r.;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</si>
  <si>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</si>
  <si>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</si>
  <si>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t>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</si>
  <si>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</si>
  <si>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</si>
  <si>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</si>
  <si>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</si>
  <si>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 lub staż [razem]</t>
  </si>
  <si>
    <t>Liczba osób bezrobotnych, które rozpoczęły szkolenie lub staż [razem] – narastająco od początku roku</t>
  </si>
  <si>
    <t>1a.</t>
  </si>
  <si>
    <t>W tym liczba osób bezrobotnych, które w miesiącu sprawozdawczym rozpoczęły tylko szkolenie</t>
  </si>
  <si>
    <t>W tym liczba osób bezrobotnych, które rozpoczęły tylko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</si>
  <si>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</si>
  <si>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</si>
  <si>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</si>
  <si>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</si>
  <si>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</si>
  <si>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</si>
  <si>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</si>
  <si>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</si>
  <si>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</si>
  <si>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</si>
  <si>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</si>
  <si>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</si>
  <si>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 xml:space="preserve">* dane statystyczne odnośnie aktywnych form podawane są na podstawie obowiązującej sprawozdawczości - druk MPiPS-01. 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</si>
  <si>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</si>
  <si>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</si>
  <si>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</si>
  <si>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GRUDNIA 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</si>
  <si>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</si>
  <si>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</si>
  <si>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</si>
  <si>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</si>
  <si>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</si>
  <si>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</si>
  <si>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</si>
  <si>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</si>
  <si>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</si>
  <si>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</si>
  <si>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</si>
  <si>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</si>
  <si>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</si>
  <si>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</si>
  <si>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</si>
  <si>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</si>
  <si>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</si>
  <si>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</si>
  <si>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</si>
  <si>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</si>
  <si>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</si>
  <si>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</si>
  <si>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</si>
  <si>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</si>
  <si>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</si>
  <si>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</si>
  <si>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</si>
  <si>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</si>
  <si>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</si>
  <si>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</si>
  <si>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</si>
  <si>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</si>
  <si>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</si>
  <si>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</si>
  <si>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</si>
  <si>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</si>
  <si>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</si>
  <si>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</si>
  <si>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</si>
  <si>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</si>
  <si>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</si>
  <si>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</si>
  <si>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</si>
  <si>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</si>
  <si>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</si>
  <si>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</si>
  <si>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</si>
  <si>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</si>
  <si>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</si>
  <si>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</si>
  <si>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</si>
  <si>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</si>
  <si>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</si>
  <si>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</si>
  <si>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</si>
  <si>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</si>
  <si>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</si>
  <si>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</si>
  <si>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</si>
  <si>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</si>
  <si>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</si>
  <si>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</si>
  <si>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</si>
  <si>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</si>
  <si>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</si>
  <si>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</si>
  <si>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</si>
  <si>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</si>
  <si>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</si>
  <si>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</si>
  <si>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</si>
  <si>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</si>
  <si>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</si>
  <si>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</si>
  <si>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</si>
  <si>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</si>
  <si>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</si>
  <si>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</si>
  <si>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</si>
  <si>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</si>
  <si>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</si>
  <si>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</si>
  <si>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</si>
  <si>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</si>
  <si>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</si>
  <si>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</si>
  <si>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</si>
  <si>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</si>
  <si>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</si>
  <si>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</si>
  <si>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</si>
  <si>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</si>
  <si>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</si>
  <si>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</si>
  <si>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</si>
  <si>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</si>
  <si>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</si>
  <si>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</si>
  <si>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</si>
  <si>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</si>
  <si>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</si>
  <si>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</si>
  <si>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</si>
  <si>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</si>
  <si>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</si>
  <si>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</si>
  <si>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</si>
  <si>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</si>
  <si>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</si>
  <si>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</si>
  <si>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</si>
  <si>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</si>
  <si>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</si>
  <si>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</si>
  <si>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</si>
  <si>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</si>
  <si>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</si>
  <si>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XII 2003</t>
  </si>
  <si>
    <t>I 2004</t>
  </si>
  <si>
    <t xml:space="preserve">IV 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</si>
  <si>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</si>
  <si>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</si>
  <si>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</si>
  <si>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</si>
  <si>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</si>
  <si>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 </t>
  </si>
  <si>
    <t xml:space="preserve">XI </t>
  </si>
  <si>
    <t>XII 2004</t>
  </si>
  <si>
    <t>Liczba bezrobotnych</t>
  </si>
  <si>
    <t>Stopa bezrobocia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</si>
  <si>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</si>
  <si>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</si>
  <si>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</t>
  </si>
  <si>
    <t>ZIELONA  GÓRA          (grodzki)</t>
  </si>
  <si>
    <t>ZIELONA  GÓRA          (ziemski)</t>
  </si>
  <si>
    <t xml:space="preserve">BEZROBOTNI WEDŁUG WIEKU </t>
  </si>
  <si>
    <t>Grupa wiekowa</t>
  </si>
  <si>
    <t>15 - 24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</si>
  <si>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</si>
  <si>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</si>
  <si>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</si>
  <si>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</si>
  <si>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</si>
  <si>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</si>
  <si>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</si>
  <si>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</si>
  <si>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</si>
  <si>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</si>
  <si>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</si>
  <si>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</si>
  <si>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</si>
  <si>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</si>
  <si>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</si>
  <si>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</si>
  <si>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</si>
  <si>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</si>
  <si>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pozyżej 30 lat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</si>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</sst>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7"/>
      <name val="Arial CE"/>
      <family val="2"/>
    </font>
    <font>
      <b/>
      <sz val="5.75"/>
      <name val="Arial CE"/>
      <family val="2"/>
    </font>
    <font>
      <b/>
      <i/>
      <sz val="9"/>
      <name val="Arial CE"/>
      <family val="2"/>
    </font>
    <font>
      <sz val="6.75"/>
      <name val="Arial CE"/>
      <family val="2"/>
    </font>
    <font>
      <sz val="6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5"/>
      <name val="Times New Roman CE"/>
      <family val="1"/>
    </font>
    <font>
      <sz val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1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14" xfId="0" applyFont="1" applyBorder="1" applyAlignment="1">
      <alignment/>
    </xf>
    <xf numFmtId="164" fontId="19" fillId="0" borderId="15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164" fontId="20" fillId="0" borderId="27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20" fillId="0" borderId="23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right" vertical="top" wrapText="1"/>
    </xf>
    <xf numFmtId="0" fontId="24" fillId="0" borderId="33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/>
    </xf>
    <xf numFmtId="0" fontId="29" fillId="0" borderId="1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0" fillId="0" borderId="29" xfId="0" applyBorder="1" applyAlignment="1">
      <alignment/>
    </xf>
    <xf numFmtId="0" fontId="35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5" fillId="0" borderId="41" xfId="0" applyFont="1" applyBorder="1" applyAlignment="1">
      <alignment horizontal="center" wrapText="1"/>
    </xf>
    <xf numFmtId="0" fontId="35" fillId="0" borderId="25" xfId="0" applyFont="1" applyBorder="1" applyAlignment="1">
      <alignment horizontal="center" wrapText="1"/>
    </xf>
    <xf numFmtId="0" fontId="36" fillId="0" borderId="35" xfId="0" applyFont="1" applyBorder="1" applyAlignment="1">
      <alignment horizontal="center"/>
    </xf>
    <xf numFmtId="0" fontId="36" fillId="4" borderId="18" xfId="0" applyFont="1" applyFill="1" applyBorder="1" applyAlignment="1" applyProtection="1">
      <alignment horizontal="left"/>
      <protection/>
    </xf>
    <xf numFmtId="0" fontId="36" fillId="4" borderId="18" xfId="0" applyFont="1" applyFill="1" applyBorder="1" applyAlignment="1" applyProtection="1">
      <alignment horizontal="center"/>
      <protection/>
    </xf>
    <xf numFmtId="167" fontId="36" fillId="4" borderId="42" xfId="0" applyNumberFormat="1" applyFont="1" applyFill="1" applyBorder="1" applyAlignment="1" applyProtection="1">
      <alignment horizontal="right"/>
      <protection/>
    </xf>
    <xf numFmtId="0" fontId="37" fillId="0" borderId="35" xfId="0" applyFont="1" applyBorder="1" applyAlignment="1">
      <alignment horizontal="center"/>
    </xf>
    <xf numFmtId="0" fontId="37" fillId="0" borderId="18" xfId="0" applyFont="1" applyBorder="1" applyAlignment="1" applyProtection="1">
      <alignment horizontal="left"/>
      <protection/>
    </xf>
    <xf numFmtId="167" fontId="37" fillId="0" borderId="18" xfId="0" applyNumberFormat="1" applyFont="1" applyBorder="1" applyAlignment="1" applyProtection="1">
      <alignment/>
      <protection/>
    </xf>
    <xf numFmtId="167" fontId="37" fillId="0" borderId="42" xfId="0" applyNumberFormat="1" applyFont="1" applyBorder="1" applyAlignment="1" applyProtection="1">
      <alignment/>
      <protection/>
    </xf>
    <xf numFmtId="167" fontId="36" fillId="4" borderId="18" xfId="0" applyNumberFormat="1" applyFont="1" applyFill="1" applyBorder="1" applyAlignment="1" applyProtection="1">
      <alignment/>
      <protection/>
    </xf>
    <xf numFmtId="167" fontId="36" fillId="4" borderId="4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167" fontId="36" fillId="0" borderId="42" xfId="0" applyNumberFormat="1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left"/>
      <protection/>
    </xf>
    <xf numFmtId="0" fontId="36" fillId="0" borderId="40" xfId="0" applyFont="1" applyBorder="1" applyAlignment="1">
      <alignment horizontal="center"/>
    </xf>
    <xf numFmtId="0" fontId="36" fillId="4" borderId="37" xfId="0" applyFont="1" applyFill="1" applyBorder="1" applyAlignment="1" applyProtection="1">
      <alignment horizontal="left"/>
      <protection/>
    </xf>
    <xf numFmtId="167" fontId="36" fillId="4" borderId="37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 applyProtection="1">
      <alignment horizontal="left"/>
      <protection/>
    </xf>
    <xf numFmtId="167" fontId="37" fillId="0" borderId="44" xfId="0" applyNumberFormat="1" applyFont="1" applyBorder="1" applyAlignment="1" applyProtection="1">
      <alignment/>
      <protection/>
    </xf>
    <xf numFmtId="167" fontId="37" fillId="0" borderId="45" xfId="0" applyNumberFormat="1" applyFont="1" applyBorder="1" applyAlignment="1" applyProtection="1">
      <alignment/>
      <protection/>
    </xf>
    <xf numFmtId="167" fontId="37" fillId="0" borderId="17" xfId="0" applyNumberFormat="1" applyFont="1" applyBorder="1" applyAlignment="1" applyProtection="1">
      <alignment horizontal="center"/>
      <protection/>
    </xf>
    <xf numFmtId="167" fontId="37" fillId="0" borderId="46" xfId="0" applyNumberFormat="1" applyFont="1" applyBorder="1" applyAlignment="1" applyProtection="1">
      <alignment/>
      <protection/>
    </xf>
    <xf numFmtId="167" fontId="37" fillId="0" borderId="28" xfId="0" applyNumberFormat="1" applyFont="1" applyBorder="1" applyAlignment="1" applyProtection="1">
      <alignment/>
      <protection/>
    </xf>
    <xf numFmtId="167" fontId="37" fillId="0" borderId="47" xfId="0" applyNumberFormat="1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167" fontId="37" fillId="0" borderId="0" xfId="0" applyNumberFormat="1" applyFont="1" applyBorder="1" applyAlignment="1" applyProtection="1">
      <alignment/>
      <protection/>
    </xf>
    <xf numFmtId="167" fontId="36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18" fillId="5" borderId="48" xfId="0" applyNumberFormat="1" applyFont="1" applyFill="1" applyBorder="1" applyAlignment="1" applyProtection="1">
      <alignment/>
      <protection/>
    </xf>
    <xf numFmtId="167" fontId="34" fillId="5" borderId="49" xfId="0" applyNumberFormat="1" applyFont="1" applyFill="1" applyBorder="1" applyAlignment="1" applyProtection="1">
      <alignment/>
      <protection/>
    </xf>
    <xf numFmtId="167" fontId="18" fillId="5" borderId="6" xfId="0" applyNumberFormat="1" applyFont="1" applyFill="1" applyBorder="1" applyAlignment="1" applyProtection="1">
      <alignment/>
      <protection/>
    </xf>
    <xf numFmtId="167" fontId="34" fillId="5" borderId="50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9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9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9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1" fillId="0" borderId="33" xfId="0" applyFont="1" applyBorder="1" applyAlignment="1">
      <alignment horizontal="center"/>
    </xf>
    <xf numFmtId="0" fontId="12" fillId="0" borderId="39" xfId="0" applyFont="1" applyBorder="1" applyAlignment="1">
      <alignment/>
    </xf>
    <xf numFmtId="1" fontId="19" fillId="0" borderId="19" xfId="0" applyNumberFormat="1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0" fontId="23" fillId="0" borderId="39" xfId="0" applyFont="1" applyBorder="1" applyAlignment="1">
      <alignment/>
    </xf>
    <xf numFmtId="1" fontId="16" fillId="0" borderId="53" xfId="0" applyNumberFormat="1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3" xfId="0" applyFont="1" applyBorder="1" applyAlignment="1">
      <alignment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36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54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2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center" vertical="center" wrapText="1"/>
    </xf>
    <xf numFmtId="1" fontId="19" fillId="0" borderId="52" xfId="0" applyNumberFormat="1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3" fillId="6" borderId="55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5" fillId="2" borderId="60" xfId="0" applyFont="1" applyFill="1" applyBorder="1" applyAlignment="1">
      <alignment vertical="center" wrapText="1"/>
    </xf>
    <xf numFmtId="0" fontId="15" fillId="2" borderId="50" xfId="0" applyFont="1" applyFill="1" applyBorder="1" applyAlignment="1">
      <alignment vertical="center" wrapText="1"/>
    </xf>
    <xf numFmtId="0" fontId="17" fillId="0" borderId="61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17" fillId="0" borderId="63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23" fillId="0" borderId="6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 indent="4"/>
    </xf>
    <xf numFmtId="0" fontId="17" fillId="0" borderId="21" xfId="0" applyFont="1" applyBorder="1" applyAlignment="1">
      <alignment horizontal="left" vertical="center" wrapText="1" indent="4"/>
    </xf>
    <xf numFmtId="0" fontId="22" fillId="0" borderId="26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10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3" fillId="0" borderId="56" xfId="0" applyFont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0" xfId="0" applyBorder="1" applyAlignment="1">
      <alignment wrapText="1"/>
    </xf>
    <xf numFmtId="0" fontId="12" fillId="0" borderId="33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23" fillId="0" borderId="33" xfId="0" applyFont="1" applyBorder="1" applyAlignment="1">
      <alignment horizontal="center" vertical="center"/>
    </xf>
    <xf numFmtId="0" fontId="30" fillId="0" borderId="26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12" fillId="0" borderId="64" xfId="0" applyFont="1" applyFill="1" applyBorder="1" applyAlignment="1">
      <alignment horizontal="center" vertical="center"/>
    </xf>
    <xf numFmtId="0" fontId="30" fillId="0" borderId="38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4" fillId="0" borderId="27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1" fillId="0" borderId="2" xfId="0" applyFont="1" applyBorder="1" applyAlignment="1">
      <alignment horizontal="center"/>
    </xf>
    <xf numFmtId="0" fontId="53" fillId="0" borderId="23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8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3" fillId="0" borderId="2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51" fillId="0" borderId="31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65" xfId="0" applyFont="1" applyBorder="1" applyAlignment="1">
      <alignment horizontal="left" vertical="center" wrapText="1"/>
    </xf>
    <xf numFmtId="0" fontId="51" fillId="0" borderId="56" xfId="0" applyFont="1" applyBorder="1" applyAlignment="1">
      <alignment horizontal="left" vertical="center" wrapText="1"/>
    </xf>
    <xf numFmtId="0" fontId="51" fillId="0" borderId="66" xfId="0" applyFont="1" applyBorder="1" applyAlignment="1">
      <alignment horizontal="left" vertical="center" wrapText="1"/>
    </xf>
    <xf numFmtId="0" fontId="51" fillId="0" borderId="65" xfId="0" applyFont="1" applyFill="1" applyBorder="1" applyAlignment="1">
      <alignment horizontal="left"/>
    </xf>
    <xf numFmtId="0" fontId="51" fillId="0" borderId="56" xfId="0" applyFont="1" applyFill="1" applyBorder="1" applyAlignment="1">
      <alignment horizontal="left"/>
    </xf>
    <xf numFmtId="0" fontId="51" fillId="0" borderId="66" xfId="0" applyFont="1" applyFill="1" applyBorder="1" applyAlignment="1">
      <alignment horizontal="left"/>
    </xf>
    <xf numFmtId="0" fontId="52" fillId="0" borderId="65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66" xfId="0" applyFont="1" applyBorder="1" applyAlignment="1">
      <alignment horizontal="left" vertical="center" wrapText="1"/>
    </xf>
    <xf numFmtId="0" fontId="51" fillId="0" borderId="2" xfId="0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04'!$C$6:$P$6</c:f>
              <c:strCache/>
            </c:strRef>
          </c:cat>
          <c:val>
            <c:numRef>
              <c:f>'Wykresy XII 04'!$C$7:$P$7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5828688"/>
        <c:axId val="8240465"/>
      </c:bar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828688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A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99"/>
          <c:y val="0.34125"/>
          <c:w val="0.67475"/>
          <c:h val="0.5007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CCFFCC"/>
                </a:fgClr>
                <a:bgClr>
                  <a:srgbClr val="333333"/>
                </a:bgClr>
              </a:pattFill>
            </c:spPr>
          </c:dPt>
          <c:dPt>
            <c:idx val="1"/>
            <c:spPr>
              <a:pattFill prst="lgCheck">
                <a:fgClr>
                  <a:srgbClr val="FFCC00"/>
                </a:fgClr>
                <a:bgClr>
                  <a:srgbClr val="333333"/>
                </a:bgClr>
              </a:pattFill>
            </c:spPr>
          </c:dPt>
          <c:dPt>
            <c:idx val="2"/>
            <c:spPr>
              <a:pattFill prst="dkUpDiag">
                <a:fgClr>
                  <a:srgbClr val="CCFFFF"/>
                </a:fgClr>
                <a:bgClr>
                  <a:srgbClr val="333333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XII 04'!$T$6:$T$9</c:f>
              <c:strCache/>
            </c:strRef>
          </c:cat>
          <c:val>
            <c:numRef>
              <c:f>'Wykresy XII 04'!$U$6:$U$9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5"/>
          <c:w val="0.9877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XII 04'!$B$16</c:f>
              <c:strCache>
                <c:ptCount val="1"/>
                <c:pt idx="0">
                  <c:v>napływ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XII 04'!$C$15:$P$15</c:f>
              <c:strCache/>
            </c:strRef>
          </c:cat>
          <c:val>
            <c:numRef>
              <c:f>'Wykresy XII 04'!$C$16:$P$16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'Wykresy XII 04'!$B$17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XII 04'!$C$15:$P$15</c:f>
              <c:strCache/>
            </c:strRef>
          </c:cat>
          <c:val>
            <c:numRef>
              <c:f>'Wykresy XII 04'!$C$17:$P$17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055322"/>
        <c:axId val="63497899"/>
      </c:bar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055322"/>
        <c:crossesAt val="1"/>
        <c:crossBetween val="between"/>
        <c:dispUnits/>
      </c:valAx>
      <c:spPr>
        <a:gradFill rotWithShape="1">
          <a:gsLst>
            <a:gs pos="0">
              <a:srgbClr val="FAFCFF"/>
            </a:gs>
            <a:gs pos="100000">
              <a:srgbClr val="99CC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16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Województwo lubuskie 12.2003 - 12.2004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Stopa bezrobocia po korekcie tj. po ustaleniu ostatecznej liczby pracujących poza rolnictwem indywidualnym na koniec 2003 r. )</a:t>
            </a:r>
          </a:p>
        </c:rich>
      </c:tx>
      <c:layout>
        <c:manualLayout>
          <c:xMode val="factor"/>
          <c:yMode val="factor"/>
          <c:x val="0.00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375"/>
          <c:w val="0.968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XII 04'!$B$22:$C$22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XII 04'!$D$21:$P$21</c:f>
              <c:strCache/>
            </c:strRef>
          </c:cat>
          <c:val>
            <c:numRef>
              <c:f>'Wykresy XII 04'!$D$22:$P$22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4610180"/>
        <c:axId val="43056165"/>
      </c:barChart>
      <c:lineChart>
        <c:grouping val="standard"/>
        <c:varyColors val="0"/>
        <c:ser>
          <c:idx val="1"/>
          <c:order val="1"/>
          <c:tx>
            <c:strRef>
              <c:f>'Wykresy XII 04'!$B$23:$C$23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XII 04'!$D$21:$P$21</c:f>
              <c:strCache/>
            </c:strRef>
          </c:cat>
          <c:val>
            <c:numRef>
              <c:f>'Wykresy XII 04'!$D$23:$P$23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1961166"/>
        <c:axId val="64997311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056165"/>
        <c:crossesAt val="80000"/>
        <c:auto val="1"/>
        <c:lblOffset val="100"/>
        <c:noMultiLvlLbl val="0"/>
      </c:catAx>
      <c:valAx>
        <c:axId val="43056165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10180"/>
        <c:crossesAt val="1"/>
        <c:crossBetween val="between"/>
        <c:dispUnits/>
      </c:valAx>
      <c:catAx>
        <c:axId val="51961166"/>
        <c:scaling>
          <c:orientation val="minMax"/>
        </c:scaling>
        <c:axPos val="b"/>
        <c:delete val="1"/>
        <c:majorTickMark val="in"/>
        <c:minorTickMark val="none"/>
        <c:tickLblPos val="nextTo"/>
        <c:crossAx val="64997311"/>
        <c:crossesAt val="0.25"/>
        <c:auto val="1"/>
        <c:lblOffset val="100"/>
        <c:noMultiLvlLbl val="0"/>
      </c:catAx>
      <c:valAx>
        <c:axId val="64997311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961166"/>
        <c:crosses val="max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6415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%20I%20STRUKTURA\Kopia%20robocz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0">
        <row r="5">
          <cell r="D5">
            <v>10038</v>
          </cell>
          <cell r="E5">
            <v>5953</v>
          </cell>
          <cell r="F5">
            <v>7215</v>
          </cell>
          <cell r="G5">
            <v>5862</v>
          </cell>
          <cell r="H5">
            <v>11154</v>
          </cell>
          <cell r="I5">
            <v>4691</v>
          </cell>
          <cell r="J5">
            <v>6289</v>
          </cell>
          <cell r="K5">
            <v>3419</v>
          </cell>
          <cell r="L5">
            <v>4112</v>
          </cell>
          <cell r="M5">
            <v>3626</v>
          </cell>
          <cell r="N5">
            <v>7354</v>
          </cell>
          <cell r="O5">
            <v>7762</v>
          </cell>
          <cell r="P5">
            <v>9905</v>
          </cell>
          <cell r="Q5">
            <v>11004</v>
          </cell>
          <cell r="R5">
            <v>98384</v>
          </cell>
        </row>
        <row r="39">
          <cell r="D39">
            <v>265</v>
          </cell>
          <cell r="E39">
            <v>160</v>
          </cell>
          <cell r="F39">
            <v>233</v>
          </cell>
          <cell r="G39">
            <v>131</v>
          </cell>
          <cell r="H39">
            <v>215</v>
          </cell>
          <cell r="I39">
            <v>149</v>
          </cell>
          <cell r="J39">
            <v>110</v>
          </cell>
          <cell r="K39">
            <v>109</v>
          </cell>
          <cell r="L39">
            <v>122</v>
          </cell>
          <cell r="M39">
            <v>115</v>
          </cell>
          <cell r="N39">
            <v>333</v>
          </cell>
          <cell r="O39">
            <v>140</v>
          </cell>
          <cell r="P39">
            <v>110</v>
          </cell>
          <cell r="Q39">
            <v>867</v>
          </cell>
          <cell r="R39">
            <v>3059</v>
          </cell>
        </row>
        <row r="44">
          <cell r="D44">
            <v>561</v>
          </cell>
          <cell r="E44">
            <v>228</v>
          </cell>
          <cell r="F44">
            <v>622</v>
          </cell>
          <cell r="G44">
            <v>852</v>
          </cell>
          <cell r="H44">
            <v>908</v>
          </cell>
          <cell r="I44">
            <v>470</v>
          </cell>
          <cell r="J44">
            <v>393</v>
          </cell>
          <cell r="K44">
            <v>430</v>
          </cell>
          <cell r="L44">
            <v>251</v>
          </cell>
          <cell r="M44">
            <v>274</v>
          </cell>
          <cell r="N44">
            <v>568</v>
          </cell>
          <cell r="O44">
            <v>441</v>
          </cell>
          <cell r="P44">
            <v>451</v>
          </cell>
          <cell r="Q44">
            <v>1036</v>
          </cell>
          <cell r="R44">
            <v>7485</v>
          </cell>
        </row>
        <row r="46">
          <cell r="D46">
            <v>116</v>
          </cell>
          <cell r="E46">
            <v>59</v>
          </cell>
          <cell r="F46">
            <v>284</v>
          </cell>
          <cell r="G46">
            <v>405</v>
          </cell>
          <cell r="H46">
            <v>334</v>
          </cell>
          <cell r="I46">
            <v>161</v>
          </cell>
          <cell r="J46">
            <v>208</v>
          </cell>
          <cell r="K46">
            <v>195</v>
          </cell>
          <cell r="L46">
            <v>127</v>
          </cell>
          <cell r="M46">
            <v>175</v>
          </cell>
          <cell r="N46">
            <v>114</v>
          </cell>
          <cell r="O46">
            <v>150</v>
          </cell>
          <cell r="P46">
            <v>100</v>
          </cell>
          <cell r="Q46">
            <v>440</v>
          </cell>
          <cell r="R46">
            <v>2868</v>
          </cell>
        </row>
        <row r="48">
          <cell r="D48">
            <v>443</v>
          </cell>
          <cell r="E48">
            <v>466</v>
          </cell>
          <cell r="F48">
            <v>234</v>
          </cell>
          <cell r="G48">
            <v>151</v>
          </cell>
          <cell r="H48">
            <v>437</v>
          </cell>
          <cell r="I48">
            <v>123</v>
          </cell>
          <cell r="J48">
            <v>253</v>
          </cell>
          <cell r="K48">
            <v>248</v>
          </cell>
          <cell r="L48">
            <v>192</v>
          </cell>
          <cell r="M48">
            <v>256</v>
          </cell>
          <cell r="N48">
            <v>558</v>
          </cell>
          <cell r="O48">
            <v>228</v>
          </cell>
          <cell r="P48">
            <v>539</v>
          </cell>
          <cell r="Q48">
            <v>551</v>
          </cell>
          <cell r="R48">
            <v>4679</v>
          </cell>
        </row>
        <row r="50">
          <cell r="D50">
            <v>45</v>
          </cell>
          <cell r="E50">
            <v>79</v>
          </cell>
          <cell r="F50">
            <v>466</v>
          </cell>
          <cell r="G50">
            <v>265</v>
          </cell>
          <cell r="H50">
            <v>472</v>
          </cell>
          <cell r="I50">
            <v>202</v>
          </cell>
          <cell r="J50">
            <v>166</v>
          </cell>
          <cell r="K50">
            <v>142</v>
          </cell>
          <cell r="L50">
            <v>57</v>
          </cell>
          <cell r="M50">
            <v>54</v>
          </cell>
          <cell r="N50">
            <v>85</v>
          </cell>
          <cell r="O50">
            <v>257</v>
          </cell>
          <cell r="P50">
            <v>928</v>
          </cell>
          <cell r="Q50">
            <v>1897</v>
          </cell>
          <cell r="R50">
            <v>5115</v>
          </cell>
        </row>
        <row r="52">
          <cell r="D52">
            <v>13</v>
          </cell>
          <cell r="E52">
            <v>5</v>
          </cell>
          <cell r="F52">
            <v>8</v>
          </cell>
          <cell r="G52">
            <v>13</v>
          </cell>
          <cell r="H52">
            <v>12</v>
          </cell>
          <cell r="I52">
            <v>6</v>
          </cell>
          <cell r="J52">
            <v>1</v>
          </cell>
          <cell r="K52">
            <v>4</v>
          </cell>
          <cell r="L52">
            <v>0</v>
          </cell>
          <cell r="M52">
            <v>6</v>
          </cell>
          <cell r="N52">
            <v>3</v>
          </cell>
          <cell r="O52">
            <v>0</v>
          </cell>
          <cell r="P52">
            <v>5</v>
          </cell>
          <cell r="Q52">
            <v>12</v>
          </cell>
          <cell r="R52">
            <v>88</v>
          </cell>
        </row>
        <row r="54">
          <cell r="D54">
            <v>11</v>
          </cell>
          <cell r="E54">
            <v>2</v>
          </cell>
          <cell r="F54">
            <v>31</v>
          </cell>
          <cell r="G54">
            <v>1</v>
          </cell>
          <cell r="H54">
            <v>15</v>
          </cell>
          <cell r="I54">
            <v>3</v>
          </cell>
          <cell r="J54">
            <v>21</v>
          </cell>
          <cell r="K54">
            <v>1</v>
          </cell>
          <cell r="L54">
            <v>13</v>
          </cell>
          <cell r="M54">
            <v>0</v>
          </cell>
          <cell r="N54">
            <v>10</v>
          </cell>
          <cell r="O54">
            <v>5</v>
          </cell>
          <cell r="P54">
            <v>68</v>
          </cell>
          <cell r="Q54">
            <v>25</v>
          </cell>
          <cell r="R54">
            <v>206</v>
          </cell>
        </row>
        <row r="56">
          <cell r="D56">
            <v>178</v>
          </cell>
          <cell r="E56">
            <v>58</v>
          </cell>
          <cell r="F56">
            <v>27</v>
          </cell>
          <cell r="G56">
            <v>47</v>
          </cell>
          <cell r="H56">
            <v>128</v>
          </cell>
          <cell r="I56">
            <v>6</v>
          </cell>
          <cell r="J56">
            <v>0</v>
          </cell>
          <cell r="K56">
            <v>8</v>
          </cell>
          <cell r="L56">
            <v>346</v>
          </cell>
          <cell r="M56">
            <v>4</v>
          </cell>
          <cell r="N56">
            <v>49</v>
          </cell>
          <cell r="O56">
            <v>41</v>
          </cell>
          <cell r="P56">
            <v>67</v>
          </cell>
          <cell r="Q56">
            <v>57</v>
          </cell>
          <cell r="R56">
            <v>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5" zoomScaleNormal="75" workbookViewId="0" topLeftCell="A1">
      <selection activeCell="A1" sqref="A1:R1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29.00390625" style="0" customWidth="1"/>
    <col min="4" max="9" width="12.25390625" style="17" customWidth="1"/>
    <col min="10" max="10" width="10.625" style="64" customWidth="1"/>
    <col min="11" max="11" width="12.25390625" style="17" customWidth="1"/>
    <col min="12" max="12" width="12.25390625" style="64" customWidth="1"/>
    <col min="13" max="14" width="12.25390625" style="17" customWidth="1"/>
    <col min="15" max="15" width="12.25390625" style="64" customWidth="1"/>
    <col min="16" max="18" width="12.25390625" style="17" customWidth="1"/>
    <col min="19" max="19" width="10.75390625" style="0" bestFit="1" customWidth="1"/>
  </cols>
  <sheetData>
    <row r="1" spans="1:18" ht="51" customHeight="1" thickBot="1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</row>
    <row r="2" spans="1:18" ht="42.75" customHeight="1" thickBot="1" thickTop="1">
      <c r="A2" s="1" t="s">
        <v>1</v>
      </c>
      <c r="B2" s="2" t="s">
        <v>2</v>
      </c>
      <c r="C2" s="3" t="s">
        <v>3</v>
      </c>
      <c r="D2" s="4" t="s">
        <v>78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8" t="s">
        <v>17</v>
      </c>
    </row>
    <row r="3" spans="1:18" ht="39" customHeight="1" thickBot="1">
      <c r="A3" s="204" t="s">
        <v>18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</row>
    <row r="4" spans="1:18" ht="24.75" customHeight="1" thickBot="1" thickTop="1">
      <c r="A4" s="9" t="s">
        <v>19</v>
      </c>
      <c r="B4" s="216" t="s">
        <v>20</v>
      </c>
      <c r="C4" s="217"/>
      <c r="D4" s="10">
        <v>17.7</v>
      </c>
      <c r="E4" s="10">
        <v>26.8</v>
      </c>
      <c r="F4" s="10">
        <v>36.2</v>
      </c>
      <c r="G4" s="10">
        <v>27.2</v>
      </c>
      <c r="H4" s="10">
        <v>36</v>
      </c>
      <c r="I4" s="10">
        <v>25.4</v>
      </c>
      <c r="J4" s="10">
        <v>34.7</v>
      </c>
      <c r="K4" s="10">
        <v>26.2</v>
      </c>
      <c r="L4" s="10">
        <v>18.9</v>
      </c>
      <c r="M4" s="10">
        <v>23.9</v>
      </c>
      <c r="N4" s="10">
        <v>13.6</v>
      </c>
      <c r="O4" s="10">
        <v>27.5</v>
      </c>
      <c r="P4" s="10">
        <v>35.5</v>
      </c>
      <c r="Q4" s="11">
        <v>30.4</v>
      </c>
      <c r="R4" s="12">
        <v>25.6</v>
      </c>
    </row>
    <row r="5" spans="1:18" s="17" customFormat="1" ht="26.25" customHeight="1" thickBot="1" thickTop="1">
      <c r="A5" s="13" t="s">
        <v>21</v>
      </c>
      <c r="B5" s="218" t="s">
        <v>22</v>
      </c>
      <c r="C5" s="219"/>
      <c r="D5" s="14">
        <v>9898</v>
      </c>
      <c r="E5" s="15">
        <v>6041</v>
      </c>
      <c r="F5" s="15">
        <v>7163</v>
      </c>
      <c r="G5" s="15">
        <v>5984</v>
      </c>
      <c r="H5" s="15">
        <v>11421</v>
      </c>
      <c r="I5" s="15">
        <v>4776</v>
      </c>
      <c r="J5" s="15">
        <v>6456</v>
      </c>
      <c r="K5" s="15">
        <v>3555</v>
      </c>
      <c r="L5" s="15">
        <v>4211</v>
      </c>
      <c r="M5" s="15">
        <v>3700</v>
      </c>
      <c r="N5" s="15">
        <v>7274</v>
      </c>
      <c r="O5" s="15">
        <v>7775</v>
      </c>
      <c r="P5" s="15">
        <v>9670</v>
      </c>
      <c r="Q5" s="15">
        <v>11465</v>
      </c>
      <c r="R5" s="16">
        <f>SUM(D5:Q5)</f>
        <v>99389</v>
      </c>
    </row>
    <row r="6" spans="1:19" s="17" customFormat="1" ht="24" customHeight="1" thickBot="1" thickTop="1">
      <c r="A6" s="18"/>
      <c r="B6" s="220" t="s">
        <v>23</v>
      </c>
      <c r="C6" s="221"/>
      <c r="D6" s="19">
        <f>'[1]XI'!D5</f>
        <v>10038</v>
      </c>
      <c r="E6" s="19">
        <f>'[1]XI'!E5</f>
        <v>5953</v>
      </c>
      <c r="F6" s="19">
        <f>'[1]XI'!F5</f>
        <v>7215</v>
      </c>
      <c r="G6" s="19">
        <f>'[1]XI'!G5</f>
        <v>5862</v>
      </c>
      <c r="H6" s="19">
        <f>'[1]XI'!H5</f>
        <v>11154</v>
      </c>
      <c r="I6" s="19">
        <f>'[1]XI'!I5</f>
        <v>4691</v>
      </c>
      <c r="J6" s="19">
        <f>'[1]XI'!J5</f>
        <v>6289</v>
      </c>
      <c r="K6" s="19">
        <f>'[1]XI'!K5</f>
        <v>3419</v>
      </c>
      <c r="L6" s="19">
        <f>'[1]XI'!L5</f>
        <v>4112</v>
      </c>
      <c r="M6" s="19">
        <f>'[1]XI'!M5</f>
        <v>3626</v>
      </c>
      <c r="N6" s="19">
        <f>'[1]XI'!N5</f>
        <v>7354</v>
      </c>
      <c r="O6" s="19">
        <f>'[1]XI'!O5</f>
        <v>7762</v>
      </c>
      <c r="P6" s="19">
        <f>'[1]XI'!P5</f>
        <v>9905</v>
      </c>
      <c r="Q6" s="19">
        <f>'[1]XI'!Q5</f>
        <v>11004</v>
      </c>
      <c r="R6" s="20">
        <f>'[1]XI'!R5</f>
        <v>98384</v>
      </c>
      <c r="S6" s="21"/>
    </row>
    <row r="7" spans="1:19" ht="24" customHeight="1" thickBot="1" thickTop="1">
      <c r="A7" s="22"/>
      <c r="B7" s="222" t="s">
        <v>24</v>
      </c>
      <c r="C7" s="211"/>
      <c r="D7" s="23">
        <f aca="true" t="shared" si="0" ref="D7:Q7">D5-D6</f>
        <v>-140</v>
      </c>
      <c r="E7" s="23">
        <f t="shared" si="0"/>
        <v>88</v>
      </c>
      <c r="F7" s="23">
        <f t="shared" si="0"/>
        <v>-52</v>
      </c>
      <c r="G7" s="23">
        <f t="shared" si="0"/>
        <v>122</v>
      </c>
      <c r="H7" s="23">
        <f t="shared" si="0"/>
        <v>267</v>
      </c>
      <c r="I7" s="23">
        <f t="shared" si="0"/>
        <v>85</v>
      </c>
      <c r="J7" s="23">
        <f t="shared" si="0"/>
        <v>167</v>
      </c>
      <c r="K7" s="23">
        <f t="shared" si="0"/>
        <v>136</v>
      </c>
      <c r="L7" s="23">
        <f t="shared" si="0"/>
        <v>99</v>
      </c>
      <c r="M7" s="23">
        <f t="shared" si="0"/>
        <v>74</v>
      </c>
      <c r="N7" s="23">
        <f t="shared" si="0"/>
        <v>-80</v>
      </c>
      <c r="O7" s="23">
        <f t="shared" si="0"/>
        <v>13</v>
      </c>
      <c r="P7" s="23">
        <f t="shared" si="0"/>
        <v>-235</v>
      </c>
      <c r="Q7" s="24">
        <f t="shared" si="0"/>
        <v>461</v>
      </c>
      <c r="R7" s="25">
        <f>SUM(D7:Q7)</f>
        <v>1005</v>
      </c>
      <c r="S7" s="26"/>
    </row>
    <row r="8" spans="1:19" ht="24" customHeight="1" thickBot="1" thickTop="1">
      <c r="A8" s="27"/>
      <c r="B8" s="222" t="s">
        <v>25</v>
      </c>
      <c r="C8" s="211"/>
      <c r="D8" s="28">
        <f aca="true" t="shared" si="1" ref="D8:R8">D5/D6*100</f>
        <v>98.60529986052998</v>
      </c>
      <c r="E8" s="28">
        <f t="shared" si="1"/>
        <v>101.47824626238871</v>
      </c>
      <c r="F8" s="28">
        <f t="shared" si="1"/>
        <v>99.27927927927928</v>
      </c>
      <c r="G8" s="28">
        <f t="shared" si="1"/>
        <v>102.08120095530535</v>
      </c>
      <c r="H8" s="28">
        <f t="shared" si="1"/>
        <v>102.39376008606777</v>
      </c>
      <c r="I8" s="28">
        <f t="shared" si="1"/>
        <v>101.81198038797699</v>
      </c>
      <c r="J8" s="28">
        <f t="shared" si="1"/>
        <v>102.65543011607569</v>
      </c>
      <c r="K8" s="28">
        <f t="shared" si="1"/>
        <v>103.97777127815151</v>
      </c>
      <c r="L8" s="28">
        <f t="shared" si="1"/>
        <v>102.40758754863812</v>
      </c>
      <c r="M8" s="28">
        <f t="shared" si="1"/>
        <v>102.04081632653062</v>
      </c>
      <c r="N8" s="28">
        <f t="shared" si="1"/>
        <v>98.91215664944248</v>
      </c>
      <c r="O8" s="28">
        <f t="shared" si="1"/>
        <v>100.16748260757538</v>
      </c>
      <c r="P8" s="28">
        <f t="shared" si="1"/>
        <v>97.62746087834428</v>
      </c>
      <c r="Q8" s="29">
        <f t="shared" si="1"/>
        <v>104.18938567793529</v>
      </c>
      <c r="R8" s="30">
        <f t="shared" si="1"/>
        <v>101.02150756220523</v>
      </c>
      <c r="S8" s="26"/>
    </row>
    <row r="9" spans="1:19" s="17" customFormat="1" ht="24" customHeight="1" thickBot="1" thickTop="1">
      <c r="A9" s="31" t="s">
        <v>26</v>
      </c>
      <c r="B9" s="224" t="s">
        <v>27</v>
      </c>
      <c r="C9" s="209"/>
      <c r="D9" s="32">
        <v>797</v>
      </c>
      <c r="E9" s="33">
        <v>506</v>
      </c>
      <c r="F9" s="34">
        <v>520</v>
      </c>
      <c r="G9" s="34">
        <v>657</v>
      </c>
      <c r="H9" s="34">
        <v>903</v>
      </c>
      <c r="I9" s="34">
        <v>556</v>
      </c>
      <c r="J9" s="34">
        <v>576</v>
      </c>
      <c r="K9" s="34">
        <v>437</v>
      </c>
      <c r="L9" s="35">
        <v>360</v>
      </c>
      <c r="M9" s="35">
        <v>364</v>
      </c>
      <c r="N9" s="35">
        <v>667</v>
      </c>
      <c r="O9" s="35">
        <v>631</v>
      </c>
      <c r="P9" s="35">
        <v>718</v>
      </c>
      <c r="Q9" s="35">
        <v>1527</v>
      </c>
      <c r="R9" s="25">
        <f>SUM(D9:Q9)</f>
        <v>9219</v>
      </c>
      <c r="S9" s="21"/>
    </row>
    <row r="10" spans="1:19" ht="24" customHeight="1" thickBot="1" thickTop="1">
      <c r="A10" s="36"/>
      <c r="B10" s="222" t="s">
        <v>28</v>
      </c>
      <c r="C10" s="211"/>
      <c r="D10" s="32">
        <v>121</v>
      </c>
      <c r="E10" s="37">
        <v>52</v>
      </c>
      <c r="F10" s="34">
        <v>56</v>
      </c>
      <c r="G10" s="34">
        <v>66</v>
      </c>
      <c r="H10" s="34">
        <v>86</v>
      </c>
      <c r="I10" s="34">
        <v>59</v>
      </c>
      <c r="J10" s="34">
        <v>37</v>
      </c>
      <c r="K10" s="34">
        <v>35</v>
      </c>
      <c r="L10" s="35">
        <v>80</v>
      </c>
      <c r="M10" s="35">
        <v>82</v>
      </c>
      <c r="N10" s="35">
        <v>116</v>
      </c>
      <c r="O10" s="35">
        <v>102</v>
      </c>
      <c r="P10" s="35">
        <v>89</v>
      </c>
      <c r="Q10" s="35">
        <v>165</v>
      </c>
      <c r="R10" s="25">
        <f>SUM(D10:Q10)</f>
        <v>1146</v>
      </c>
      <c r="S10" s="26"/>
    </row>
    <row r="11" spans="1:19" ht="24" customHeight="1" thickBot="1" thickTop="1">
      <c r="A11" s="38"/>
      <c r="B11" s="222" t="s">
        <v>29</v>
      </c>
      <c r="C11" s="211"/>
      <c r="D11" s="39">
        <f aca="true" t="shared" si="2" ref="D11:R11">D10/D9*100</f>
        <v>15.181932245922209</v>
      </c>
      <c r="E11" s="39">
        <f t="shared" si="2"/>
        <v>10.276679841897234</v>
      </c>
      <c r="F11" s="39">
        <f t="shared" si="2"/>
        <v>10.76923076923077</v>
      </c>
      <c r="G11" s="39">
        <f t="shared" si="2"/>
        <v>10.045662100456621</v>
      </c>
      <c r="H11" s="39">
        <f t="shared" si="2"/>
        <v>9.523809523809524</v>
      </c>
      <c r="I11" s="39">
        <f t="shared" si="2"/>
        <v>10.611510791366907</v>
      </c>
      <c r="J11" s="39">
        <f t="shared" si="2"/>
        <v>6.423611111111111</v>
      </c>
      <c r="K11" s="39">
        <f t="shared" si="2"/>
        <v>8.009153318077804</v>
      </c>
      <c r="L11" s="39">
        <f t="shared" si="2"/>
        <v>22.22222222222222</v>
      </c>
      <c r="M11" s="39">
        <f t="shared" si="2"/>
        <v>22.52747252747253</v>
      </c>
      <c r="N11" s="39">
        <f t="shared" si="2"/>
        <v>17.391304347826086</v>
      </c>
      <c r="O11" s="39">
        <f t="shared" si="2"/>
        <v>16.164817749603806</v>
      </c>
      <c r="P11" s="39">
        <f t="shared" si="2"/>
        <v>12.395543175487465</v>
      </c>
      <c r="Q11" s="40">
        <f t="shared" si="2"/>
        <v>10.805500982318271</v>
      </c>
      <c r="R11" s="41">
        <f t="shared" si="2"/>
        <v>12.430849332899447</v>
      </c>
      <c r="S11" s="26"/>
    </row>
    <row r="12" spans="1:19" ht="24.75" customHeight="1" thickBot="1" thickTop="1">
      <c r="A12" s="36" t="s">
        <v>30</v>
      </c>
      <c r="B12" s="225" t="s">
        <v>31</v>
      </c>
      <c r="C12" s="226"/>
      <c r="D12" s="32">
        <v>937</v>
      </c>
      <c r="E12" s="34">
        <v>418</v>
      </c>
      <c r="F12" s="34">
        <v>572</v>
      </c>
      <c r="G12" s="34">
        <v>535</v>
      </c>
      <c r="H12" s="34">
        <v>636</v>
      </c>
      <c r="I12" s="34">
        <v>471</v>
      </c>
      <c r="J12" s="34">
        <v>409</v>
      </c>
      <c r="K12" s="34">
        <v>301</v>
      </c>
      <c r="L12" s="35">
        <v>261</v>
      </c>
      <c r="M12" s="35">
        <v>290</v>
      </c>
      <c r="N12" s="35">
        <v>747</v>
      </c>
      <c r="O12" s="35">
        <v>618</v>
      </c>
      <c r="P12" s="35">
        <v>953</v>
      </c>
      <c r="Q12" s="35">
        <v>1066</v>
      </c>
      <c r="R12" s="25">
        <f>SUM(D12:Q12)</f>
        <v>8214</v>
      </c>
      <c r="S12" s="26"/>
    </row>
    <row r="13" spans="1:19" ht="24" customHeight="1" thickBot="1" thickTop="1">
      <c r="A13" s="36" t="s">
        <v>32</v>
      </c>
      <c r="B13" s="222" t="s">
        <v>33</v>
      </c>
      <c r="C13" s="211"/>
      <c r="D13" s="32">
        <v>317</v>
      </c>
      <c r="E13" s="34">
        <v>130</v>
      </c>
      <c r="F13" s="34">
        <v>313</v>
      </c>
      <c r="G13" s="34">
        <v>220</v>
      </c>
      <c r="H13" s="34">
        <v>338</v>
      </c>
      <c r="I13" s="34">
        <v>165</v>
      </c>
      <c r="J13" s="34">
        <v>214</v>
      </c>
      <c r="K13" s="34">
        <v>101</v>
      </c>
      <c r="L13" s="35">
        <v>137</v>
      </c>
      <c r="M13" s="35">
        <v>108</v>
      </c>
      <c r="N13" s="35">
        <v>269</v>
      </c>
      <c r="O13" s="35">
        <v>260</v>
      </c>
      <c r="P13" s="35">
        <v>625</v>
      </c>
      <c r="Q13" s="35">
        <v>787</v>
      </c>
      <c r="R13" s="25">
        <f>SUM(D13:Q13)</f>
        <v>3984</v>
      </c>
      <c r="S13" s="26"/>
    </row>
    <row r="14" spans="1:19" s="17" customFormat="1" ht="24" customHeight="1" thickBot="1" thickTop="1">
      <c r="A14" s="13" t="s">
        <v>32</v>
      </c>
      <c r="B14" s="227" t="s">
        <v>34</v>
      </c>
      <c r="C14" s="228"/>
      <c r="D14" s="32">
        <v>270</v>
      </c>
      <c r="E14" s="34">
        <v>121</v>
      </c>
      <c r="F14" s="34">
        <v>278</v>
      </c>
      <c r="G14" s="34">
        <v>198</v>
      </c>
      <c r="H14" s="34">
        <v>292</v>
      </c>
      <c r="I14" s="34">
        <v>130</v>
      </c>
      <c r="J14" s="34">
        <v>161</v>
      </c>
      <c r="K14" s="34">
        <v>54</v>
      </c>
      <c r="L14" s="35">
        <v>109</v>
      </c>
      <c r="M14" s="35">
        <v>95</v>
      </c>
      <c r="N14" s="35">
        <v>260</v>
      </c>
      <c r="O14" s="35">
        <v>247</v>
      </c>
      <c r="P14" s="35">
        <v>184</v>
      </c>
      <c r="Q14" s="35">
        <v>297</v>
      </c>
      <c r="R14" s="25">
        <f>SUM(D14:Q14)</f>
        <v>2696</v>
      </c>
      <c r="S14" s="21"/>
    </row>
    <row r="15" spans="1:19" s="17" customFormat="1" ht="24" customHeight="1" thickBot="1" thickTop="1">
      <c r="A15" s="42" t="s">
        <v>32</v>
      </c>
      <c r="B15" s="214" t="s">
        <v>35</v>
      </c>
      <c r="C15" s="215"/>
      <c r="D15" s="43">
        <v>462</v>
      </c>
      <c r="E15" s="44">
        <v>221</v>
      </c>
      <c r="F15" s="44">
        <v>171</v>
      </c>
      <c r="G15" s="44">
        <v>172</v>
      </c>
      <c r="H15" s="44">
        <v>164</v>
      </c>
      <c r="I15" s="44">
        <v>202</v>
      </c>
      <c r="J15" s="44">
        <v>124</v>
      </c>
      <c r="K15" s="44">
        <v>91</v>
      </c>
      <c r="L15" s="45">
        <v>100</v>
      </c>
      <c r="M15" s="45">
        <v>133</v>
      </c>
      <c r="N15" s="45">
        <v>404</v>
      </c>
      <c r="O15" s="45">
        <v>280</v>
      </c>
      <c r="P15" s="45">
        <v>259</v>
      </c>
      <c r="Q15" s="45">
        <v>105</v>
      </c>
      <c r="R15" s="25">
        <f>SUM(D15:Q15)</f>
        <v>2888</v>
      </c>
      <c r="S15" s="21"/>
    </row>
    <row r="16" spans="1:18" ht="39" customHeight="1" thickBot="1">
      <c r="A16" s="204" t="s">
        <v>36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7"/>
    </row>
    <row r="17" spans="1:18" ht="24" customHeight="1" thickBot="1" thickTop="1">
      <c r="A17" s="267" t="s">
        <v>19</v>
      </c>
      <c r="B17" s="229" t="s">
        <v>37</v>
      </c>
      <c r="C17" s="230"/>
      <c r="D17" s="46">
        <v>4982</v>
      </c>
      <c r="E17" s="47">
        <v>3061</v>
      </c>
      <c r="F17" s="47">
        <v>3639</v>
      </c>
      <c r="G17" s="47">
        <v>3220</v>
      </c>
      <c r="H17" s="47">
        <v>5861</v>
      </c>
      <c r="I17" s="47">
        <v>2487</v>
      </c>
      <c r="J17" s="47">
        <v>3147</v>
      </c>
      <c r="K17" s="47">
        <v>1717</v>
      </c>
      <c r="L17" s="48">
        <v>2038</v>
      </c>
      <c r="M17" s="48">
        <v>1854</v>
      </c>
      <c r="N17" s="48">
        <v>3864</v>
      </c>
      <c r="O17" s="48">
        <v>4332</v>
      </c>
      <c r="P17" s="48">
        <v>5138</v>
      </c>
      <c r="Q17" s="48">
        <v>5794</v>
      </c>
      <c r="R17" s="25">
        <f>SUM(D17:Q17)</f>
        <v>51134</v>
      </c>
    </row>
    <row r="18" spans="1:18" ht="24" customHeight="1" thickBot="1" thickTop="1">
      <c r="A18" s="234"/>
      <c r="B18" s="210" t="s">
        <v>38</v>
      </c>
      <c r="C18" s="211"/>
      <c r="D18" s="39">
        <f aca="true" t="shared" si="3" ref="D18:R18">D17/D5*100</f>
        <v>50.333400687007476</v>
      </c>
      <c r="E18" s="39">
        <f t="shared" si="3"/>
        <v>50.67041880483364</v>
      </c>
      <c r="F18" s="39">
        <f t="shared" si="3"/>
        <v>50.80273628368003</v>
      </c>
      <c r="G18" s="39">
        <f t="shared" si="3"/>
        <v>53.81016042780749</v>
      </c>
      <c r="H18" s="39">
        <f t="shared" si="3"/>
        <v>51.31774800805534</v>
      </c>
      <c r="I18" s="39">
        <f t="shared" si="3"/>
        <v>52.07286432160804</v>
      </c>
      <c r="J18" s="39">
        <f t="shared" si="3"/>
        <v>48.7453531598513</v>
      </c>
      <c r="K18" s="39">
        <f t="shared" si="3"/>
        <v>48.298171589310826</v>
      </c>
      <c r="L18" s="39">
        <f t="shared" si="3"/>
        <v>48.397055331275226</v>
      </c>
      <c r="M18" s="39">
        <f t="shared" si="3"/>
        <v>50.108108108108105</v>
      </c>
      <c r="N18" s="39">
        <f t="shared" si="3"/>
        <v>53.12070387682155</v>
      </c>
      <c r="O18" s="39">
        <f t="shared" si="3"/>
        <v>55.71704180064309</v>
      </c>
      <c r="P18" s="39">
        <f t="shared" si="3"/>
        <v>53.13340227507756</v>
      </c>
      <c r="Q18" s="40">
        <f t="shared" si="3"/>
        <v>50.5364151766245</v>
      </c>
      <c r="R18" s="41">
        <f t="shared" si="3"/>
        <v>51.44834941492519</v>
      </c>
    </row>
    <row r="19" spans="1:18" ht="24" customHeight="1" thickBot="1" thickTop="1">
      <c r="A19" s="235" t="s">
        <v>21</v>
      </c>
      <c r="B19" s="210" t="s">
        <v>39</v>
      </c>
      <c r="C19" s="211"/>
      <c r="D19" s="32">
        <v>0</v>
      </c>
      <c r="E19" s="34">
        <v>4211</v>
      </c>
      <c r="F19" s="34">
        <v>3610</v>
      </c>
      <c r="G19" s="34">
        <v>3493</v>
      </c>
      <c r="H19" s="34">
        <v>4191</v>
      </c>
      <c r="I19" s="34">
        <v>1812</v>
      </c>
      <c r="J19" s="34">
        <v>3451</v>
      </c>
      <c r="K19" s="34">
        <v>2159</v>
      </c>
      <c r="L19" s="35">
        <v>2539</v>
      </c>
      <c r="M19" s="35">
        <v>1655</v>
      </c>
      <c r="N19" s="35">
        <v>0</v>
      </c>
      <c r="O19" s="35">
        <v>4911</v>
      </c>
      <c r="P19" s="35">
        <v>3942</v>
      </c>
      <c r="Q19" s="35">
        <v>5014</v>
      </c>
      <c r="R19" s="25">
        <f>SUM(D19:Q19)</f>
        <v>40988</v>
      </c>
    </row>
    <row r="20" spans="1:18" ht="24" customHeight="1" thickBot="1" thickTop="1">
      <c r="A20" s="234"/>
      <c r="B20" s="210" t="s">
        <v>38</v>
      </c>
      <c r="C20" s="211"/>
      <c r="D20" s="39">
        <f aca="true" t="shared" si="4" ref="D20:R20">D19/D5*100</f>
        <v>0</v>
      </c>
      <c r="E20" s="39">
        <f t="shared" si="4"/>
        <v>69.70700215196159</v>
      </c>
      <c r="F20" s="39">
        <f t="shared" si="4"/>
        <v>50.397877984084886</v>
      </c>
      <c r="G20" s="39">
        <f t="shared" si="4"/>
        <v>58.37232620320856</v>
      </c>
      <c r="H20" s="39">
        <f t="shared" si="4"/>
        <v>36.69556080903599</v>
      </c>
      <c r="I20" s="39">
        <f t="shared" si="4"/>
        <v>37.93969849246231</v>
      </c>
      <c r="J20" s="39">
        <f t="shared" si="4"/>
        <v>53.454151177199506</v>
      </c>
      <c r="K20" s="39">
        <f t="shared" si="4"/>
        <v>60.73136427566808</v>
      </c>
      <c r="L20" s="39">
        <f t="shared" si="4"/>
        <v>60.294466872476846</v>
      </c>
      <c r="M20" s="39">
        <f t="shared" si="4"/>
        <v>44.729729729729726</v>
      </c>
      <c r="N20" s="39">
        <f t="shared" si="4"/>
        <v>0</v>
      </c>
      <c r="O20" s="39">
        <f t="shared" si="4"/>
        <v>63.163987138263664</v>
      </c>
      <c r="P20" s="39">
        <f t="shared" si="4"/>
        <v>40.76525336091003</v>
      </c>
      <c r="Q20" s="40">
        <f t="shared" si="4"/>
        <v>43.733100741386835</v>
      </c>
      <c r="R20" s="41">
        <f t="shared" si="4"/>
        <v>41.23997625491755</v>
      </c>
    </row>
    <row r="21" spans="1:18" s="17" customFormat="1" ht="23.25" customHeight="1" thickBot="1" thickTop="1">
      <c r="A21" s="233" t="s">
        <v>26</v>
      </c>
      <c r="B21" s="208" t="s">
        <v>40</v>
      </c>
      <c r="C21" s="209"/>
      <c r="D21" s="32">
        <v>1731</v>
      </c>
      <c r="E21" s="34">
        <v>1061</v>
      </c>
      <c r="F21" s="34">
        <v>1111</v>
      </c>
      <c r="G21" s="34">
        <v>1069</v>
      </c>
      <c r="H21" s="34">
        <v>2217</v>
      </c>
      <c r="I21" s="34">
        <v>1037</v>
      </c>
      <c r="J21" s="34">
        <v>1295</v>
      </c>
      <c r="K21" s="34">
        <v>731</v>
      </c>
      <c r="L21" s="35">
        <v>790</v>
      </c>
      <c r="M21" s="35">
        <v>838</v>
      </c>
      <c r="N21" s="35">
        <v>1339</v>
      </c>
      <c r="O21" s="35">
        <v>1424</v>
      </c>
      <c r="P21" s="35">
        <v>1608</v>
      </c>
      <c r="Q21" s="35">
        <v>2051</v>
      </c>
      <c r="R21" s="25">
        <f>SUM(D21:Q21)</f>
        <v>18302</v>
      </c>
    </row>
    <row r="22" spans="1:18" ht="24" customHeight="1" thickBot="1" thickTop="1">
      <c r="A22" s="234"/>
      <c r="B22" s="210" t="s">
        <v>38</v>
      </c>
      <c r="C22" s="211"/>
      <c r="D22" s="39">
        <f aca="true" t="shared" si="5" ref="D22:R22">D21/D5*100</f>
        <v>17.488381491210344</v>
      </c>
      <c r="E22" s="39">
        <f t="shared" si="5"/>
        <v>17.56331733156762</v>
      </c>
      <c r="F22" s="39">
        <f t="shared" si="5"/>
        <v>15.510261063800085</v>
      </c>
      <c r="G22" s="39">
        <f t="shared" si="5"/>
        <v>17.864304812834224</v>
      </c>
      <c r="H22" s="39">
        <f t="shared" si="5"/>
        <v>19.411610191752036</v>
      </c>
      <c r="I22" s="39">
        <f t="shared" si="5"/>
        <v>21.712730318257954</v>
      </c>
      <c r="J22" s="39">
        <f t="shared" si="5"/>
        <v>20.05885997521685</v>
      </c>
      <c r="K22" s="39">
        <f t="shared" si="5"/>
        <v>20.562587904360054</v>
      </c>
      <c r="L22" s="39">
        <f t="shared" si="5"/>
        <v>18.76038945618618</v>
      </c>
      <c r="M22" s="39">
        <f t="shared" si="5"/>
        <v>22.64864864864865</v>
      </c>
      <c r="N22" s="39">
        <f t="shared" si="5"/>
        <v>18.408028594995876</v>
      </c>
      <c r="O22" s="39">
        <f t="shared" si="5"/>
        <v>18.315112540192928</v>
      </c>
      <c r="P22" s="39">
        <f t="shared" si="5"/>
        <v>16.628748707342293</v>
      </c>
      <c r="Q22" s="40">
        <f t="shared" si="5"/>
        <v>17.88922808547754</v>
      </c>
      <c r="R22" s="41">
        <f t="shared" si="5"/>
        <v>18.414512672428536</v>
      </c>
    </row>
    <row r="23" spans="1:18" s="17" customFormat="1" ht="24" customHeight="1" thickBot="1" thickTop="1">
      <c r="A23" s="233" t="s">
        <v>30</v>
      </c>
      <c r="B23" s="212" t="s">
        <v>41</v>
      </c>
      <c r="C23" s="213"/>
      <c r="D23" s="32">
        <v>592</v>
      </c>
      <c r="E23" s="34">
        <v>295</v>
      </c>
      <c r="F23" s="34">
        <v>192</v>
      </c>
      <c r="G23" s="34">
        <v>118</v>
      </c>
      <c r="H23" s="34">
        <v>455</v>
      </c>
      <c r="I23" s="34">
        <v>142</v>
      </c>
      <c r="J23" s="34">
        <v>138</v>
      </c>
      <c r="K23" s="34">
        <v>47</v>
      </c>
      <c r="L23" s="35">
        <v>63</v>
      </c>
      <c r="M23" s="35">
        <v>87</v>
      </c>
      <c r="N23" s="35">
        <v>628</v>
      </c>
      <c r="O23" s="35">
        <v>264</v>
      </c>
      <c r="P23" s="35">
        <v>506</v>
      </c>
      <c r="Q23" s="35">
        <v>368</v>
      </c>
      <c r="R23" s="25">
        <f>SUM(D23:Q23)</f>
        <v>3895</v>
      </c>
    </row>
    <row r="24" spans="1:18" ht="24" customHeight="1" thickBot="1" thickTop="1">
      <c r="A24" s="234"/>
      <c r="B24" s="210" t="s">
        <v>38</v>
      </c>
      <c r="C24" s="211"/>
      <c r="D24" s="39">
        <f aca="true" t="shared" si="6" ref="D24:R24">D23/D5*100</f>
        <v>5.981006263891695</v>
      </c>
      <c r="E24" s="39">
        <f t="shared" si="6"/>
        <v>4.883297467306737</v>
      </c>
      <c r="F24" s="39">
        <f t="shared" si="6"/>
        <v>2.680441155940249</v>
      </c>
      <c r="G24" s="39">
        <f t="shared" si="6"/>
        <v>1.9719251336898396</v>
      </c>
      <c r="H24" s="39">
        <f t="shared" si="6"/>
        <v>3.9838893266789253</v>
      </c>
      <c r="I24" s="39">
        <f t="shared" si="6"/>
        <v>2.9731993299832498</v>
      </c>
      <c r="J24" s="39">
        <f t="shared" si="6"/>
        <v>2.137546468401487</v>
      </c>
      <c r="K24" s="39">
        <f t="shared" si="6"/>
        <v>1.3220815752461323</v>
      </c>
      <c r="L24" s="39">
        <f t="shared" si="6"/>
        <v>1.4960816908097838</v>
      </c>
      <c r="M24" s="39">
        <f t="shared" si="6"/>
        <v>2.3513513513513513</v>
      </c>
      <c r="N24" s="39">
        <f t="shared" si="6"/>
        <v>8.633489139400604</v>
      </c>
      <c r="O24" s="39">
        <f t="shared" si="6"/>
        <v>3.3954983922829585</v>
      </c>
      <c r="P24" s="39">
        <f t="shared" si="6"/>
        <v>5.232678386763185</v>
      </c>
      <c r="Q24" s="40">
        <f t="shared" si="6"/>
        <v>3.2097688617531617</v>
      </c>
      <c r="R24" s="41">
        <f t="shared" si="6"/>
        <v>3.918944752437392</v>
      </c>
    </row>
    <row r="25" spans="1:18" s="17" customFormat="1" ht="24" customHeight="1" thickBot="1" thickTop="1">
      <c r="A25" s="233" t="s">
        <v>42</v>
      </c>
      <c r="B25" s="208" t="s">
        <v>43</v>
      </c>
      <c r="C25" s="209"/>
      <c r="D25" s="49">
        <v>1811</v>
      </c>
      <c r="E25" s="35">
        <v>1451</v>
      </c>
      <c r="F25" s="35">
        <v>1566</v>
      </c>
      <c r="G25" s="35">
        <v>1434</v>
      </c>
      <c r="H25" s="35">
        <v>2342</v>
      </c>
      <c r="I25" s="35">
        <v>1009</v>
      </c>
      <c r="J25" s="35">
        <v>1533</v>
      </c>
      <c r="K25" s="35">
        <v>776</v>
      </c>
      <c r="L25" s="35">
        <v>1091</v>
      </c>
      <c r="M25" s="35">
        <v>930</v>
      </c>
      <c r="N25" s="35">
        <v>1124</v>
      </c>
      <c r="O25" s="35">
        <v>1727</v>
      </c>
      <c r="P25" s="35">
        <v>2284</v>
      </c>
      <c r="Q25" s="35">
        <v>2576</v>
      </c>
      <c r="R25" s="25">
        <f>SUM(D25:Q25)</f>
        <v>21654</v>
      </c>
    </row>
    <row r="26" spans="1:18" ht="24" customHeight="1" thickBot="1" thickTop="1">
      <c r="A26" s="234"/>
      <c r="B26" s="210" t="s">
        <v>38</v>
      </c>
      <c r="C26" s="211"/>
      <c r="D26" s="50">
        <f aca="true" t="shared" si="7" ref="D26:R26">D25/D5*100</f>
        <v>18.29662558092544</v>
      </c>
      <c r="E26" s="50">
        <f t="shared" si="7"/>
        <v>24.019202118854494</v>
      </c>
      <c r="F26" s="50">
        <f t="shared" si="7"/>
        <v>21.86234817813765</v>
      </c>
      <c r="G26" s="50">
        <f t="shared" si="7"/>
        <v>23.963903743315505</v>
      </c>
      <c r="H26" s="50">
        <f t="shared" si="7"/>
        <v>20.506085281498994</v>
      </c>
      <c r="I26" s="50">
        <f t="shared" si="7"/>
        <v>21.126465661641543</v>
      </c>
      <c r="J26" s="50">
        <f t="shared" si="7"/>
        <v>23.7453531598513</v>
      </c>
      <c r="K26" s="50">
        <f t="shared" si="7"/>
        <v>21.828410689170184</v>
      </c>
      <c r="L26" s="50">
        <f t="shared" si="7"/>
        <v>25.90833531227737</v>
      </c>
      <c r="M26" s="50">
        <f t="shared" si="7"/>
        <v>25.135135135135133</v>
      </c>
      <c r="N26" s="50">
        <f t="shared" si="7"/>
        <v>15.45229584822656</v>
      </c>
      <c r="O26" s="50">
        <f t="shared" si="7"/>
        <v>22.212218649517684</v>
      </c>
      <c r="P26" s="50">
        <f t="shared" si="7"/>
        <v>23.619441571871768</v>
      </c>
      <c r="Q26" s="51">
        <f t="shared" si="7"/>
        <v>22.46838203227213</v>
      </c>
      <c r="R26" s="41">
        <f t="shared" si="7"/>
        <v>21.78711929891638</v>
      </c>
    </row>
    <row r="27" spans="1:18" s="17" customFormat="1" ht="24" customHeight="1" thickBot="1" thickTop="1">
      <c r="A27" s="233" t="s">
        <v>44</v>
      </c>
      <c r="B27" s="208" t="s">
        <v>45</v>
      </c>
      <c r="C27" s="209"/>
      <c r="D27" s="49">
        <v>1403</v>
      </c>
      <c r="E27" s="35">
        <v>1123</v>
      </c>
      <c r="F27" s="35">
        <v>1166</v>
      </c>
      <c r="G27" s="35">
        <v>948</v>
      </c>
      <c r="H27" s="35">
        <v>1965</v>
      </c>
      <c r="I27" s="35">
        <v>1005</v>
      </c>
      <c r="J27" s="35">
        <v>1098</v>
      </c>
      <c r="K27" s="35">
        <v>559</v>
      </c>
      <c r="L27" s="35">
        <v>1778</v>
      </c>
      <c r="M27" s="35">
        <v>502</v>
      </c>
      <c r="N27" s="35">
        <v>1884</v>
      </c>
      <c r="O27" s="35">
        <v>1733</v>
      </c>
      <c r="P27" s="35">
        <v>2002</v>
      </c>
      <c r="Q27" s="35">
        <v>1691</v>
      </c>
      <c r="R27" s="25">
        <f>SUM(D27:Q27)</f>
        <v>18857</v>
      </c>
    </row>
    <row r="28" spans="1:18" ht="24" customHeight="1" thickBot="1" thickTop="1">
      <c r="A28" s="234"/>
      <c r="B28" s="231" t="s">
        <v>38</v>
      </c>
      <c r="C28" s="232"/>
      <c r="D28" s="52">
        <f aca="true" t="shared" si="8" ref="D28:R28">D27/D5*100</f>
        <v>14.17458072337846</v>
      </c>
      <c r="E28" s="52">
        <f t="shared" si="8"/>
        <v>18.589637477238867</v>
      </c>
      <c r="F28" s="52">
        <f t="shared" si="8"/>
        <v>16.278095769928804</v>
      </c>
      <c r="G28" s="52">
        <f t="shared" si="8"/>
        <v>15.842245989304812</v>
      </c>
      <c r="H28" s="52">
        <f t="shared" si="8"/>
        <v>17.20514841082217</v>
      </c>
      <c r="I28" s="52">
        <f t="shared" si="8"/>
        <v>21.042713567839197</v>
      </c>
      <c r="J28" s="52">
        <f t="shared" si="8"/>
        <v>17.007434944237918</v>
      </c>
      <c r="K28" s="52">
        <f t="shared" si="8"/>
        <v>15.724331926863572</v>
      </c>
      <c r="L28" s="52">
        <f t="shared" si="8"/>
        <v>42.22274994063168</v>
      </c>
      <c r="M28" s="52">
        <f t="shared" si="8"/>
        <v>13.567567567567568</v>
      </c>
      <c r="N28" s="52">
        <f t="shared" si="8"/>
        <v>25.900467418201817</v>
      </c>
      <c r="O28" s="52">
        <f t="shared" si="8"/>
        <v>22.289389067524116</v>
      </c>
      <c r="P28" s="52">
        <f t="shared" si="8"/>
        <v>20.703205791106516</v>
      </c>
      <c r="Q28" s="53">
        <f t="shared" si="8"/>
        <v>14.749236807675533</v>
      </c>
      <c r="R28" s="41">
        <f t="shared" si="8"/>
        <v>18.972924569117307</v>
      </c>
    </row>
    <row r="29" spans="1:18" ht="24" customHeight="1" thickBot="1" thickTop="1">
      <c r="A29" s="235" t="s">
        <v>46</v>
      </c>
      <c r="B29" s="208" t="s">
        <v>47</v>
      </c>
      <c r="C29" s="209"/>
      <c r="D29" s="54">
        <v>895</v>
      </c>
      <c r="E29" s="55">
        <v>259</v>
      </c>
      <c r="F29" s="55">
        <v>49</v>
      </c>
      <c r="G29" s="55">
        <v>120</v>
      </c>
      <c r="H29" s="55">
        <v>158</v>
      </c>
      <c r="I29" s="55">
        <v>76</v>
      </c>
      <c r="J29" s="55">
        <v>148</v>
      </c>
      <c r="K29" s="55">
        <v>80</v>
      </c>
      <c r="L29" s="55">
        <v>190</v>
      </c>
      <c r="M29" s="55">
        <v>151</v>
      </c>
      <c r="N29" s="54">
        <v>276</v>
      </c>
      <c r="O29" s="55">
        <v>184</v>
      </c>
      <c r="P29" s="56">
        <v>140</v>
      </c>
      <c r="Q29" s="57">
        <v>287</v>
      </c>
      <c r="R29" s="25">
        <f>SUM(D29:Q29)</f>
        <v>3013</v>
      </c>
    </row>
    <row r="30" spans="1:18" ht="24" customHeight="1" thickBot="1" thickTop="1">
      <c r="A30" s="236"/>
      <c r="B30" s="237" t="s">
        <v>48</v>
      </c>
      <c r="C30" s="238"/>
      <c r="D30" s="58">
        <f aca="true" t="shared" si="9" ref="D30:R30">D29/D5*100</f>
        <v>9.042230753687614</v>
      </c>
      <c r="E30" s="58">
        <f t="shared" si="9"/>
        <v>4.287369640787949</v>
      </c>
      <c r="F30" s="58">
        <f t="shared" si="9"/>
        <v>0.6840709200055843</v>
      </c>
      <c r="G30" s="58">
        <f t="shared" si="9"/>
        <v>2.0053475935828877</v>
      </c>
      <c r="H30" s="58">
        <f t="shared" si="9"/>
        <v>1.3834165134401541</v>
      </c>
      <c r="I30" s="58">
        <f t="shared" si="9"/>
        <v>1.5912897822445562</v>
      </c>
      <c r="J30" s="58">
        <f t="shared" si="9"/>
        <v>2.292441140024783</v>
      </c>
      <c r="K30" s="58">
        <f t="shared" si="9"/>
        <v>2.250351617440225</v>
      </c>
      <c r="L30" s="58">
        <f t="shared" si="9"/>
        <v>4.511992400854903</v>
      </c>
      <c r="M30" s="58">
        <f t="shared" si="9"/>
        <v>4.081081081081081</v>
      </c>
      <c r="N30" s="58">
        <f t="shared" si="9"/>
        <v>3.7943359912015397</v>
      </c>
      <c r="O30" s="58">
        <f t="shared" si="9"/>
        <v>2.3665594855305465</v>
      </c>
      <c r="P30" s="58">
        <f t="shared" si="9"/>
        <v>1.4477766287487073</v>
      </c>
      <c r="Q30" s="59">
        <f t="shared" si="9"/>
        <v>2.5032708242477106</v>
      </c>
      <c r="R30" s="41">
        <f t="shared" si="9"/>
        <v>3.031522603104971</v>
      </c>
    </row>
    <row r="31" spans="1:18" ht="39" customHeight="1" thickBot="1">
      <c r="A31" s="204" t="s">
        <v>49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23"/>
    </row>
    <row r="32" spans="1:18" ht="36.75" customHeight="1" thickBot="1" thickTop="1">
      <c r="A32" s="60" t="s">
        <v>19</v>
      </c>
      <c r="B32" s="239" t="s">
        <v>50</v>
      </c>
      <c r="C32" s="240"/>
      <c r="D32" s="46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8">
        <v>0</v>
      </c>
      <c r="M32" s="48">
        <v>0</v>
      </c>
      <c r="N32" s="48">
        <v>1</v>
      </c>
      <c r="O32" s="48">
        <v>0</v>
      </c>
      <c r="P32" s="48">
        <v>1</v>
      </c>
      <c r="Q32" s="48">
        <v>0</v>
      </c>
      <c r="R32" s="25">
        <f>SUM(D32:Q32)</f>
        <v>2</v>
      </c>
    </row>
    <row r="33" spans="1:18" s="17" customFormat="1" ht="38.25" customHeight="1" thickBot="1" thickTop="1">
      <c r="A33" s="61" t="s">
        <v>21</v>
      </c>
      <c r="B33" s="241" t="s">
        <v>51</v>
      </c>
      <c r="C33" s="242"/>
      <c r="D33" s="43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5">
        <v>0</v>
      </c>
      <c r="M33" s="45">
        <v>0</v>
      </c>
      <c r="N33" s="45">
        <v>10</v>
      </c>
      <c r="O33" s="45">
        <v>0</v>
      </c>
      <c r="P33" s="45">
        <v>23</v>
      </c>
      <c r="Q33" s="45">
        <v>0</v>
      </c>
      <c r="R33" s="25">
        <f>SUM(D33:Q33)</f>
        <v>33</v>
      </c>
    </row>
    <row r="34" spans="1:18" ht="15">
      <c r="A34" s="62" t="s">
        <v>52</v>
      </c>
      <c r="G34" s="63"/>
      <c r="M34" s="65"/>
      <c r="N34" s="65"/>
      <c r="O34" s="65"/>
      <c r="P34" s="65"/>
      <c r="Q34" s="65"/>
      <c r="R34" s="66"/>
    </row>
    <row r="35" spans="1:18" ht="15">
      <c r="A35" s="62"/>
      <c r="G35" s="63"/>
      <c r="M35" s="65"/>
      <c r="N35" s="65"/>
      <c r="O35" s="65"/>
      <c r="P35" s="65"/>
      <c r="Q35" s="65"/>
      <c r="R35" s="66"/>
    </row>
    <row r="36" spans="1:18" ht="15">
      <c r="A36" s="62"/>
      <c r="G36" s="63"/>
      <c r="M36" s="65"/>
      <c r="N36" s="65"/>
      <c r="O36" s="65"/>
      <c r="P36" s="65"/>
      <c r="Q36" s="65"/>
      <c r="R36" s="66"/>
    </row>
    <row r="37" spans="1:18" ht="51" customHeight="1" thickBot="1">
      <c r="A37" s="201" t="s">
        <v>53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3"/>
    </row>
    <row r="38" spans="1:18" ht="34.5" customHeight="1" thickBot="1" thickTop="1">
      <c r="A38" s="1" t="s">
        <v>1</v>
      </c>
      <c r="B38" s="67" t="s">
        <v>2</v>
      </c>
      <c r="C38" s="68" t="s">
        <v>3</v>
      </c>
      <c r="D38" s="5" t="s">
        <v>54</v>
      </c>
      <c r="E38" s="4" t="s">
        <v>79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6" t="s">
        <v>11</v>
      </c>
      <c r="M38" s="6" t="s">
        <v>12</v>
      </c>
      <c r="N38" s="6" t="s">
        <v>13</v>
      </c>
      <c r="O38" s="6" t="s">
        <v>14</v>
      </c>
      <c r="P38" s="6" t="s">
        <v>15</v>
      </c>
      <c r="Q38" s="7" t="s">
        <v>16</v>
      </c>
      <c r="R38" s="8" t="s">
        <v>17</v>
      </c>
    </row>
    <row r="39" spans="1:18" ht="34.5" customHeight="1" thickBot="1">
      <c r="A39" s="204" t="s">
        <v>55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49"/>
    </row>
    <row r="40" spans="1:18" ht="34.5" customHeight="1" thickBot="1" thickTop="1">
      <c r="A40" s="69" t="s">
        <v>19</v>
      </c>
      <c r="B40" s="239" t="s">
        <v>56</v>
      </c>
      <c r="C40" s="240"/>
      <c r="D40" s="46">
        <v>175</v>
      </c>
      <c r="E40" s="46">
        <v>40</v>
      </c>
      <c r="F40" s="46">
        <v>231</v>
      </c>
      <c r="G40" s="46">
        <v>140</v>
      </c>
      <c r="H40" s="46">
        <v>219</v>
      </c>
      <c r="I40" s="46">
        <v>134</v>
      </c>
      <c r="J40" s="46">
        <v>128</v>
      </c>
      <c r="K40" s="46">
        <v>101</v>
      </c>
      <c r="L40" s="46">
        <v>84</v>
      </c>
      <c r="M40" s="46">
        <v>59</v>
      </c>
      <c r="N40" s="46">
        <v>121</v>
      </c>
      <c r="O40" s="46">
        <v>99</v>
      </c>
      <c r="P40" s="46">
        <v>478</v>
      </c>
      <c r="Q40" s="70">
        <v>721</v>
      </c>
      <c r="R40" s="71">
        <f>SUM(D40:Q40)</f>
        <v>2730</v>
      </c>
    </row>
    <row r="41" spans="1:18" ht="35.25" customHeight="1" thickBot="1" thickTop="1">
      <c r="A41" s="72" t="s">
        <v>21</v>
      </c>
      <c r="B41" s="252" t="s">
        <v>57</v>
      </c>
      <c r="C41" s="253"/>
      <c r="D41" s="73">
        <v>92</v>
      </c>
      <c r="E41" s="34">
        <v>14</v>
      </c>
      <c r="F41" s="34">
        <v>47</v>
      </c>
      <c r="G41" s="34">
        <v>60</v>
      </c>
      <c r="H41" s="34">
        <v>101</v>
      </c>
      <c r="I41" s="34">
        <v>62</v>
      </c>
      <c r="J41" s="34">
        <v>87</v>
      </c>
      <c r="K41" s="34">
        <v>96</v>
      </c>
      <c r="L41" s="35">
        <v>30</v>
      </c>
      <c r="M41" s="35">
        <v>26</v>
      </c>
      <c r="N41" s="35">
        <v>36</v>
      </c>
      <c r="O41" s="35">
        <v>28</v>
      </c>
      <c r="P41" s="35">
        <v>444</v>
      </c>
      <c r="Q41" s="35">
        <v>541</v>
      </c>
      <c r="R41" s="71">
        <f>SUM(D41:Q41)</f>
        <v>1664</v>
      </c>
    </row>
    <row r="42" spans="1:18" s="17" customFormat="1" ht="33.75" customHeight="1" thickBot="1" thickTop="1">
      <c r="A42" s="74" t="s">
        <v>26</v>
      </c>
      <c r="B42" s="243" t="s">
        <v>58</v>
      </c>
      <c r="C42" s="244"/>
      <c r="D42" s="75">
        <f>D40-'[1]XI'!D39</f>
        <v>-90</v>
      </c>
      <c r="E42" s="75">
        <f>E40-'[1]XI'!E39</f>
        <v>-120</v>
      </c>
      <c r="F42" s="75">
        <f>F40-'[1]XI'!F39</f>
        <v>-2</v>
      </c>
      <c r="G42" s="75">
        <f>G40-'[1]XI'!G39</f>
        <v>9</v>
      </c>
      <c r="H42" s="75">
        <f>H40-'[1]XI'!H39</f>
        <v>4</v>
      </c>
      <c r="I42" s="75">
        <f>I40-'[1]XI'!I39</f>
        <v>-15</v>
      </c>
      <c r="J42" s="75">
        <f>J40-'[1]XI'!J39</f>
        <v>18</v>
      </c>
      <c r="K42" s="75">
        <f>K40-'[1]XI'!K39</f>
        <v>-8</v>
      </c>
      <c r="L42" s="75">
        <f>L40-'[1]XI'!L39</f>
        <v>-38</v>
      </c>
      <c r="M42" s="75">
        <f>M40-'[1]XI'!M39</f>
        <v>-56</v>
      </c>
      <c r="N42" s="75">
        <f>N40-'[1]XI'!N39</f>
        <v>-212</v>
      </c>
      <c r="O42" s="75">
        <f>O40-'[1]XI'!O39</f>
        <v>-41</v>
      </c>
      <c r="P42" s="75">
        <f>P40-'[1]XI'!P39</f>
        <v>368</v>
      </c>
      <c r="Q42" s="76">
        <f>Q40-'[1]XI'!Q39</f>
        <v>-146</v>
      </c>
      <c r="R42" s="77">
        <f>R40-'[1]XI'!R39</f>
        <v>-329</v>
      </c>
    </row>
    <row r="43" spans="1:18" s="17" customFormat="1" ht="34.5" customHeight="1" thickBot="1">
      <c r="A43" s="247" t="s">
        <v>59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9"/>
    </row>
    <row r="44" spans="1:18" s="17" customFormat="1" ht="32.25" customHeight="1" thickBot="1" thickTop="1">
      <c r="A44" s="250" t="s">
        <v>19</v>
      </c>
      <c r="B44" s="268" t="s">
        <v>60</v>
      </c>
      <c r="C44" s="269"/>
      <c r="D44" s="47">
        <v>62</v>
      </c>
      <c r="E44" s="47">
        <v>21</v>
      </c>
      <c r="F44" s="47">
        <v>32</v>
      </c>
      <c r="G44" s="47">
        <v>83</v>
      </c>
      <c r="H44" s="47">
        <v>32</v>
      </c>
      <c r="I44" s="47">
        <v>56</v>
      </c>
      <c r="J44" s="47">
        <v>50</v>
      </c>
      <c r="K44" s="47">
        <v>84</v>
      </c>
      <c r="L44" s="47">
        <v>9</v>
      </c>
      <c r="M44" s="47">
        <v>22</v>
      </c>
      <c r="N44" s="47">
        <v>32</v>
      </c>
      <c r="O44" s="47">
        <v>52</v>
      </c>
      <c r="P44" s="47">
        <v>5</v>
      </c>
      <c r="Q44" s="48">
        <v>83</v>
      </c>
      <c r="R44" s="71">
        <f>SUM(D44:Q44)</f>
        <v>623</v>
      </c>
    </row>
    <row r="45" spans="1:18" ht="32.25" customHeight="1" thickBot="1" thickTop="1">
      <c r="A45" s="234"/>
      <c r="B45" s="245" t="s">
        <v>61</v>
      </c>
      <c r="C45" s="246"/>
      <c r="D45" s="78">
        <f>D44+'[1]XI'!D44</f>
        <v>623</v>
      </c>
      <c r="E45" s="78">
        <f>E44+'[1]XI'!E44</f>
        <v>249</v>
      </c>
      <c r="F45" s="78">
        <f>F44+'[1]XI'!F44</f>
        <v>654</v>
      </c>
      <c r="G45" s="78">
        <f>G44+'[1]XI'!G44</f>
        <v>935</v>
      </c>
      <c r="H45" s="78">
        <f>H44+'[1]XI'!H44</f>
        <v>940</v>
      </c>
      <c r="I45" s="78">
        <f>I44+'[1]XI'!I44</f>
        <v>526</v>
      </c>
      <c r="J45" s="78">
        <f>J44+'[1]XI'!J44</f>
        <v>443</v>
      </c>
      <c r="K45" s="78">
        <f>K44+'[1]XI'!K44</f>
        <v>514</v>
      </c>
      <c r="L45" s="78">
        <f>L44+'[1]XI'!L44</f>
        <v>260</v>
      </c>
      <c r="M45" s="78">
        <f>M44+'[1]XI'!M44</f>
        <v>296</v>
      </c>
      <c r="N45" s="78">
        <f>N44+'[1]XI'!N44</f>
        <v>600</v>
      </c>
      <c r="O45" s="78">
        <f>O44+'[1]XI'!O44</f>
        <v>493</v>
      </c>
      <c r="P45" s="78">
        <f>P44+'[1]XI'!P44</f>
        <v>456</v>
      </c>
      <c r="Q45" s="79">
        <f>Q44+'[1]XI'!Q44</f>
        <v>1119</v>
      </c>
      <c r="R45" s="77">
        <f>R44+'[1]XI'!R44</f>
        <v>8108</v>
      </c>
    </row>
    <row r="46" spans="1:18" s="17" customFormat="1" ht="32.25" customHeight="1" thickBot="1" thickTop="1">
      <c r="A46" s="264" t="s">
        <v>62</v>
      </c>
      <c r="B46" s="271" t="s">
        <v>63</v>
      </c>
      <c r="C46" s="272"/>
      <c r="D46" s="80">
        <v>42</v>
      </c>
      <c r="E46" s="80">
        <v>13</v>
      </c>
      <c r="F46" s="80">
        <v>11</v>
      </c>
      <c r="G46" s="80">
        <v>29</v>
      </c>
      <c r="H46" s="80">
        <v>1</v>
      </c>
      <c r="I46" s="80">
        <v>15</v>
      </c>
      <c r="J46" s="80">
        <v>0</v>
      </c>
      <c r="K46" s="80">
        <v>3</v>
      </c>
      <c r="L46" s="80">
        <v>7</v>
      </c>
      <c r="M46" s="80">
        <v>7</v>
      </c>
      <c r="N46" s="80">
        <v>12</v>
      </c>
      <c r="O46" s="80">
        <v>26</v>
      </c>
      <c r="P46" s="80">
        <v>1</v>
      </c>
      <c r="Q46" s="81">
        <v>32</v>
      </c>
      <c r="R46" s="71">
        <f>SUM(D46:Q46)</f>
        <v>199</v>
      </c>
    </row>
    <row r="47" spans="1:18" ht="32.25" customHeight="1" thickBot="1" thickTop="1">
      <c r="A47" s="234"/>
      <c r="B47" s="245" t="s">
        <v>64</v>
      </c>
      <c r="C47" s="246"/>
      <c r="D47" s="78">
        <f>D46+'[1]XI'!D46</f>
        <v>158</v>
      </c>
      <c r="E47" s="78">
        <f>E46+'[1]XI'!E46</f>
        <v>72</v>
      </c>
      <c r="F47" s="78">
        <f>F46+'[1]XI'!F46</f>
        <v>295</v>
      </c>
      <c r="G47" s="78">
        <f>G46+'[1]XI'!G46</f>
        <v>434</v>
      </c>
      <c r="H47" s="78">
        <f>H46+'[1]XI'!H46</f>
        <v>335</v>
      </c>
      <c r="I47" s="78">
        <f>I46+'[1]XI'!I46</f>
        <v>176</v>
      </c>
      <c r="J47" s="78">
        <f>J46+'[1]XI'!J46</f>
        <v>208</v>
      </c>
      <c r="K47" s="78">
        <f>K46+'[1]XI'!K46</f>
        <v>198</v>
      </c>
      <c r="L47" s="78">
        <f>L46+'[1]XI'!L46</f>
        <v>134</v>
      </c>
      <c r="M47" s="78">
        <f>M46+'[1]XI'!M46</f>
        <v>182</v>
      </c>
      <c r="N47" s="78">
        <f>N46+'[1]XI'!N46</f>
        <v>126</v>
      </c>
      <c r="O47" s="78">
        <f>O46+'[1]XI'!O46</f>
        <v>176</v>
      </c>
      <c r="P47" s="78">
        <f>P46+'[1]XI'!P46</f>
        <v>101</v>
      </c>
      <c r="Q47" s="79">
        <f>Q46+'[1]XI'!Q46</f>
        <v>472</v>
      </c>
      <c r="R47" s="77">
        <f>R46+'[1]XI'!R46</f>
        <v>3067</v>
      </c>
    </row>
    <row r="48" spans="1:18" s="17" customFormat="1" ht="31.5" customHeight="1" thickBot="1" thickTop="1">
      <c r="A48" s="270" t="s">
        <v>21</v>
      </c>
      <c r="B48" s="273" t="s">
        <v>65</v>
      </c>
      <c r="C48" s="274"/>
      <c r="D48" s="32">
        <v>14</v>
      </c>
      <c r="E48" s="34">
        <v>3</v>
      </c>
      <c r="F48" s="34">
        <v>3</v>
      </c>
      <c r="G48" s="34">
        <v>7</v>
      </c>
      <c r="H48" s="35">
        <v>8</v>
      </c>
      <c r="I48" s="34">
        <v>1</v>
      </c>
      <c r="J48" s="35">
        <v>0</v>
      </c>
      <c r="K48" s="34">
        <v>26</v>
      </c>
      <c r="L48" s="35">
        <v>1</v>
      </c>
      <c r="M48" s="35">
        <v>8</v>
      </c>
      <c r="N48" s="35">
        <v>7</v>
      </c>
      <c r="O48" s="34">
        <v>11</v>
      </c>
      <c r="P48" s="82">
        <v>20</v>
      </c>
      <c r="Q48" s="35">
        <v>28</v>
      </c>
      <c r="R48" s="71">
        <f>SUM(D48:Q48)</f>
        <v>137</v>
      </c>
    </row>
    <row r="49" spans="1:18" ht="32.25" customHeight="1" thickBot="1" thickTop="1">
      <c r="A49" s="234"/>
      <c r="B49" s="245" t="s">
        <v>66</v>
      </c>
      <c r="C49" s="246"/>
      <c r="D49" s="83">
        <f>D48+'[1]XI'!D48</f>
        <v>457</v>
      </c>
      <c r="E49" s="83">
        <f>E48+'[1]XI'!E48</f>
        <v>469</v>
      </c>
      <c r="F49" s="83">
        <f>F48+'[1]XI'!F48</f>
        <v>237</v>
      </c>
      <c r="G49" s="83">
        <f>G48+'[1]XI'!G48</f>
        <v>158</v>
      </c>
      <c r="H49" s="83">
        <f>H48+'[1]XI'!H48</f>
        <v>445</v>
      </c>
      <c r="I49" s="83">
        <f>I48+'[1]XI'!I48</f>
        <v>124</v>
      </c>
      <c r="J49" s="83">
        <f>J48+'[1]XI'!J48</f>
        <v>253</v>
      </c>
      <c r="K49" s="83">
        <f>K48+'[1]XI'!K48</f>
        <v>274</v>
      </c>
      <c r="L49" s="83">
        <f>L48+'[1]XI'!L48</f>
        <v>193</v>
      </c>
      <c r="M49" s="83">
        <f>M48+'[1]XI'!M48</f>
        <v>264</v>
      </c>
      <c r="N49" s="83">
        <f>N48+'[1]XI'!N48</f>
        <v>565</v>
      </c>
      <c r="O49" s="83">
        <f>O48+'[1]XI'!O48</f>
        <v>239</v>
      </c>
      <c r="P49" s="83">
        <f>P48+'[1]XI'!P48</f>
        <v>559</v>
      </c>
      <c r="Q49" s="84">
        <f>Q48+'[1]XI'!Q48</f>
        <v>579</v>
      </c>
      <c r="R49" s="77">
        <f>R48+'[1]XI'!R48</f>
        <v>4816</v>
      </c>
    </row>
    <row r="50" spans="1:18" s="17" customFormat="1" ht="32.25" customHeight="1" thickBot="1" thickTop="1">
      <c r="A50" s="270" t="s">
        <v>26</v>
      </c>
      <c r="B50" s="273" t="s">
        <v>67</v>
      </c>
      <c r="C50" s="274"/>
      <c r="D50" s="32">
        <v>3</v>
      </c>
      <c r="E50" s="34">
        <v>0</v>
      </c>
      <c r="F50" s="34">
        <v>10</v>
      </c>
      <c r="G50" s="34">
        <v>7</v>
      </c>
      <c r="H50" s="35">
        <v>0</v>
      </c>
      <c r="I50" s="34">
        <v>10</v>
      </c>
      <c r="J50" s="35">
        <v>3</v>
      </c>
      <c r="K50" s="34">
        <v>10</v>
      </c>
      <c r="L50" s="35">
        <v>8</v>
      </c>
      <c r="M50" s="35">
        <v>1</v>
      </c>
      <c r="N50" s="35">
        <v>1</v>
      </c>
      <c r="O50" s="34">
        <v>2</v>
      </c>
      <c r="P50" s="82">
        <v>412</v>
      </c>
      <c r="Q50" s="35">
        <v>425</v>
      </c>
      <c r="R50" s="71">
        <f>SUM(D50:Q50)</f>
        <v>892</v>
      </c>
    </row>
    <row r="51" spans="1:18" s="17" customFormat="1" ht="32.25" customHeight="1" thickBot="1" thickTop="1">
      <c r="A51" s="234"/>
      <c r="B51" s="265" t="s">
        <v>68</v>
      </c>
      <c r="C51" s="266"/>
      <c r="D51" s="83">
        <f>D50+'[1]XI'!D50</f>
        <v>48</v>
      </c>
      <c r="E51" s="83">
        <f>E50+'[1]XI'!E50</f>
        <v>79</v>
      </c>
      <c r="F51" s="83">
        <f>F50+'[1]XI'!F50</f>
        <v>476</v>
      </c>
      <c r="G51" s="83">
        <f>G50+'[1]XI'!G50</f>
        <v>272</v>
      </c>
      <c r="H51" s="83">
        <f>H50+'[1]XI'!H50</f>
        <v>472</v>
      </c>
      <c r="I51" s="83">
        <f>I50+'[1]XI'!I50</f>
        <v>212</v>
      </c>
      <c r="J51" s="83">
        <f>J50+'[1]XI'!J50</f>
        <v>169</v>
      </c>
      <c r="K51" s="83">
        <f>K50+'[1]XI'!K50</f>
        <v>152</v>
      </c>
      <c r="L51" s="83">
        <f>L50+'[1]XI'!L50</f>
        <v>65</v>
      </c>
      <c r="M51" s="83">
        <f>M50+'[1]XI'!M50</f>
        <v>55</v>
      </c>
      <c r="N51" s="83">
        <f>N50+'[1]XI'!N50</f>
        <v>86</v>
      </c>
      <c r="O51" s="83">
        <f>O50+'[1]XI'!O50</f>
        <v>259</v>
      </c>
      <c r="P51" s="83">
        <f>P50+'[1]XI'!P50</f>
        <v>1340</v>
      </c>
      <c r="Q51" s="84">
        <f>Q50+'[1]XI'!Q50</f>
        <v>2322</v>
      </c>
      <c r="R51" s="77">
        <f>R50+'[1]XI'!R50</f>
        <v>6007</v>
      </c>
    </row>
    <row r="52" spans="1:18" s="17" customFormat="1" ht="32.25" customHeight="1" thickBot="1" thickTop="1">
      <c r="A52" s="270" t="s">
        <v>30</v>
      </c>
      <c r="B52" s="273" t="s">
        <v>69</v>
      </c>
      <c r="C52" s="274"/>
      <c r="D52" s="54">
        <v>19</v>
      </c>
      <c r="E52" s="54">
        <v>3</v>
      </c>
      <c r="F52" s="54">
        <v>6</v>
      </c>
      <c r="G52" s="54">
        <v>5</v>
      </c>
      <c r="H52" s="54">
        <v>10</v>
      </c>
      <c r="I52" s="54">
        <v>7</v>
      </c>
      <c r="J52" s="54">
        <v>16</v>
      </c>
      <c r="K52" s="54">
        <v>7</v>
      </c>
      <c r="L52" s="54">
        <v>0</v>
      </c>
      <c r="M52" s="54">
        <v>2</v>
      </c>
      <c r="N52" s="54">
        <v>0</v>
      </c>
      <c r="O52" s="54">
        <v>0</v>
      </c>
      <c r="P52" s="54">
        <v>0</v>
      </c>
      <c r="Q52" s="85">
        <v>0</v>
      </c>
      <c r="R52" s="86">
        <f>SUM(D52:Q52)</f>
        <v>75</v>
      </c>
    </row>
    <row r="53" spans="1:18" ht="32.25" customHeight="1" thickBot="1" thickTop="1">
      <c r="A53" s="234"/>
      <c r="B53" s="245" t="s">
        <v>70</v>
      </c>
      <c r="C53" s="246"/>
      <c r="D53" s="78">
        <f>D52+'[1]XI'!D52</f>
        <v>32</v>
      </c>
      <c r="E53" s="78">
        <f>E52+'[1]XI'!E52</f>
        <v>8</v>
      </c>
      <c r="F53" s="78">
        <f>F52+'[1]XI'!F52</f>
        <v>14</v>
      </c>
      <c r="G53" s="78">
        <f>G52+'[1]XI'!G52</f>
        <v>18</v>
      </c>
      <c r="H53" s="78">
        <f>H52+'[1]XI'!H52</f>
        <v>22</v>
      </c>
      <c r="I53" s="78">
        <f>I52+'[1]XI'!I52</f>
        <v>13</v>
      </c>
      <c r="J53" s="78">
        <f>J52+'[1]XI'!J52</f>
        <v>17</v>
      </c>
      <c r="K53" s="78">
        <f>K52+'[1]XI'!K52</f>
        <v>11</v>
      </c>
      <c r="L53" s="78">
        <f>L52+'[1]XI'!L52</f>
        <v>0</v>
      </c>
      <c r="M53" s="78">
        <f>M52+'[1]XI'!M52</f>
        <v>8</v>
      </c>
      <c r="N53" s="78">
        <f>N52+'[1]XI'!N52</f>
        <v>3</v>
      </c>
      <c r="O53" s="78">
        <f>O52+'[1]XI'!O52</f>
        <v>0</v>
      </c>
      <c r="P53" s="78">
        <f>P52+'[1]XI'!P52</f>
        <v>5</v>
      </c>
      <c r="Q53" s="79">
        <f>Q52+'[1]XI'!Q52</f>
        <v>12</v>
      </c>
      <c r="R53" s="77">
        <f>R52+'[1]XI'!R52</f>
        <v>163</v>
      </c>
    </row>
    <row r="54" spans="1:18" s="17" customFormat="1" ht="32.25" customHeight="1" thickBot="1" thickTop="1">
      <c r="A54" s="270" t="s">
        <v>42</v>
      </c>
      <c r="B54" s="275" t="s">
        <v>71</v>
      </c>
      <c r="C54" s="274"/>
      <c r="D54" s="54">
        <v>4</v>
      </c>
      <c r="E54" s="54">
        <v>1</v>
      </c>
      <c r="F54" s="54">
        <v>16</v>
      </c>
      <c r="G54" s="54">
        <v>3</v>
      </c>
      <c r="H54" s="54">
        <v>27</v>
      </c>
      <c r="I54" s="54">
        <v>17</v>
      </c>
      <c r="J54" s="54">
        <v>0</v>
      </c>
      <c r="K54" s="54">
        <v>3</v>
      </c>
      <c r="L54" s="54">
        <v>9</v>
      </c>
      <c r="M54" s="54">
        <v>2</v>
      </c>
      <c r="N54" s="54">
        <v>1</v>
      </c>
      <c r="O54" s="54">
        <v>0</v>
      </c>
      <c r="P54" s="54">
        <v>2</v>
      </c>
      <c r="Q54" s="85">
        <v>37</v>
      </c>
      <c r="R54" s="86">
        <f>SUM(D54:Q54)</f>
        <v>122</v>
      </c>
    </row>
    <row r="55" spans="1:18" s="17" customFormat="1" ht="32.25" customHeight="1" thickBot="1" thickTop="1">
      <c r="A55" s="234"/>
      <c r="B55" s="276" t="s">
        <v>72</v>
      </c>
      <c r="C55" s="266"/>
      <c r="D55" s="78">
        <f>D54+'[1]XI'!D54</f>
        <v>15</v>
      </c>
      <c r="E55" s="78">
        <f>E54+'[1]XI'!E54</f>
        <v>3</v>
      </c>
      <c r="F55" s="78">
        <f>F54+'[1]XI'!F54</f>
        <v>47</v>
      </c>
      <c r="G55" s="78">
        <f>G54+'[1]XI'!G54</f>
        <v>4</v>
      </c>
      <c r="H55" s="78">
        <f>H54+'[1]XI'!H54</f>
        <v>42</v>
      </c>
      <c r="I55" s="78">
        <f>I54+'[1]XI'!I54</f>
        <v>20</v>
      </c>
      <c r="J55" s="78">
        <f>J54+'[1]XI'!J54</f>
        <v>21</v>
      </c>
      <c r="K55" s="78">
        <f>K54+'[1]XI'!K54</f>
        <v>4</v>
      </c>
      <c r="L55" s="78">
        <f>L54+'[1]XI'!L54</f>
        <v>22</v>
      </c>
      <c r="M55" s="78">
        <f>M54+'[1]XI'!M54</f>
        <v>2</v>
      </c>
      <c r="N55" s="78">
        <f>N54+'[1]XI'!N54</f>
        <v>11</v>
      </c>
      <c r="O55" s="78">
        <f>O54+'[1]XI'!O54</f>
        <v>5</v>
      </c>
      <c r="P55" s="78">
        <f>P54+'[1]XI'!P54</f>
        <v>70</v>
      </c>
      <c r="Q55" s="79">
        <f>Q54+'[1]XI'!Q54</f>
        <v>62</v>
      </c>
      <c r="R55" s="77">
        <f>R54+'[1]XI'!R54</f>
        <v>328</v>
      </c>
    </row>
    <row r="56" spans="1:18" s="64" customFormat="1" ht="31.5" customHeight="1" thickBot="1" thickTop="1">
      <c r="A56" s="87" t="s">
        <v>44</v>
      </c>
      <c r="B56" s="256" t="s">
        <v>73</v>
      </c>
      <c r="C56" s="257"/>
      <c r="D56" s="54">
        <v>7</v>
      </c>
      <c r="E56" s="34">
        <v>2</v>
      </c>
      <c r="F56" s="34">
        <v>0</v>
      </c>
      <c r="G56" s="34">
        <v>0</v>
      </c>
      <c r="H56" s="34">
        <v>1</v>
      </c>
      <c r="I56" s="34">
        <v>0</v>
      </c>
      <c r="J56" s="34">
        <v>34</v>
      </c>
      <c r="K56" s="34">
        <v>1</v>
      </c>
      <c r="L56" s="34">
        <v>10</v>
      </c>
      <c r="M56" s="34">
        <v>0</v>
      </c>
      <c r="N56" s="34">
        <v>0</v>
      </c>
      <c r="O56" s="34">
        <v>0</v>
      </c>
      <c r="P56" s="34">
        <v>7</v>
      </c>
      <c r="Q56" s="82">
        <v>0</v>
      </c>
      <c r="R56" s="71">
        <f>SUM(D56:Q56)</f>
        <v>62</v>
      </c>
    </row>
    <row r="57" spans="1:18" s="64" customFormat="1" ht="32.25" customHeight="1" thickBot="1" thickTop="1">
      <c r="A57" s="88"/>
      <c r="B57" s="254" t="s">
        <v>74</v>
      </c>
      <c r="C57" s="255"/>
      <c r="D57" s="78">
        <f>D56+'[1]XI'!D56</f>
        <v>185</v>
      </c>
      <c r="E57" s="78">
        <f>E56+'[1]XI'!E56</f>
        <v>60</v>
      </c>
      <c r="F57" s="78">
        <f>F56+'[1]XI'!F56</f>
        <v>27</v>
      </c>
      <c r="G57" s="78">
        <f>G56+'[1]XI'!G56</f>
        <v>47</v>
      </c>
      <c r="H57" s="78">
        <f>H56+'[1]XI'!H56</f>
        <v>129</v>
      </c>
      <c r="I57" s="78">
        <f>I56+'[1]XI'!I56</f>
        <v>6</v>
      </c>
      <c r="J57" s="78">
        <f>J56+'[1]XI'!J56</f>
        <v>34</v>
      </c>
      <c r="K57" s="78">
        <f>K56+'[1]XI'!K56</f>
        <v>9</v>
      </c>
      <c r="L57" s="78">
        <f>L56+'[1]XI'!L56</f>
        <v>356</v>
      </c>
      <c r="M57" s="78">
        <f>M56+'[1]XI'!M56</f>
        <v>4</v>
      </c>
      <c r="N57" s="78">
        <f>N56+'[1]XI'!N56</f>
        <v>49</v>
      </c>
      <c r="O57" s="78">
        <f>O56+'[1]XI'!O56</f>
        <v>41</v>
      </c>
      <c r="P57" s="78">
        <f>P56+'[1]XI'!P56</f>
        <v>74</v>
      </c>
      <c r="Q57" s="79">
        <f>Q56+'[1]XI'!Q56</f>
        <v>57</v>
      </c>
      <c r="R57" s="77">
        <f>R56+'[1]XI'!R56</f>
        <v>1078</v>
      </c>
    </row>
    <row r="58" spans="1:18" ht="45" customHeight="1" thickBot="1" thickTop="1">
      <c r="A58" s="263" t="s">
        <v>46</v>
      </c>
      <c r="B58" s="258" t="s">
        <v>75</v>
      </c>
      <c r="C58" s="259"/>
      <c r="D58" s="89">
        <f aca="true" t="shared" si="10" ref="D58:R58">D44+D48+D50+D52+D54+D56</f>
        <v>109</v>
      </c>
      <c r="E58" s="89">
        <f t="shared" si="10"/>
        <v>30</v>
      </c>
      <c r="F58" s="89">
        <f t="shared" si="10"/>
        <v>67</v>
      </c>
      <c r="G58" s="89">
        <f t="shared" si="10"/>
        <v>105</v>
      </c>
      <c r="H58" s="89">
        <f t="shared" si="10"/>
        <v>78</v>
      </c>
      <c r="I58" s="89">
        <f t="shared" si="10"/>
        <v>91</v>
      </c>
      <c r="J58" s="89">
        <f t="shared" si="10"/>
        <v>103</v>
      </c>
      <c r="K58" s="89">
        <f t="shared" si="10"/>
        <v>131</v>
      </c>
      <c r="L58" s="89">
        <f t="shared" si="10"/>
        <v>37</v>
      </c>
      <c r="M58" s="89">
        <f t="shared" si="10"/>
        <v>35</v>
      </c>
      <c r="N58" s="89">
        <f t="shared" si="10"/>
        <v>41</v>
      </c>
      <c r="O58" s="89">
        <f t="shared" si="10"/>
        <v>65</v>
      </c>
      <c r="P58" s="89">
        <f t="shared" si="10"/>
        <v>446</v>
      </c>
      <c r="Q58" s="90">
        <f t="shared" si="10"/>
        <v>573</v>
      </c>
      <c r="R58" s="71">
        <f t="shared" si="10"/>
        <v>1911</v>
      </c>
    </row>
    <row r="59" spans="1:18" ht="45" customHeight="1" thickBot="1" thickTop="1">
      <c r="A59" s="236"/>
      <c r="B59" s="258" t="s">
        <v>76</v>
      </c>
      <c r="C59" s="259"/>
      <c r="D59" s="91">
        <f aca="true" t="shared" si="11" ref="D59:R59">D45+D49+D51+D53+D55+D57</f>
        <v>1360</v>
      </c>
      <c r="E59" s="91">
        <f t="shared" si="11"/>
        <v>868</v>
      </c>
      <c r="F59" s="91">
        <f t="shared" si="11"/>
        <v>1455</v>
      </c>
      <c r="G59" s="91">
        <f t="shared" si="11"/>
        <v>1434</v>
      </c>
      <c r="H59" s="91">
        <f t="shared" si="11"/>
        <v>2050</v>
      </c>
      <c r="I59" s="91">
        <f t="shared" si="11"/>
        <v>901</v>
      </c>
      <c r="J59" s="91">
        <f t="shared" si="11"/>
        <v>937</v>
      </c>
      <c r="K59" s="91">
        <f t="shared" si="11"/>
        <v>964</v>
      </c>
      <c r="L59" s="91">
        <f t="shared" si="11"/>
        <v>896</v>
      </c>
      <c r="M59" s="91">
        <f t="shared" si="11"/>
        <v>629</v>
      </c>
      <c r="N59" s="91">
        <f t="shared" si="11"/>
        <v>1314</v>
      </c>
      <c r="O59" s="91">
        <f t="shared" si="11"/>
        <v>1037</v>
      </c>
      <c r="P59" s="91">
        <f t="shared" si="11"/>
        <v>2504</v>
      </c>
      <c r="Q59" s="92">
        <f t="shared" si="11"/>
        <v>4151</v>
      </c>
      <c r="R59" s="93">
        <f t="shared" si="11"/>
        <v>20500</v>
      </c>
    </row>
    <row r="60" spans="1:18" ht="14.25" customHeight="1">
      <c r="A60" s="260" t="s">
        <v>77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2"/>
    </row>
  </sheetData>
  <mergeCells count="69">
    <mergeCell ref="A52:A53"/>
    <mergeCell ref="A54:A55"/>
    <mergeCell ref="B48:C48"/>
    <mergeCell ref="B49:C49"/>
    <mergeCell ref="B50:C50"/>
    <mergeCell ref="A48:A49"/>
    <mergeCell ref="B54:C54"/>
    <mergeCell ref="B55:C55"/>
    <mergeCell ref="B52:C52"/>
    <mergeCell ref="B53:C53"/>
    <mergeCell ref="A46:A47"/>
    <mergeCell ref="B51:C51"/>
    <mergeCell ref="A17:A18"/>
    <mergeCell ref="A19:A20"/>
    <mergeCell ref="A21:A22"/>
    <mergeCell ref="A23:A24"/>
    <mergeCell ref="B44:C44"/>
    <mergeCell ref="B45:C45"/>
    <mergeCell ref="A50:A51"/>
    <mergeCell ref="B46:C46"/>
    <mergeCell ref="B57:C57"/>
    <mergeCell ref="B56:C56"/>
    <mergeCell ref="B58:C58"/>
    <mergeCell ref="A60:R60"/>
    <mergeCell ref="B59:C59"/>
    <mergeCell ref="A58:A59"/>
    <mergeCell ref="B32:C32"/>
    <mergeCell ref="B33:C33"/>
    <mergeCell ref="B42:C42"/>
    <mergeCell ref="B47:C47"/>
    <mergeCell ref="A43:R43"/>
    <mergeCell ref="A44:A45"/>
    <mergeCell ref="A37:R37"/>
    <mergeCell ref="A39:R39"/>
    <mergeCell ref="B40:C40"/>
    <mergeCell ref="B41:C41"/>
    <mergeCell ref="A29:A30"/>
    <mergeCell ref="B29:C29"/>
    <mergeCell ref="B30:C30"/>
    <mergeCell ref="B26:C26"/>
    <mergeCell ref="B27:C27"/>
    <mergeCell ref="B17:C17"/>
    <mergeCell ref="B28:C28"/>
    <mergeCell ref="A25:A26"/>
    <mergeCell ref="A27:A28"/>
    <mergeCell ref="B8:C8"/>
    <mergeCell ref="A31:R31"/>
    <mergeCell ref="B9:C9"/>
    <mergeCell ref="B10:C10"/>
    <mergeCell ref="B11:C11"/>
    <mergeCell ref="B12:C12"/>
    <mergeCell ref="B13:C13"/>
    <mergeCell ref="B14:C14"/>
    <mergeCell ref="B18:C18"/>
    <mergeCell ref="B24:C24"/>
    <mergeCell ref="B4:C4"/>
    <mergeCell ref="B5:C5"/>
    <mergeCell ref="B6:C6"/>
    <mergeCell ref="B7:C7"/>
    <mergeCell ref="A1:R1"/>
    <mergeCell ref="A3:R3"/>
    <mergeCell ref="A16:R16"/>
    <mergeCell ref="B25:C25"/>
    <mergeCell ref="B21:C21"/>
    <mergeCell ref="B22:C22"/>
    <mergeCell ref="B23:C23"/>
    <mergeCell ref="B15:C15"/>
    <mergeCell ref="B19:C19"/>
    <mergeCell ref="B20:C20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4" t="s">
        <v>80</v>
      </c>
      <c r="C1" s="94"/>
      <c r="D1" s="94"/>
      <c r="E1" s="94"/>
      <c r="F1" s="94"/>
      <c r="G1" s="94"/>
      <c r="H1" s="26"/>
      <c r="I1" s="26"/>
      <c r="J1" s="26"/>
      <c r="K1" s="26"/>
      <c r="L1" s="26"/>
    </row>
    <row r="2" spans="2:12" ht="18.75" thickBot="1">
      <c r="B2" s="94" t="s">
        <v>81</v>
      </c>
      <c r="C2" s="94"/>
      <c r="D2" s="94"/>
      <c r="E2" s="94"/>
      <c r="F2" s="94"/>
      <c r="G2" s="26"/>
      <c r="H2" s="26"/>
      <c r="I2" s="26"/>
      <c r="J2" s="26"/>
      <c r="K2" s="26"/>
      <c r="L2" s="26"/>
    </row>
    <row r="3" spans="1:14" ht="25.5">
      <c r="A3" s="95"/>
      <c r="B3" s="96" t="s">
        <v>82</v>
      </c>
      <c r="C3" s="97"/>
      <c r="D3" s="98" t="s">
        <v>83</v>
      </c>
      <c r="F3" s="95"/>
      <c r="G3" s="96" t="s">
        <v>84</v>
      </c>
      <c r="H3" s="99"/>
      <c r="I3" s="98" t="s">
        <v>83</v>
      </c>
      <c r="K3" s="95"/>
      <c r="L3" s="96" t="s">
        <v>82</v>
      </c>
      <c r="M3" s="97"/>
      <c r="N3" s="98" t="s">
        <v>83</v>
      </c>
    </row>
    <row r="4" spans="1:14" ht="15.75">
      <c r="A4" s="100" t="s">
        <v>85</v>
      </c>
      <c r="B4" s="101" t="s">
        <v>86</v>
      </c>
      <c r="C4" s="102" t="s">
        <v>87</v>
      </c>
      <c r="D4" s="103">
        <f>SUM(D5:D12)</f>
        <v>15939</v>
      </c>
      <c r="F4" s="104">
        <v>8</v>
      </c>
      <c r="G4" s="105" t="s">
        <v>88</v>
      </c>
      <c r="H4" s="106" t="s">
        <v>89</v>
      </c>
      <c r="I4" s="107">
        <v>607</v>
      </c>
      <c r="K4" s="100" t="s">
        <v>90</v>
      </c>
      <c r="L4" s="101" t="s">
        <v>91</v>
      </c>
      <c r="M4" s="101" t="s">
        <v>87</v>
      </c>
      <c r="N4" s="103">
        <f>SUM(N5:N15)</f>
        <v>15049</v>
      </c>
    </row>
    <row r="5" spans="1:14" ht="15">
      <c r="A5" s="104">
        <v>1</v>
      </c>
      <c r="B5" s="105" t="s">
        <v>92</v>
      </c>
      <c r="C5" s="106" t="s">
        <v>89</v>
      </c>
      <c r="D5" s="107">
        <v>634</v>
      </c>
      <c r="F5" s="104"/>
      <c r="G5" s="105"/>
      <c r="H5" s="106"/>
      <c r="I5" s="107"/>
      <c r="K5" s="104">
        <v>1</v>
      </c>
      <c r="L5" s="105" t="s">
        <v>93</v>
      </c>
      <c r="M5" s="106" t="s">
        <v>94</v>
      </c>
      <c r="N5" s="107">
        <v>298</v>
      </c>
    </row>
    <row r="6" spans="1:14" ht="15.75">
      <c r="A6" s="104">
        <v>2</v>
      </c>
      <c r="B6" s="105" t="s">
        <v>95</v>
      </c>
      <c r="C6" s="106" t="s">
        <v>89</v>
      </c>
      <c r="D6" s="107">
        <v>741</v>
      </c>
      <c r="F6" s="100" t="s">
        <v>96</v>
      </c>
      <c r="G6" s="101" t="s">
        <v>8</v>
      </c>
      <c r="H6" s="108" t="s">
        <v>87</v>
      </c>
      <c r="I6" s="109">
        <f>SUM(I7:I11)</f>
        <v>4776</v>
      </c>
      <c r="K6" s="104">
        <v>2</v>
      </c>
      <c r="L6" s="105" t="s">
        <v>97</v>
      </c>
      <c r="M6" s="106" t="s">
        <v>89</v>
      </c>
      <c r="N6" s="107">
        <v>309</v>
      </c>
    </row>
    <row r="7" spans="1:14" ht="15">
      <c r="A7" s="104">
        <v>3</v>
      </c>
      <c r="B7" s="105" t="s">
        <v>98</v>
      </c>
      <c r="C7" s="106" t="s">
        <v>99</v>
      </c>
      <c r="D7" s="107">
        <v>9898</v>
      </c>
      <c r="F7" s="104">
        <v>1</v>
      </c>
      <c r="G7" s="105" t="s">
        <v>100</v>
      </c>
      <c r="H7" s="106" t="s">
        <v>94</v>
      </c>
      <c r="I7" s="107">
        <v>736</v>
      </c>
      <c r="K7" s="104">
        <v>3</v>
      </c>
      <c r="L7" s="105" t="s">
        <v>101</v>
      </c>
      <c r="M7" s="106" t="s">
        <v>94</v>
      </c>
      <c r="N7" s="107">
        <v>1009</v>
      </c>
    </row>
    <row r="8" spans="1:14" ht="15">
      <c r="A8" s="104">
        <v>4</v>
      </c>
      <c r="B8" s="105" t="s">
        <v>102</v>
      </c>
      <c r="C8" s="106" t="s">
        <v>89</v>
      </c>
      <c r="D8" s="107">
        <v>608</v>
      </c>
      <c r="F8" s="104">
        <v>2</v>
      </c>
      <c r="G8" s="105" t="s">
        <v>103</v>
      </c>
      <c r="H8" s="106" t="s">
        <v>89</v>
      </c>
      <c r="I8" s="107">
        <v>430</v>
      </c>
      <c r="K8" s="104">
        <v>4</v>
      </c>
      <c r="L8" s="105" t="s">
        <v>104</v>
      </c>
      <c r="M8" s="106" t="s">
        <v>94</v>
      </c>
      <c r="N8" s="107">
        <v>465</v>
      </c>
    </row>
    <row r="9" spans="1:14" ht="15">
      <c r="A9" s="104">
        <v>5</v>
      </c>
      <c r="B9" s="105" t="s">
        <v>105</v>
      </c>
      <c r="C9" s="106" t="s">
        <v>99</v>
      </c>
      <c r="D9" s="107">
        <v>1016</v>
      </c>
      <c r="E9" s="110"/>
      <c r="F9" s="104">
        <v>3</v>
      </c>
      <c r="G9" s="105" t="s">
        <v>106</v>
      </c>
      <c r="H9" s="106" t="s">
        <v>94</v>
      </c>
      <c r="I9" s="107">
        <v>704</v>
      </c>
      <c r="K9" s="104">
        <v>5</v>
      </c>
      <c r="L9" s="105" t="s">
        <v>107</v>
      </c>
      <c r="M9" s="106" t="s">
        <v>94</v>
      </c>
      <c r="N9" s="107">
        <v>920</v>
      </c>
    </row>
    <row r="10" spans="1:14" ht="15.75">
      <c r="A10" s="104" t="s">
        <v>44</v>
      </c>
      <c r="B10" s="105" t="s">
        <v>108</v>
      </c>
      <c r="C10" s="106" t="s">
        <v>89</v>
      </c>
      <c r="D10" s="107">
        <v>727</v>
      </c>
      <c r="E10" s="111"/>
      <c r="F10" s="104">
        <v>4</v>
      </c>
      <c r="G10" s="105" t="s">
        <v>109</v>
      </c>
      <c r="H10" s="106" t="s">
        <v>94</v>
      </c>
      <c r="I10" s="107">
        <v>995</v>
      </c>
      <c r="K10" s="104" t="s">
        <v>44</v>
      </c>
      <c r="L10" s="105" t="s">
        <v>110</v>
      </c>
      <c r="M10" s="106" t="s">
        <v>94</v>
      </c>
      <c r="N10" s="107">
        <v>2426</v>
      </c>
    </row>
    <row r="11" spans="1:14" ht="15">
      <c r="A11" s="104">
        <v>7</v>
      </c>
      <c r="B11" s="105" t="s">
        <v>111</v>
      </c>
      <c r="C11" s="106" t="s">
        <v>89</v>
      </c>
      <c r="D11" s="107">
        <v>805</v>
      </c>
      <c r="E11" s="112"/>
      <c r="F11" s="104">
        <v>5</v>
      </c>
      <c r="G11" s="105" t="s">
        <v>112</v>
      </c>
      <c r="H11" s="106" t="s">
        <v>94</v>
      </c>
      <c r="I11" s="107">
        <v>1911</v>
      </c>
      <c r="K11" s="104">
        <v>7</v>
      </c>
      <c r="L11" s="105" t="s">
        <v>113</v>
      </c>
      <c r="M11" s="106" t="s">
        <v>89</v>
      </c>
      <c r="N11" s="107">
        <v>507</v>
      </c>
    </row>
    <row r="12" spans="1:14" ht="15">
      <c r="A12" s="104">
        <v>8</v>
      </c>
      <c r="B12" s="105" t="s">
        <v>114</v>
      </c>
      <c r="C12" s="106" t="s">
        <v>94</v>
      </c>
      <c r="D12" s="107">
        <v>1510</v>
      </c>
      <c r="E12" s="112"/>
      <c r="F12" s="104"/>
      <c r="G12" s="105"/>
      <c r="H12" s="106"/>
      <c r="I12" s="107"/>
      <c r="K12" s="104">
        <v>8</v>
      </c>
      <c r="L12" s="105" t="s">
        <v>115</v>
      </c>
      <c r="M12" s="106" t="s">
        <v>89</v>
      </c>
      <c r="N12" s="107">
        <v>326</v>
      </c>
    </row>
    <row r="13" spans="1:14" ht="15.75">
      <c r="A13" s="104"/>
      <c r="B13" s="105"/>
      <c r="C13" s="106"/>
      <c r="D13" s="107"/>
      <c r="E13" s="112"/>
      <c r="F13" s="100" t="s">
        <v>116</v>
      </c>
      <c r="G13" s="101" t="s">
        <v>117</v>
      </c>
      <c r="H13" s="108" t="s">
        <v>87</v>
      </c>
      <c r="I13" s="109">
        <f>SUM(I14:I18)</f>
        <v>6456</v>
      </c>
      <c r="K13" s="104">
        <v>9</v>
      </c>
      <c r="L13" s="105" t="s">
        <v>118</v>
      </c>
      <c r="M13" s="106" t="s">
        <v>89</v>
      </c>
      <c r="N13" s="107">
        <v>333</v>
      </c>
    </row>
    <row r="14" spans="1:14" ht="15.75">
      <c r="A14" s="100" t="s">
        <v>119</v>
      </c>
      <c r="B14" s="101" t="s">
        <v>120</v>
      </c>
      <c r="C14" s="108" t="s">
        <v>87</v>
      </c>
      <c r="D14" s="109">
        <f>SUM(D15:D21)</f>
        <v>7163</v>
      </c>
      <c r="E14" s="113"/>
      <c r="F14" s="104">
        <v>1</v>
      </c>
      <c r="G14" s="105" t="s">
        <v>121</v>
      </c>
      <c r="H14" s="106" t="s">
        <v>94</v>
      </c>
      <c r="I14" s="107">
        <v>1142</v>
      </c>
      <c r="K14" s="104">
        <v>10</v>
      </c>
      <c r="L14" s="105" t="s">
        <v>122</v>
      </c>
      <c r="M14" s="106" t="s">
        <v>89</v>
      </c>
      <c r="N14" s="107">
        <v>1182</v>
      </c>
    </row>
    <row r="15" spans="1:14" ht="15">
      <c r="A15" s="104">
        <v>1</v>
      </c>
      <c r="B15" s="105" t="s">
        <v>123</v>
      </c>
      <c r="C15" s="106" t="s">
        <v>89</v>
      </c>
      <c r="D15" s="107">
        <v>337</v>
      </c>
      <c r="E15" s="112"/>
      <c r="F15" s="104">
        <v>2</v>
      </c>
      <c r="G15" s="105" t="s">
        <v>124</v>
      </c>
      <c r="H15" s="106" t="s">
        <v>94</v>
      </c>
      <c r="I15" s="107">
        <v>2191</v>
      </c>
      <c r="K15" s="104">
        <v>11</v>
      </c>
      <c r="L15" s="105" t="s">
        <v>122</v>
      </c>
      <c r="M15" s="106" t="s">
        <v>99</v>
      </c>
      <c r="N15" s="107">
        <v>7274</v>
      </c>
    </row>
    <row r="16" spans="1:14" ht="15.75">
      <c r="A16" s="104">
        <v>2</v>
      </c>
      <c r="B16" s="105" t="s">
        <v>125</v>
      </c>
      <c r="C16" s="106" t="s">
        <v>89</v>
      </c>
      <c r="D16" s="107">
        <v>311</v>
      </c>
      <c r="E16" s="112"/>
      <c r="F16" s="104">
        <v>3</v>
      </c>
      <c r="G16" s="105" t="s">
        <v>126</v>
      </c>
      <c r="H16" s="106" t="s">
        <v>89</v>
      </c>
      <c r="I16" s="107">
        <v>456</v>
      </c>
      <c r="K16" s="104"/>
      <c r="L16" s="105"/>
      <c r="M16" s="106"/>
      <c r="N16" s="114"/>
    </row>
    <row r="17" spans="1:14" ht="15.75">
      <c r="A17" s="104">
        <v>3</v>
      </c>
      <c r="B17" s="105" t="s">
        <v>127</v>
      </c>
      <c r="C17" s="106" t="s">
        <v>89</v>
      </c>
      <c r="D17" s="107">
        <v>654</v>
      </c>
      <c r="E17" s="112"/>
      <c r="F17" s="104">
        <v>4</v>
      </c>
      <c r="G17" s="105" t="s">
        <v>128</v>
      </c>
      <c r="H17" s="106" t="s">
        <v>94</v>
      </c>
      <c r="I17" s="107">
        <v>2186</v>
      </c>
      <c r="K17" s="100" t="s">
        <v>129</v>
      </c>
      <c r="L17" s="101" t="s">
        <v>15</v>
      </c>
      <c r="M17" s="108" t="s">
        <v>87</v>
      </c>
      <c r="N17" s="109">
        <f>SUM(N18:N26)</f>
        <v>9670</v>
      </c>
    </row>
    <row r="18" spans="1:14" ht="15">
      <c r="A18" s="104">
        <v>4</v>
      </c>
      <c r="B18" s="105" t="s">
        <v>130</v>
      </c>
      <c r="C18" s="106" t="s">
        <v>89</v>
      </c>
      <c r="D18" s="107">
        <v>1147</v>
      </c>
      <c r="E18" s="112"/>
      <c r="F18" s="104">
        <v>5</v>
      </c>
      <c r="G18" s="105" t="s">
        <v>131</v>
      </c>
      <c r="H18" s="106" t="s">
        <v>89</v>
      </c>
      <c r="I18" s="107">
        <v>481</v>
      </c>
      <c r="K18" s="104">
        <v>1</v>
      </c>
      <c r="L18" s="105" t="s">
        <v>132</v>
      </c>
      <c r="M18" s="106" t="s">
        <v>89</v>
      </c>
      <c r="N18" s="107">
        <v>482</v>
      </c>
    </row>
    <row r="19" spans="1:14" ht="15">
      <c r="A19" s="104">
        <v>5</v>
      </c>
      <c r="B19" s="105" t="s">
        <v>130</v>
      </c>
      <c r="C19" s="106" t="s">
        <v>99</v>
      </c>
      <c r="D19" s="107">
        <v>2437</v>
      </c>
      <c r="E19" s="112"/>
      <c r="F19" s="104"/>
      <c r="G19" s="105"/>
      <c r="H19" s="106"/>
      <c r="I19" s="107"/>
      <c r="K19" s="104">
        <v>2</v>
      </c>
      <c r="L19" s="105" t="s">
        <v>133</v>
      </c>
      <c r="M19" s="106" t="s">
        <v>99</v>
      </c>
      <c r="N19" s="107">
        <v>526</v>
      </c>
    </row>
    <row r="20" spans="1:14" ht="15.75">
      <c r="A20" s="104">
        <v>6</v>
      </c>
      <c r="B20" s="105" t="s">
        <v>134</v>
      </c>
      <c r="C20" s="106" t="s">
        <v>94</v>
      </c>
      <c r="D20" s="107">
        <v>1885</v>
      </c>
      <c r="E20" s="112"/>
      <c r="F20" s="100" t="s">
        <v>135</v>
      </c>
      <c r="G20" s="101" t="s">
        <v>10</v>
      </c>
      <c r="H20" s="108" t="s">
        <v>87</v>
      </c>
      <c r="I20" s="109">
        <f>SUM(I21:I25)</f>
        <v>3555</v>
      </c>
      <c r="K20" s="104">
        <v>3</v>
      </c>
      <c r="L20" s="105" t="s">
        <v>136</v>
      </c>
      <c r="M20" s="106" t="s">
        <v>94</v>
      </c>
      <c r="N20" s="107">
        <v>926</v>
      </c>
    </row>
    <row r="21" spans="1:14" ht="15">
      <c r="A21" s="104">
        <v>7</v>
      </c>
      <c r="B21" s="105" t="s">
        <v>137</v>
      </c>
      <c r="C21" s="106" t="s">
        <v>89</v>
      </c>
      <c r="D21" s="107">
        <v>392</v>
      </c>
      <c r="E21" s="112"/>
      <c r="F21" s="104">
        <v>1</v>
      </c>
      <c r="G21" s="105" t="s">
        <v>138</v>
      </c>
      <c r="H21" s="106" t="s">
        <v>89</v>
      </c>
      <c r="I21" s="107">
        <v>448</v>
      </c>
      <c r="K21" s="104">
        <v>4</v>
      </c>
      <c r="L21" s="105" t="s">
        <v>139</v>
      </c>
      <c r="M21" s="106" t="s">
        <v>94</v>
      </c>
      <c r="N21" s="107">
        <v>740</v>
      </c>
    </row>
    <row r="22" spans="1:14" ht="15.75">
      <c r="A22" s="100"/>
      <c r="B22" s="115"/>
      <c r="C22" s="106"/>
      <c r="D22" s="114"/>
      <c r="E22" s="113"/>
      <c r="F22" s="104">
        <v>2</v>
      </c>
      <c r="G22" s="105" t="s">
        <v>140</v>
      </c>
      <c r="H22" s="106" t="s">
        <v>94</v>
      </c>
      <c r="I22" s="107">
        <v>428</v>
      </c>
      <c r="K22" s="104">
        <v>5</v>
      </c>
      <c r="L22" s="105" t="s">
        <v>141</v>
      </c>
      <c r="M22" s="106" t="s">
        <v>89</v>
      </c>
      <c r="N22" s="107">
        <v>696</v>
      </c>
    </row>
    <row r="23" spans="1:14" ht="15.75">
      <c r="A23" s="100" t="s">
        <v>142</v>
      </c>
      <c r="B23" s="101" t="s">
        <v>6</v>
      </c>
      <c r="C23" s="108" t="s">
        <v>87</v>
      </c>
      <c r="D23" s="109">
        <f>SUM(D24:D29)</f>
        <v>5984</v>
      </c>
      <c r="E23" s="112"/>
      <c r="F23" s="104">
        <v>3</v>
      </c>
      <c r="G23" s="105" t="s">
        <v>143</v>
      </c>
      <c r="H23" s="106" t="s">
        <v>89</v>
      </c>
      <c r="I23" s="107">
        <v>488</v>
      </c>
      <c r="K23" s="104">
        <v>6</v>
      </c>
      <c r="L23" s="105" t="s">
        <v>144</v>
      </c>
      <c r="M23" s="106" t="s">
        <v>94</v>
      </c>
      <c r="N23" s="107">
        <v>2620</v>
      </c>
    </row>
    <row r="24" spans="1:14" ht="15">
      <c r="A24" s="104">
        <v>1</v>
      </c>
      <c r="B24" s="105" t="s">
        <v>145</v>
      </c>
      <c r="C24" s="106" t="s">
        <v>89</v>
      </c>
      <c r="D24" s="107">
        <v>571</v>
      </c>
      <c r="E24" s="112"/>
      <c r="F24" s="104">
        <v>4</v>
      </c>
      <c r="G24" s="105" t="s">
        <v>146</v>
      </c>
      <c r="H24" s="106" t="s">
        <v>94</v>
      </c>
      <c r="I24" s="107">
        <v>1559</v>
      </c>
      <c r="K24" s="104">
        <v>7</v>
      </c>
      <c r="L24" s="105" t="s">
        <v>147</v>
      </c>
      <c r="M24" s="106" t="s">
        <v>89</v>
      </c>
      <c r="N24" s="107">
        <v>276</v>
      </c>
    </row>
    <row r="25" spans="1:14" ht="15">
      <c r="A25" s="104">
        <v>2</v>
      </c>
      <c r="B25" s="105" t="s">
        <v>148</v>
      </c>
      <c r="C25" s="106" t="s">
        <v>94</v>
      </c>
      <c r="D25" s="107">
        <v>2397</v>
      </c>
      <c r="E25" s="112"/>
      <c r="F25" s="104">
        <v>5</v>
      </c>
      <c r="G25" s="105" t="s">
        <v>149</v>
      </c>
      <c r="H25" s="106" t="s">
        <v>94</v>
      </c>
      <c r="I25" s="107">
        <v>632</v>
      </c>
      <c r="K25" s="104">
        <v>8</v>
      </c>
      <c r="L25" s="105" t="s">
        <v>150</v>
      </c>
      <c r="M25" s="106" t="s">
        <v>89</v>
      </c>
      <c r="N25" s="107">
        <v>783</v>
      </c>
    </row>
    <row r="26" spans="1:14" ht="15">
      <c r="A26" s="104">
        <v>3</v>
      </c>
      <c r="B26" s="105" t="s">
        <v>151</v>
      </c>
      <c r="C26" s="106" t="s">
        <v>89</v>
      </c>
      <c r="D26" s="107">
        <v>692</v>
      </c>
      <c r="E26" s="112"/>
      <c r="F26" s="104"/>
      <c r="G26" s="105"/>
      <c r="H26" s="106"/>
      <c r="I26" s="107"/>
      <c r="K26" s="104">
        <v>9</v>
      </c>
      <c r="L26" s="105" t="s">
        <v>150</v>
      </c>
      <c r="M26" s="106" t="s">
        <v>99</v>
      </c>
      <c r="N26" s="107">
        <v>2621</v>
      </c>
    </row>
    <row r="27" spans="1:14" ht="15.75">
      <c r="A27" s="104">
        <v>4</v>
      </c>
      <c r="B27" s="105" t="s">
        <v>152</v>
      </c>
      <c r="C27" s="106" t="s">
        <v>89</v>
      </c>
      <c r="D27" s="107">
        <v>398</v>
      </c>
      <c r="E27" s="112"/>
      <c r="F27" s="100" t="s">
        <v>153</v>
      </c>
      <c r="G27" s="101" t="s">
        <v>11</v>
      </c>
      <c r="H27" s="108" t="s">
        <v>87</v>
      </c>
      <c r="I27" s="109">
        <f>SUM(I28:I33)</f>
        <v>4211</v>
      </c>
      <c r="K27" s="104"/>
      <c r="L27" s="105"/>
      <c r="M27" s="106"/>
      <c r="N27" s="107"/>
    </row>
    <row r="28" spans="1:14" ht="15.75">
      <c r="A28" s="104">
        <v>5</v>
      </c>
      <c r="B28" s="105" t="s">
        <v>154</v>
      </c>
      <c r="C28" s="106" t="s">
        <v>94</v>
      </c>
      <c r="D28" s="107">
        <v>1267</v>
      </c>
      <c r="E28" s="113"/>
      <c r="F28" s="104">
        <v>1</v>
      </c>
      <c r="G28" s="105" t="s">
        <v>155</v>
      </c>
      <c r="H28" s="106" t="s">
        <v>89</v>
      </c>
      <c r="I28" s="107">
        <v>344</v>
      </c>
      <c r="K28" s="100" t="s">
        <v>156</v>
      </c>
      <c r="L28" s="101" t="s">
        <v>16</v>
      </c>
      <c r="M28" s="108" t="s">
        <v>87</v>
      </c>
      <c r="N28" s="109">
        <f>SUM(N29:N38)</f>
        <v>11465</v>
      </c>
    </row>
    <row r="29" spans="1:14" ht="15">
      <c r="A29" s="104">
        <v>6</v>
      </c>
      <c r="B29" s="105" t="s">
        <v>157</v>
      </c>
      <c r="C29" s="106" t="s">
        <v>94</v>
      </c>
      <c r="D29" s="107">
        <v>659</v>
      </c>
      <c r="E29" s="112"/>
      <c r="F29" s="104">
        <v>2</v>
      </c>
      <c r="G29" s="105" t="s">
        <v>158</v>
      </c>
      <c r="H29" s="106" t="s">
        <v>89</v>
      </c>
      <c r="I29" s="107">
        <v>579</v>
      </c>
      <c r="K29" s="104">
        <v>1</v>
      </c>
      <c r="L29" s="105" t="s">
        <v>159</v>
      </c>
      <c r="M29" s="106" t="s">
        <v>89</v>
      </c>
      <c r="N29" s="107">
        <v>576</v>
      </c>
    </row>
    <row r="30" spans="1:14" ht="15">
      <c r="A30" s="104"/>
      <c r="B30" s="105"/>
      <c r="C30" s="106"/>
      <c r="D30" s="107"/>
      <c r="E30" s="112"/>
      <c r="F30" s="104">
        <v>3</v>
      </c>
      <c r="G30" s="105" t="s">
        <v>160</v>
      </c>
      <c r="H30" s="106" t="s">
        <v>89</v>
      </c>
      <c r="I30" s="107">
        <v>363</v>
      </c>
      <c r="K30" s="104">
        <v>2</v>
      </c>
      <c r="L30" s="105" t="s">
        <v>161</v>
      </c>
      <c r="M30" s="106" t="s">
        <v>94</v>
      </c>
      <c r="N30" s="107">
        <v>1128</v>
      </c>
    </row>
    <row r="31" spans="1:14" ht="15.75">
      <c r="A31" s="100" t="s">
        <v>162</v>
      </c>
      <c r="B31" s="101" t="s">
        <v>163</v>
      </c>
      <c r="C31" s="108" t="s">
        <v>87</v>
      </c>
      <c r="D31" s="109">
        <f>SUM(D32+D33+D34+D35+D36+D37+D38+I4)</f>
        <v>11421</v>
      </c>
      <c r="E31" s="112"/>
      <c r="F31" s="104">
        <v>4</v>
      </c>
      <c r="G31" s="105" t="s">
        <v>164</v>
      </c>
      <c r="H31" s="106" t="s">
        <v>89</v>
      </c>
      <c r="I31" s="107">
        <v>390</v>
      </c>
      <c r="K31" s="104">
        <v>3</v>
      </c>
      <c r="L31" s="105" t="s">
        <v>165</v>
      </c>
      <c r="M31" s="106" t="s">
        <v>89</v>
      </c>
      <c r="N31" s="107">
        <v>383</v>
      </c>
    </row>
    <row r="32" spans="1:14" ht="15">
      <c r="A32" s="104">
        <v>1</v>
      </c>
      <c r="B32" s="105" t="s">
        <v>166</v>
      </c>
      <c r="C32" s="106" t="s">
        <v>94</v>
      </c>
      <c r="D32" s="107">
        <v>636</v>
      </c>
      <c r="E32" s="112"/>
      <c r="F32" s="104">
        <v>5</v>
      </c>
      <c r="G32" s="105" t="s">
        <v>167</v>
      </c>
      <c r="H32" s="106" t="s">
        <v>94</v>
      </c>
      <c r="I32" s="107">
        <v>2117</v>
      </c>
      <c r="K32" s="104">
        <v>4</v>
      </c>
      <c r="L32" s="105" t="s">
        <v>168</v>
      </c>
      <c r="M32" s="106" t="s">
        <v>94</v>
      </c>
      <c r="N32" s="107">
        <v>2777</v>
      </c>
    </row>
    <row r="33" spans="1:14" ht="15">
      <c r="A33" s="104">
        <v>2</v>
      </c>
      <c r="B33" s="105" t="s">
        <v>169</v>
      </c>
      <c r="C33" s="106" t="s">
        <v>89</v>
      </c>
      <c r="D33" s="107">
        <v>450</v>
      </c>
      <c r="E33" s="112"/>
      <c r="F33" s="104">
        <v>6</v>
      </c>
      <c r="G33" s="105" t="s">
        <v>170</v>
      </c>
      <c r="H33" s="106" t="s">
        <v>94</v>
      </c>
      <c r="I33" s="107">
        <v>418</v>
      </c>
      <c r="K33" s="104">
        <v>5</v>
      </c>
      <c r="L33" s="105" t="s">
        <v>171</v>
      </c>
      <c r="M33" s="106" t="s">
        <v>99</v>
      </c>
      <c r="N33" s="107">
        <v>350</v>
      </c>
    </row>
    <row r="34" spans="1:14" ht="15">
      <c r="A34" s="104" t="s">
        <v>26</v>
      </c>
      <c r="B34" s="105" t="s">
        <v>172</v>
      </c>
      <c r="C34" s="106" t="s">
        <v>94</v>
      </c>
      <c r="D34" s="107">
        <v>2256</v>
      </c>
      <c r="E34" s="112"/>
      <c r="F34" s="104"/>
      <c r="G34" s="105"/>
      <c r="H34" s="106"/>
      <c r="I34" s="107"/>
      <c r="K34" s="104">
        <v>6</v>
      </c>
      <c r="L34" s="105" t="s">
        <v>173</v>
      </c>
      <c r="M34" s="106" t="s">
        <v>89</v>
      </c>
      <c r="N34" s="107">
        <v>443</v>
      </c>
    </row>
    <row r="35" spans="1:14" ht="15.75">
      <c r="A35" s="104">
        <v>4</v>
      </c>
      <c r="B35" s="105" t="s">
        <v>174</v>
      </c>
      <c r="C35" s="106" t="s">
        <v>89</v>
      </c>
      <c r="D35" s="107">
        <v>904</v>
      </c>
      <c r="E35" s="112"/>
      <c r="F35" s="116" t="s">
        <v>175</v>
      </c>
      <c r="G35" s="117" t="s">
        <v>12</v>
      </c>
      <c r="H35" s="118" t="s">
        <v>87</v>
      </c>
      <c r="I35" s="109">
        <f>SUM(I36:I38)</f>
        <v>3700</v>
      </c>
      <c r="K35" s="104">
        <v>7</v>
      </c>
      <c r="L35" s="105" t="s">
        <v>176</v>
      </c>
      <c r="M35" s="106" t="s">
        <v>89</v>
      </c>
      <c r="N35" s="107">
        <v>828</v>
      </c>
    </row>
    <row r="36" spans="1:14" ht="15">
      <c r="A36" s="104">
        <v>5</v>
      </c>
      <c r="B36" s="105" t="s">
        <v>174</v>
      </c>
      <c r="C36" s="106" t="s">
        <v>99</v>
      </c>
      <c r="D36" s="107">
        <v>4992</v>
      </c>
      <c r="E36" s="112"/>
      <c r="F36" s="104">
        <v>1</v>
      </c>
      <c r="G36" s="105" t="s">
        <v>177</v>
      </c>
      <c r="H36" s="106" t="s">
        <v>94</v>
      </c>
      <c r="I36" s="107">
        <v>887</v>
      </c>
      <c r="K36" s="104">
        <v>8</v>
      </c>
      <c r="L36" s="105" t="s">
        <v>178</v>
      </c>
      <c r="M36" s="106" t="s">
        <v>89</v>
      </c>
      <c r="N36" s="107">
        <v>547</v>
      </c>
    </row>
    <row r="37" spans="1:14" ht="15">
      <c r="A37" s="104">
        <v>6</v>
      </c>
      <c r="B37" s="105" t="s">
        <v>179</v>
      </c>
      <c r="C37" s="106" t="s">
        <v>94</v>
      </c>
      <c r="D37" s="107">
        <v>757</v>
      </c>
      <c r="E37" s="112"/>
      <c r="F37" s="104">
        <v>2</v>
      </c>
      <c r="G37" s="105" t="s">
        <v>180</v>
      </c>
      <c r="H37" s="106" t="s">
        <v>94</v>
      </c>
      <c r="I37" s="107">
        <v>516</v>
      </c>
      <c r="K37" s="104">
        <v>9</v>
      </c>
      <c r="L37" s="105" t="s">
        <v>181</v>
      </c>
      <c r="M37" s="106" t="s">
        <v>89</v>
      </c>
      <c r="N37" s="107">
        <v>1149</v>
      </c>
    </row>
    <row r="38" spans="1:14" ht="15.75" thickBot="1">
      <c r="A38" s="104">
        <v>7</v>
      </c>
      <c r="B38" s="105" t="s">
        <v>182</v>
      </c>
      <c r="C38" s="106" t="s">
        <v>89</v>
      </c>
      <c r="D38" s="107">
        <v>819</v>
      </c>
      <c r="E38" s="112"/>
      <c r="F38" s="119">
        <v>3</v>
      </c>
      <c r="G38" s="120" t="s">
        <v>183</v>
      </c>
      <c r="H38" s="121" t="s">
        <v>94</v>
      </c>
      <c r="I38" s="122">
        <v>2297</v>
      </c>
      <c r="K38" s="123">
        <v>10</v>
      </c>
      <c r="L38" s="124" t="s">
        <v>181</v>
      </c>
      <c r="M38" s="125" t="s">
        <v>99</v>
      </c>
      <c r="N38" s="126">
        <v>3284</v>
      </c>
    </row>
    <row r="39" spans="1:14" ht="19.5" thickBot="1" thickTop="1">
      <c r="A39" s="112"/>
      <c r="B39" s="127"/>
      <c r="C39" s="128"/>
      <c r="D39" s="129"/>
      <c r="E39" s="130"/>
      <c r="F39" s="127"/>
      <c r="G39" s="130"/>
      <c r="H39" s="131"/>
      <c r="K39" s="132"/>
      <c r="L39" s="133" t="s">
        <v>184</v>
      </c>
      <c r="M39" s="134" t="s">
        <v>185</v>
      </c>
      <c r="N39" s="135">
        <f>SUM(D4+D14+D23+D31+I6+I13+I20+I27+I35+N4+N17+N28)</f>
        <v>99389</v>
      </c>
    </row>
    <row r="40" spans="1:8" ht="16.5" thickTop="1">
      <c r="A40" s="112"/>
      <c r="B40" s="127" t="s">
        <v>186</v>
      </c>
      <c r="C40" s="128"/>
      <c r="D40" s="129"/>
      <c r="E40" s="130"/>
      <c r="F40" s="127"/>
      <c r="G40" s="130"/>
      <c r="H40" s="131"/>
    </row>
  </sheetData>
  <printOptions horizontalCentered="1" verticalCentered="1"/>
  <pageMargins left="0" right="0" top="0" bottom="0" header="0" footer="0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Y1">
      <selection activeCell="Y1" sqref="Y1"/>
    </sheetView>
  </sheetViews>
  <sheetFormatPr defaultColWidth="9.00390625" defaultRowHeight="12.75"/>
  <cols>
    <col min="33" max="33" width="3.75390625" style="0" customWidth="1"/>
  </cols>
  <sheetData>
    <row r="1" spans="25:41" ht="15"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</row>
    <row r="2" spans="25:41" ht="15"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</row>
    <row r="3" spans="25:41" ht="15"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</row>
    <row r="4" spans="25:41" ht="15"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</row>
    <row r="5" spans="25:41" ht="15"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3:41" ht="12.75" customHeight="1">
      <c r="C6" s="137" t="s">
        <v>187</v>
      </c>
      <c r="D6" s="137" t="s">
        <v>188</v>
      </c>
      <c r="E6" s="137" t="s">
        <v>189</v>
      </c>
      <c r="F6" s="137" t="s">
        <v>148</v>
      </c>
      <c r="G6" s="137" t="s">
        <v>174</v>
      </c>
      <c r="H6" s="137" t="s">
        <v>112</v>
      </c>
      <c r="I6" s="137" t="s">
        <v>190</v>
      </c>
      <c r="J6" s="137" t="s">
        <v>146</v>
      </c>
      <c r="K6" s="137" t="s">
        <v>167</v>
      </c>
      <c r="L6" s="137" t="s">
        <v>183</v>
      </c>
      <c r="M6" s="137" t="s">
        <v>191</v>
      </c>
      <c r="N6" s="137" t="s">
        <v>192</v>
      </c>
      <c r="O6" s="137" t="s">
        <v>150</v>
      </c>
      <c r="P6" s="137" t="s">
        <v>181</v>
      </c>
      <c r="T6" s="110" t="s">
        <v>193</v>
      </c>
      <c r="U6" s="138">
        <v>0.677</v>
      </c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</row>
    <row r="7" spans="3:41" ht="15">
      <c r="C7">
        <v>9898</v>
      </c>
      <c r="D7">
        <v>6041</v>
      </c>
      <c r="E7">
        <v>7163</v>
      </c>
      <c r="F7">
        <v>5984</v>
      </c>
      <c r="G7">
        <v>11421</v>
      </c>
      <c r="H7">
        <v>4776</v>
      </c>
      <c r="I7">
        <v>6456</v>
      </c>
      <c r="J7">
        <v>3555</v>
      </c>
      <c r="K7">
        <v>4211</v>
      </c>
      <c r="L7">
        <v>3700</v>
      </c>
      <c r="M7">
        <v>7274</v>
      </c>
      <c r="N7">
        <v>7775</v>
      </c>
      <c r="O7">
        <v>9670</v>
      </c>
      <c r="P7">
        <v>11465</v>
      </c>
      <c r="T7" s="110" t="s">
        <v>194</v>
      </c>
      <c r="U7" s="138">
        <v>0.034</v>
      </c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</row>
    <row r="8" spans="20:41" ht="15">
      <c r="T8" s="110" t="s">
        <v>195</v>
      </c>
      <c r="U8" s="138">
        <v>0.224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</row>
    <row r="9" spans="20:41" ht="15">
      <c r="T9" s="110" t="s">
        <v>196</v>
      </c>
      <c r="U9" s="139">
        <v>0.065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</row>
    <row r="10" spans="25:41" ht="15"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</row>
    <row r="11" spans="25:41" ht="15"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</row>
    <row r="12" spans="25:41" ht="15"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</row>
    <row r="13" spans="25:41" ht="15"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</row>
    <row r="14" spans="25:41" ht="15"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</row>
    <row r="15" spans="3:41" ht="12.75" customHeight="1">
      <c r="C15" s="137" t="s">
        <v>187</v>
      </c>
      <c r="D15" s="137" t="s">
        <v>188</v>
      </c>
      <c r="E15" s="137" t="s">
        <v>189</v>
      </c>
      <c r="F15" s="137" t="s">
        <v>148</v>
      </c>
      <c r="G15" s="137" t="s">
        <v>174</v>
      </c>
      <c r="H15" s="137" t="s">
        <v>112</v>
      </c>
      <c r="I15" s="137" t="s">
        <v>190</v>
      </c>
      <c r="J15" s="137" t="s">
        <v>146</v>
      </c>
      <c r="K15" s="137" t="s">
        <v>167</v>
      </c>
      <c r="L15" s="137" t="s">
        <v>183</v>
      </c>
      <c r="M15" s="137" t="s">
        <v>191</v>
      </c>
      <c r="N15" s="137" t="s">
        <v>192</v>
      </c>
      <c r="O15" s="137" t="s">
        <v>150</v>
      </c>
      <c r="P15" s="137" t="s">
        <v>181</v>
      </c>
      <c r="U15" s="140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</row>
    <row r="16" spans="2:41" ht="15">
      <c r="B16" t="s">
        <v>197</v>
      </c>
      <c r="C16">
        <v>797</v>
      </c>
      <c r="D16">
        <v>506</v>
      </c>
      <c r="E16">
        <v>520</v>
      </c>
      <c r="F16">
        <v>657</v>
      </c>
      <c r="G16">
        <v>903</v>
      </c>
      <c r="H16">
        <v>556</v>
      </c>
      <c r="I16">
        <v>576</v>
      </c>
      <c r="J16">
        <v>437</v>
      </c>
      <c r="K16">
        <v>360</v>
      </c>
      <c r="L16">
        <v>364</v>
      </c>
      <c r="M16">
        <v>667</v>
      </c>
      <c r="N16">
        <v>631</v>
      </c>
      <c r="O16">
        <v>718</v>
      </c>
      <c r="P16">
        <v>1527</v>
      </c>
      <c r="U16" s="141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</row>
    <row r="17" spans="2:41" ht="15">
      <c r="B17" t="s">
        <v>198</v>
      </c>
      <c r="C17">
        <v>937</v>
      </c>
      <c r="D17">
        <v>418</v>
      </c>
      <c r="E17">
        <v>572</v>
      </c>
      <c r="F17">
        <v>535</v>
      </c>
      <c r="G17">
        <v>636</v>
      </c>
      <c r="H17">
        <v>471</v>
      </c>
      <c r="I17">
        <v>409</v>
      </c>
      <c r="J17">
        <v>301</v>
      </c>
      <c r="K17">
        <v>261</v>
      </c>
      <c r="L17">
        <v>290</v>
      </c>
      <c r="M17">
        <v>747</v>
      </c>
      <c r="N17">
        <v>618</v>
      </c>
      <c r="O17">
        <v>953</v>
      </c>
      <c r="P17">
        <v>1066</v>
      </c>
      <c r="U17" s="141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</row>
    <row r="18" spans="21:41" ht="15">
      <c r="U18" s="141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</row>
    <row r="19" spans="21:41" ht="15">
      <c r="U19" s="142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</row>
    <row r="20" spans="25:41" ht="15"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</row>
    <row r="21" spans="4:41" ht="15">
      <c r="D21" t="s">
        <v>199</v>
      </c>
      <c r="E21" t="s">
        <v>200</v>
      </c>
      <c r="F21" t="s">
        <v>119</v>
      </c>
      <c r="G21" t="s">
        <v>142</v>
      </c>
      <c r="H21" t="s">
        <v>201</v>
      </c>
      <c r="I21" t="s">
        <v>202</v>
      </c>
      <c r="J21" t="s">
        <v>203</v>
      </c>
      <c r="K21" t="s">
        <v>204</v>
      </c>
      <c r="L21" t="s">
        <v>205</v>
      </c>
      <c r="M21" t="s">
        <v>206</v>
      </c>
      <c r="N21" t="s">
        <v>207</v>
      </c>
      <c r="O21" t="s">
        <v>208</v>
      </c>
      <c r="P21" t="s">
        <v>209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</row>
    <row r="22" spans="2:41" ht="15">
      <c r="B22" t="s">
        <v>210</v>
      </c>
      <c r="D22">
        <v>108026</v>
      </c>
      <c r="E22">
        <v>111803</v>
      </c>
      <c r="F22">
        <v>111121</v>
      </c>
      <c r="G22">
        <v>108456</v>
      </c>
      <c r="H22">
        <v>105527</v>
      </c>
      <c r="I22">
        <v>102855</v>
      </c>
      <c r="J22">
        <v>102825</v>
      </c>
      <c r="K22">
        <v>101625</v>
      </c>
      <c r="L22">
        <v>100956</v>
      </c>
      <c r="M22">
        <v>100429</v>
      </c>
      <c r="N22">
        <v>99295</v>
      </c>
      <c r="O22">
        <v>98384</v>
      </c>
      <c r="P22">
        <v>99389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</row>
    <row r="23" spans="2:41" ht="15">
      <c r="B23" t="s">
        <v>211</v>
      </c>
      <c r="D23" s="143">
        <v>0.275</v>
      </c>
      <c r="E23" s="143">
        <v>0.282</v>
      </c>
      <c r="F23" s="143">
        <v>0.281</v>
      </c>
      <c r="G23" s="143">
        <v>0.276</v>
      </c>
      <c r="H23" s="143">
        <v>0.27</v>
      </c>
      <c r="I23" s="143">
        <v>0.265</v>
      </c>
      <c r="J23" s="143">
        <v>0.265</v>
      </c>
      <c r="K23" s="143">
        <v>0.262</v>
      </c>
      <c r="L23" s="143">
        <v>0.261</v>
      </c>
      <c r="M23" s="143">
        <v>0.26</v>
      </c>
      <c r="N23" s="143">
        <v>0.257</v>
      </c>
      <c r="O23" s="143">
        <v>0.256</v>
      </c>
      <c r="P23" s="143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</row>
    <row r="24" spans="25:41" ht="15"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</row>
    <row r="25" spans="25:41" ht="15"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</row>
    <row r="26" spans="25:41" ht="15"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</row>
    <row r="27" spans="25:41" ht="15"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</row>
    <row r="28" spans="25:41" ht="15"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</row>
    <row r="29" spans="25:41" ht="15"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</row>
    <row r="30" spans="25:41" ht="15"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</row>
    <row r="31" spans="25:41" ht="15"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</row>
    <row r="32" spans="25:41" ht="15"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</row>
    <row r="33" spans="25:41" ht="15"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</row>
    <row r="34" spans="25:41" ht="15"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</row>
    <row r="35" spans="25:41" ht="15"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</row>
    <row r="36" spans="25:41" ht="15"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</row>
    <row r="37" spans="25:41" ht="15"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</row>
    <row r="38" spans="25:41" ht="15"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</row>
    <row r="39" spans="25:41" ht="15"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</row>
    <row r="40" spans="25:41" ht="15"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</row>
    <row r="41" spans="25:41" ht="15"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</row>
    <row r="42" spans="25:41" ht="15"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</row>
    <row r="43" spans="25:41" ht="15"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</row>
    <row r="44" spans="25:41" ht="15"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</row>
    <row r="45" spans="25:41" ht="15"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</row>
  </sheetData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4.75390625" style="0" customWidth="1"/>
    <col min="3" max="3" width="27.75390625" style="0" customWidth="1"/>
    <col min="4" max="4" width="22.625" style="0" customWidth="1"/>
    <col min="5" max="5" width="13.25390625" style="17" customWidth="1"/>
    <col min="6" max="8" width="12.25390625" style="17" customWidth="1"/>
    <col min="9" max="9" width="13.00390625" style="17" customWidth="1"/>
    <col min="10" max="10" width="12.375" style="17" customWidth="1"/>
    <col min="11" max="11" width="12.625" style="64" customWidth="1"/>
    <col min="12" max="12" width="12.25390625" style="17" customWidth="1"/>
    <col min="13" max="13" width="12.125" style="64" customWidth="1"/>
    <col min="14" max="15" width="12.25390625" style="17" customWidth="1"/>
    <col min="16" max="16" width="12.25390625" style="64" customWidth="1"/>
    <col min="17" max="17" width="12.875" style="17" customWidth="1"/>
    <col min="18" max="18" width="13.375" style="17" customWidth="1"/>
    <col min="19" max="19" width="15.875" style="17" customWidth="1"/>
    <col min="20" max="20" width="10.75390625" style="0" bestFit="1" customWidth="1"/>
  </cols>
  <sheetData>
    <row r="2" spans="2:18" ht="42" customHeight="1">
      <c r="B2" s="144"/>
      <c r="C2" s="145" t="s">
        <v>212</v>
      </c>
      <c r="D2" s="146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</row>
    <row r="3" spans="2:19" ht="47.25" customHeight="1">
      <c r="B3" s="309" t="s">
        <v>213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</row>
    <row r="4" spans="2:19" ht="41.25" customHeight="1" thickBot="1">
      <c r="B4" s="279" t="s">
        <v>214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2:19" ht="39.75" customHeight="1" thickBot="1">
      <c r="B5" s="1" t="s">
        <v>1</v>
      </c>
      <c r="C5" s="2" t="s">
        <v>2</v>
      </c>
      <c r="D5" s="3" t="s">
        <v>3</v>
      </c>
      <c r="E5" s="4" t="s">
        <v>78</v>
      </c>
      <c r="F5" s="5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215</v>
      </c>
      <c r="P5" s="6" t="s">
        <v>216</v>
      </c>
      <c r="Q5" s="6" t="s">
        <v>15</v>
      </c>
      <c r="R5" s="6" t="s">
        <v>16</v>
      </c>
      <c r="S5" s="150" t="s">
        <v>17</v>
      </c>
    </row>
    <row r="6" spans="2:19" ht="36" customHeight="1" thickBot="1">
      <c r="B6" s="151"/>
      <c r="C6" s="322" t="s">
        <v>217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</row>
    <row r="7" spans="2:19" ht="24.75" customHeight="1" thickBot="1">
      <c r="B7" s="152" t="s">
        <v>19</v>
      </c>
      <c r="C7" s="318" t="s">
        <v>218</v>
      </c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20"/>
    </row>
    <row r="8" spans="2:19" ht="26.25" customHeight="1" thickBot="1" thickTop="1">
      <c r="B8" s="153"/>
      <c r="C8" s="286" t="s">
        <v>219</v>
      </c>
      <c r="D8" s="287"/>
      <c r="E8" s="54">
        <v>1811</v>
      </c>
      <c r="F8" s="37">
        <v>1451</v>
      </c>
      <c r="G8" s="37">
        <v>1566</v>
      </c>
      <c r="H8" s="37">
        <v>1434</v>
      </c>
      <c r="I8" s="37">
        <v>2342</v>
      </c>
      <c r="J8" s="37">
        <v>1009</v>
      </c>
      <c r="K8" s="37">
        <v>1533</v>
      </c>
      <c r="L8" s="37">
        <v>776</v>
      </c>
      <c r="M8" s="37">
        <v>1091</v>
      </c>
      <c r="N8" s="37">
        <v>930</v>
      </c>
      <c r="O8" s="37">
        <v>1124</v>
      </c>
      <c r="P8" s="37">
        <v>1727</v>
      </c>
      <c r="Q8" s="37">
        <v>2284</v>
      </c>
      <c r="R8" s="154">
        <v>2576</v>
      </c>
      <c r="S8" s="25">
        <f>SUM(E8:R8)</f>
        <v>21654</v>
      </c>
    </row>
    <row r="9" spans="2:20" ht="24" customHeight="1" thickBot="1" thickTop="1">
      <c r="B9" s="153"/>
      <c r="C9" s="288" t="s">
        <v>220</v>
      </c>
      <c r="D9" s="289"/>
      <c r="E9" s="155">
        <v>2645</v>
      </c>
      <c r="F9" s="155">
        <v>1538</v>
      </c>
      <c r="G9" s="155">
        <v>2017</v>
      </c>
      <c r="H9" s="155">
        <v>1523</v>
      </c>
      <c r="I9" s="155">
        <v>3224</v>
      </c>
      <c r="J9" s="155">
        <v>1339</v>
      </c>
      <c r="K9" s="155">
        <v>1726</v>
      </c>
      <c r="L9" s="155">
        <v>925</v>
      </c>
      <c r="M9" s="155">
        <v>1118</v>
      </c>
      <c r="N9" s="155">
        <v>1015</v>
      </c>
      <c r="O9" s="155">
        <v>2159</v>
      </c>
      <c r="P9" s="155">
        <v>2133</v>
      </c>
      <c r="Q9" s="155">
        <v>2797</v>
      </c>
      <c r="R9" s="156">
        <v>3221</v>
      </c>
      <c r="S9" s="25">
        <f>SUM(E9:R9)</f>
        <v>27380</v>
      </c>
      <c r="T9" s="26"/>
    </row>
    <row r="10" spans="2:20" ht="24" customHeight="1" thickBot="1" thickTop="1">
      <c r="B10" s="153"/>
      <c r="C10" s="290" t="s">
        <v>221</v>
      </c>
      <c r="D10" s="291"/>
      <c r="E10" s="32">
        <v>2058</v>
      </c>
      <c r="F10" s="32">
        <v>1379</v>
      </c>
      <c r="G10" s="32">
        <v>1558</v>
      </c>
      <c r="H10" s="32">
        <v>1329</v>
      </c>
      <c r="I10" s="32">
        <v>2525</v>
      </c>
      <c r="J10" s="32">
        <v>1062</v>
      </c>
      <c r="K10" s="32">
        <v>1388</v>
      </c>
      <c r="L10" s="32">
        <v>777</v>
      </c>
      <c r="M10" s="32">
        <v>814</v>
      </c>
      <c r="N10" s="32">
        <v>783</v>
      </c>
      <c r="O10" s="32">
        <v>1614</v>
      </c>
      <c r="P10" s="32">
        <v>1709</v>
      </c>
      <c r="Q10" s="32">
        <v>2080</v>
      </c>
      <c r="R10" s="49">
        <v>2475</v>
      </c>
      <c r="S10" s="25">
        <f>SUM(E10:R10)</f>
        <v>21551</v>
      </c>
      <c r="T10" s="26"/>
    </row>
    <row r="11" spans="2:20" ht="24" customHeight="1" thickBot="1" thickTop="1">
      <c r="B11" s="153"/>
      <c r="C11" s="290" t="s">
        <v>222</v>
      </c>
      <c r="D11" s="291"/>
      <c r="E11" s="157">
        <v>2921</v>
      </c>
      <c r="F11" s="157">
        <v>1444</v>
      </c>
      <c r="G11" s="157">
        <v>1795</v>
      </c>
      <c r="H11" s="157">
        <v>1456</v>
      </c>
      <c r="I11" s="157">
        <v>2988</v>
      </c>
      <c r="J11" s="157">
        <v>1207</v>
      </c>
      <c r="K11" s="157">
        <v>1569</v>
      </c>
      <c r="L11" s="157">
        <v>951</v>
      </c>
      <c r="M11" s="157">
        <v>1053</v>
      </c>
      <c r="N11" s="157">
        <v>827</v>
      </c>
      <c r="O11" s="157">
        <v>2095</v>
      </c>
      <c r="P11" s="157">
        <v>1948</v>
      </c>
      <c r="Q11" s="157">
        <v>2276</v>
      </c>
      <c r="R11" s="158">
        <v>2863</v>
      </c>
      <c r="S11" s="25">
        <f>SUM(E11:R11)</f>
        <v>25393</v>
      </c>
      <c r="T11" s="26"/>
    </row>
    <row r="12" spans="2:20" ht="24" customHeight="1" thickBot="1" thickTop="1">
      <c r="B12" s="159"/>
      <c r="C12" s="292" t="s">
        <v>223</v>
      </c>
      <c r="D12" s="293"/>
      <c r="E12" s="160">
        <v>463</v>
      </c>
      <c r="F12" s="161">
        <v>229</v>
      </c>
      <c r="G12" s="162">
        <v>227</v>
      </c>
      <c r="H12" s="162">
        <v>242</v>
      </c>
      <c r="I12" s="162">
        <v>342</v>
      </c>
      <c r="J12" s="162">
        <v>159</v>
      </c>
      <c r="K12" s="162">
        <v>240</v>
      </c>
      <c r="L12" s="162">
        <v>126</v>
      </c>
      <c r="M12" s="163">
        <v>135</v>
      </c>
      <c r="N12" s="163">
        <v>145</v>
      </c>
      <c r="O12" s="163">
        <v>282</v>
      </c>
      <c r="P12" s="163">
        <v>258</v>
      </c>
      <c r="Q12" s="163">
        <v>233</v>
      </c>
      <c r="R12" s="163">
        <v>330</v>
      </c>
      <c r="S12" s="25">
        <f>SUM(E12:R12)</f>
        <v>3411</v>
      </c>
      <c r="T12" s="26"/>
    </row>
    <row r="13" spans="2:20" ht="24" customHeight="1" thickBot="1" thickTop="1">
      <c r="B13" s="300" t="s">
        <v>224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26"/>
    </row>
    <row r="14" spans="2:20" ht="24" customHeight="1" thickBot="1">
      <c r="B14" s="152">
        <v>2</v>
      </c>
      <c r="C14" s="318" t="s">
        <v>225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20"/>
      <c r="T14" s="26"/>
    </row>
    <row r="15" spans="2:20" ht="24.75" customHeight="1" thickBot="1" thickTop="1">
      <c r="B15" s="159"/>
      <c r="C15" s="285" t="s">
        <v>226</v>
      </c>
      <c r="D15" s="286"/>
      <c r="E15" s="32">
        <v>724</v>
      </c>
      <c r="F15" s="34">
        <v>192</v>
      </c>
      <c r="G15" s="34">
        <v>102</v>
      </c>
      <c r="H15" s="34">
        <v>172</v>
      </c>
      <c r="I15" s="34">
        <v>255</v>
      </c>
      <c r="J15" s="34">
        <v>138</v>
      </c>
      <c r="K15" s="34">
        <v>177</v>
      </c>
      <c r="L15" s="34">
        <v>73</v>
      </c>
      <c r="M15" s="35">
        <v>150</v>
      </c>
      <c r="N15" s="35">
        <v>87</v>
      </c>
      <c r="O15" s="35">
        <v>650</v>
      </c>
      <c r="P15" s="35">
        <v>214</v>
      </c>
      <c r="Q15" s="35">
        <v>232</v>
      </c>
      <c r="R15" s="35">
        <v>210</v>
      </c>
      <c r="S15" s="25">
        <f>SUM(E15:R15)</f>
        <v>3376</v>
      </c>
      <c r="T15" s="26"/>
    </row>
    <row r="16" spans="2:20" ht="24" customHeight="1" thickBot="1" thickTop="1">
      <c r="B16" s="159" t="s">
        <v>32</v>
      </c>
      <c r="C16" s="285" t="s">
        <v>227</v>
      </c>
      <c r="D16" s="286"/>
      <c r="E16" s="32">
        <v>2134</v>
      </c>
      <c r="F16" s="34">
        <v>1003</v>
      </c>
      <c r="G16" s="34">
        <v>1307</v>
      </c>
      <c r="H16" s="34">
        <v>1342</v>
      </c>
      <c r="I16" s="34">
        <v>2474</v>
      </c>
      <c r="J16" s="34">
        <v>1104</v>
      </c>
      <c r="K16" s="34">
        <v>1165</v>
      </c>
      <c r="L16" s="34">
        <v>681</v>
      </c>
      <c r="M16" s="35">
        <v>842</v>
      </c>
      <c r="N16" s="35">
        <v>739</v>
      </c>
      <c r="O16" s="35">
        <v>1865</v>
      </c>
      <c r="P16" s="35">
        <v>1446</v>
      </c>
      <c r="Q16" s="35">
        <v>2238</v>
      </c>
      <c r="R16" s="35">
        <v>2359</v>
      </c>
      <c r="S16" s="25">
        <f>SUM(E16:R16)</f>
        <v>20699</v>
      </c>
      <c r="T16" s="26"/>
    </row>
    <row r="17" spans="2:20" s="17" customFormat="1" ht="24" customHeight="1" thickBot="1" thickTop="1">
      <c r="B17" s="87" t="s">
        <v>32</v>
      </c>
      <c r="C17" s="296" t="s">
        <v>228</v>
      </c>
      <c r="D17" s="297"/>
      <c r="E17" s="32">
        <v>1011</v>
      </c>
      <c r="F17" s="34">
        <v>359</v>
      </c>
      <c r="G17" s="34">
        <v>455</v>
      </c>
      <c r="H17" s="34">
        <v>321</v>
      </c>
      <c r="I17" s="34">
        <v>630</v>
      </c>
      <c r="J17" s="34">
        <v>361</v>
      </c>
      <c r="K17" s="34">
        <v>364</v>
      </c>
      <c r="L17" s="34">
        <v>178</v>
      </c>
      <c r="M17" s="35">
        <v>272</v>
      </c>
      <c r="N17" s="35">
        <v>224</v>
      </c>
      <c r="O17" s="35">
        <v>602</v>
      </c>
      <c r="P17" s="35">
        <v>422</v>
      </c>
      <c r="Q17" s="35">
        <v>396</v>
      </c>
      <c r="R17" s="35">
        <v>601</v>
      </c>
      <c r="S17" s="25">
        <f>SUM(E17:R17)</f>
        <v>6196</v>
      </c>
      <c r="T17" s="21"/>
    </row>
    <row r="18" spans="2:20" s="17" customFormat="1" ht="24" customHeight="1" thickBot="1" thickTop="1">
      <c r="B18" s="87"/>
      <c r="C18" s="298" t="s">
        <v>229</v>
      </c>
      <c r="D18" s="299"/>
      <c r="E18" s="160">
        <v>2963</v>
      </c>
      <c r="F18" s="162">
        <v>2002</v>
      </c>
      <c r="G18" s="162">
        <v>2909</v>
      </c>
      <c r="H18" s="162">
        <v>2366</v>
      </c>
      <c r="I18" s="162">
        <v>4278</v>
      </c>
      <c r="J18" s="162">
        <v>1426</v>
      </c>
      <c r="K18" s="162">
        <v>2487</v>
      </c>
      <c r="L18" s="162">
        <v>1451</v>
      </c>
      <c r="M18" s="163">
        <v>1457</v>
      </c>
      <c r="N18" s="163">
        <v>1539</v>
      </c>
      <c r="O18" s="163">
        <v>2212</v>
      </c>
      <c r="P18" s="163">
        <v>3049</v>
      </c>
      <c r="Q18" s="163">
        <v>3543</v>
      </c>
      <c r="R18" s="163">
        <v>3919</v>
      </c>
      <c r="S18" s="25">
        <f>SUM(E18:R18)</f>
        <v>35601</v>
      </c>
      <c r="T18" s="21"/>
    </row>
    <row r="19" spans="2:20" s="17" customFormat="1" ht="24" customHeight="1" thickBot="1" thickTop="1">
      <c r="B19" s="164"/>
      <c r="C19" s="301" t="s">
        <v>230</v>
      </c>
      <c r="D19" s="302"/>
      <c r="E19" s="43">
        <v>3066</v>
      </c>
      <c r="F19" s="44">
        <v>2485</v>
      </c>
      <c r="G19" s="44">
        <v>2390</v>
      </c>
      <c r="H19" s="44">
        <v>1783</v>
      </c>
      <c r="I19" s="44">
        <v>3784</v>
      </c>
      <c r="J19" s="44">
        <v>1747</v>
      </c>
      <c r="K19" s="44">
        <v>2263</v>
      </c>
      <c r="L19" s="44">
        <v>1172</v>
      </c>
      <c r="M19" s="45">
        <v>1490</v>
      </c>
      <c r="N19" s="45">
        <v>1111</v>
      </c>
      <c r="O19" s="45">
        <v>1945</v>
      </c>
      <c r="P19" s="45">
        <v>2644</v>
      </c>
      <c r="Q19" s="45">
        <v>3261</v>
      </c>
      <c r="R19" s="45">
        <v>4376</v>
      </c>
      <c r="S19" s="25">
        <f>SUM(E19:R19)</f>
        <v>33517</v>
      </c>
      <c r="T19" s="21"/>
    </row>
    <row r="20" spans="2:19" ht="24" customHeight="1" thickBot="1">
      <c r="B20" s="281" t="s">
        <v>231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2:19" ht="24" customHeight="1" thickBot="1">
      <c r="B21" s="152">
        <v>3</v>
      </c>
      <c r="C21" s="312" t="s">
        <v>232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4"/>
    </row>
    <row r="22" spans="2:19" ht="24" customHeight="1" thickBot="1" thickTop="1">
      <c r="B22" s="165"/>
      <c r="C22" s="285" t="s">
        <v>233</v>
      </c>
      <c r="D22" s="286"/>
      <c r="E22" s="157">
        <v>975</v>
      </c>
      <c r="F22" s="157">
        <v>688</v>
      </c>
      <c r="G22" s="157">
        <v>794</v>
      </c>
      <c r="H22" s="157">
        <v>670</v>
      </c>
      <c r="I22" s="157">
        <v>1961</v>
      </c>
      <c r="J22" s="157">
        <v>544</v>
      </c>
      <c r="K22" s="157">
        <v>1117</v>
      </c>
      <c r="L22" s="157">
        <v>623</v>
      </c>
      <c r="M22" s="157">
        <v>604</v>
      </c>
      <c r="N22" s="157">
        <v>509</v>
      </c>
      <c r="O22" s="157">
        <v>596</v>
      </c>
      <c r="P22" s="157">
        <v>845</v>
      </c>
      <c r="Q22" s="157">
        <v>1049</v>
      </c>
      <c r="R22" s="158">
        <v>1584</v>
      </c>
      <c r="S22" s="166">
        <f aca="true" t="shared" si="0" ref="S22:S28">SUM(E22:R22)</f>
        <v>12559</v>
      </c>
    </row>
    <row r="23" spans="2:19" ht="24" customHeight="1" thickBot="1" thickTop="1">
      <c r="B23" s="167"/>
      <c r="C23" s="285" t="s">
        <v>234</v>
      </c>
      <c r="D23" s="286"/>
      <c r="E23" s="32">
        <v>1740</v>
      </c>
      <c r="F23" s="34">
        <v>1142</v>
      </c>
      <c r="G23" s="34">
        <v>1462</v>
      </c>
      <c r="H23" s="34">
        <v>1327</v>
      </c>
      <c r="I23" s="34">
        <v>2188</v>
      </c>
      <c r="J23" s="34">
        <v>827</v>
      </c>
      <c r="K23" s="34">
        <v>989</v>
      </c>
      <c r="L23" s="34">
        <v>766</v>
      </c>
      <c r="M23" s="35">
        <v>549</v>
      </c>
      <c r="N23" s="35">
        <v>878</v>
      </c>
      <c r="O23" s="35">
        <v>1127</v>
      </c>
      <c r="P23" s="35">
        <v>1412</v>
      </c>
      <c r="Q23" s="35">
        <v>2057</v>
      </c>
      <c r="R23" s="35">
        <v>2249</v>
      </c>
      <c r="S23" s="166">
        <f t="shared" si="0"/>
        <v>18713</v>
      </c>
    </row>
    <row r="24" spans="2:19" ht="24" customHeight="1" thickBot="1" thickTop="1">
      <c r="B24" s="167"/>
      <c r="C24" s="285" t="s">
        <v>235</v>
      </c>
      <c r="D24" s="286"/>
      <c r="E24" s="157">
        <v>1550</v>
      </c>
      <c r="F24" s="157">
        <v>943</v>
      </c>
      <c r="G24" s="157">
        <v>1125</v>
      </c>
      <c r="H24" s="157">
        <v>889</v>
      </c>
      <c r="I24" s="157">
        <v>1550</v>
      </c>
      <c r="J24" s="157">
        <v>686</v>
      </c>
      <c r="K24" s="157">
        <v>1030</v>
      </c>
      <c r="L24" s="157">
        <v>514</v>
      </c>
      <c r="M24" s="157">
        <v>362</v>
      </c>
      <c r="N24" s="157">
        <v>617</v>
      </c>
      <c r="O24" s="157">
        <v>936</v>
      </c>
      <c r="P24" s="157">
        <v>1174</v>
      </c>
      <c r="Q24" s="157">
        <v>1370</v>
      </c>
      <c r="R24" s="158">
        <v>1709</v>
      </c>
      <c r="S24" s="166">
        <f t="shared" si="0"/>
        <v>14455</v>
      </c>
    </row>
    <row r="25" spans="2:19" s="17" customFormat="1" ht="23.25" customHeight="1" thickBot="1" thickTop="1">
      <c r="B25" s="168"/>
      <c r="C25" s="283" t="s">
        <v>236</v>
      </c>
      <c r="D25" s="284"/>
      <c r="E25" s="32">
        <v>2213</v>
      </c>
      <c r="F25" s="34">
        <v>1267</v>
      </c>
      <c r="G25" s="34">
        <v>1484</v>
      </c>
      <c r="H25" s="34">
        <v>1246</v>
      </c>
      <c r="I25" s="34">
        <v>2059</v>
      </c>
      <c r="J25" s="34">
        <v>949</v>
      </c>
      <c r="K25" s="34">
        <v>1304</v>
      </c>
      <c r="L25" s="34">
        <v>597</v>
      </c>
      <c r="M25" s="35">
        <v>446</v>
      </c>
      <c r="N25" s="35">
        <v>704</v>
      </c>
      <c r="O25" s="35">
        <v>1347</v>
      </c>
      <c r="P25" s="35">
        <v>1463</v>
      </c>
      <c r="Q25" s="35">
        <v>1809</v>
      </c>
      <c r="R25" s="35">
        <v>2482</v>
      </c>
      <c r="S25" s="166">
        <f t="shared" si="0"/>
        <v>19370</v>
      </c>
    </row>
    <row r="26" spans="2:19" ht="24" customHeight="1" thickBot="1" thickTop="1">
      <c r="B26" s="167"/>
      <c r="C26" s="285" t="s">
        <v>237</v>
      </c>
      <c r="D26" s="286"/>
      <c r="E26" s="157">
        <v>1784</v>
      </c>
      <c r="F26" s="157">
        <v>795</v>
      </c>
      <c r="G26" s="157">
        <v>1029</v>
      </c>
      <c r="H26" s="157">
        <v>801</v>
      </c>
      <c r="I26" s="157">
        <v>1545</v>
      </c>
      <c r="J26" s="157">
        <v>670</v>
      </c>
      <c r="K26" s="157">
        <v>851</v>
      </c>
      <c r="L26" s="157">
        <v>447</v>
      </c>
      <c r="M26" s="157">
        <v>420</v>
      </c>
      <c r="N26" s="157">
        <v>419</v>
      </c>
      <c r="O26" s="157">
        <v>1218</v>
      </c>
      <c r="P26" s="157">
        <v>1029</v>
      </c>
      <c r="Q26" s="157">
        <v>1256</v>
      </c>
      <c r="R26" s="158">
        <v>1559</v>
      </c>
      <c r="S26" s="166">
        <f t="shared" si="0"/>
        <v>13823</v>
      </c>
    </row>
    <row r="27" spans="2:19" s="17" customFormat="1" ht="24.75" customHeight="1" thickBot="1" thickTop="1">
      <c r="B27" s="168"/>
      <c r="C27" s="283" t="s">
        <v>238</v>
      </c>
      <c r="D27" s="284"/>
      <c r="E27" s="32">
        <v>233</v>
      </c>
      <c r="F27" s="34">
        <v>83</v>
      </c>
      <c r="G27" s="34">
        <v>103</v>
      </c>
      <c r="H27" s="34">
        <v>103</v>
      </c>
      <c r="I27" s="34">
        <v>153</v>
      </c>
      <c r="J27" s="34">
        <v>95</v>
      </c>
      <c r="K27" s="34">
        <v>67</v>
      </c>
      <c r="L27" s="34">
        <v>49</v>
      </c>
      <c r="M27" s="35">
        <v>52</v>
      </c>
      <c r="N27" s="35">
        <v>71</v>
      </c>
      <c r="O27" s="35">
        <v>166</v>
      </c>
      <c r="P27" s="35">
        <v>119</v>
      </c>
      <c r="Q27" s="35">
        <v>127</v>
      </c>
      <c r="R27" s="35">
        <v>191</v>
      </c>
      <c r="S27" s="166">
        <f t="shared" si="0"/>
        <v>1612</v>
      </c>
    </row>
    <row r="28" spans="2:19" ht="24" customHeight="1" thickBot="1" thickTop="1">
      <c r="B28" s="169"/>
      <c r="C28" s="294" t="s">
        <v>239</v>
      </c>
      <c r="D28" s="295"/>
      <c r="E28" s="170">
        <v>1403</v>
      </c>
      <c r="F28" s="170">
        <v>1123</v>
      </c>
      <c r="G28" s="170">
        <v>1166</v>
      </c>
      <c r="H28" s="170">
        <v>948</v>
      </c>
      <c r="I28" s="170">
        <v>1965</v>
      </c>
      <c r="J28" s="170">
        <v>1005</v>
      </c>
      <c r="K28" s="170">
        <v>1098</v>
      </c>
      <c r="L28" s="170">
        <v>559</v>
      </c>
      <c r="M28" s="170">
        <v>1778</v>
      </c>
      <c r="N28" s="170">
        <v>502</v>
      </c>
      <c r="O28" s="170">
        <v>1884</v>
      </c>
      <c r="P28" s="170">
        <v>1733</v>
      </c>
      <c r="Q28" s="170">
        <v>2002</v>
      </c>
      <c r="R28" s="171">
        <v>1691</v>
      </c>
      <c r="S28" s="166">
        <f t="shared" si="0"/>
        <v>18857</v>
      </c>
    </row>
    <row r="29" spans="2:19" s="17" customFormat="1" ht="24" customHeight="1" thickBot="1">
      <c r="B29" s="321" t="s">
        <v>240</v>
      </c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</row>
    <row r="30" spans="2:19" s="17" customFormat="1" ht="24" customHeight="1" thickBot="1">
      <c r="B30" s="172" t="s">
        <v>30</v>
      </c>
      <c r="C30" s="315" t="s">
        <v>241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7"/>
    </row>
    <row r="31" spans="2:19" ht="24" customHeight="1" thickBot="1" thickTop="1">
      <c r="B31" s="167"/>
      <c r="C31" s="285" t="s">
        <v>242</v>
      </c>
      <c r="D31" s="286"/>
      <c r="E31" s="173">
        <v>715</v>
      </c>
      <c r="F31" s="173">
        <v>454</v>
      </c>
      <c r="G31" s="173">
        <v>445</v>
      </c>
      <c r="H31" s="173">
        <v>536</v>
      </c>
      <c r="I31" s="173">
        <v>661</v>
      </c>
      <c r="J31" s="173">
        <v>485</v>
      </c>
      <c r="K31" s="173">
        <v>481</v>
      </c>
      <c r="L31" s="173">
        <v>319</v>
      </c>
      <c r="M31" s="173">
        <v>301</v>
      </c>
      <c r="N31" s="173">
        <v>293</v>
      </c>
      <c r="O31" s="173">
        <v>568</v>
      </c>
      <c r="P31" s="173">
        <v>526</v>
      </c>
      <c r="Q31" s="173">
        <v>619</v>
      </c>
      <c r="R31" s="174">
        <v>1342</v>
      </c>
      <c r="S31" s="175">
        <f aca="true" t="shared" si="1" ref="S31:S36">SUM(E31:R31)</f>
        <v>7745</v>
      </c>
    </row>
    <row r="32" spans="2:19" s="17" customFormat="1" ht="24" customHeight="1" thickBot="1" thickTop="1">
      <c r="B32" s="168"/>
      <c r="C32" s="283" t="s">
        <v>243</v>
      </c>
      <c r="D32" s="284"/>
      <c r="E32" s="49">
        <v>1332</v>
      </c>
      <c r="F32" s="35">
        <v>836</v>
      </c>
      <c r="G32" s="35">
        <v>848</v>
      </c>
      <c r="H32" s="35">
        <v>822</v>
      </c>
      <c r="I32" s="35">
        <v>1709</v>
      </c>
      <c r="J32" s="35">
        <v>668</v>
      </c>
      <c r="K32" s="35">
        <v>936</v>
      </c>
      <c r="L32" s="35">
        <v>501</v>
      </c>
      <c r="M32" s="35">
        <v>683</v>
      </c>
      <c r="N32" s="35">
        <v>608</v>
      </c>
      <c r="O32" s="35">
        <v>1044</v>
      </c>
      <c r="P32" s="35">
        <v>1134</v>
      </c>
      <c r="Q32" s="35">
        <v>1199</v>
      </c>
      <c r="R32" s="35">
        <v>1635</v>
      </c>
      <c r="S32" s="175">
        <f t="shared" si="1"/>
        <v>13955</v>
      </c>
    </row>
    <row r="33" spans="2:19" ht="24" customHeight="1" thickBot="1" thickTop="1">
      <c r="B33" s="167"/>
      <c r="C33" s="303" t="s">
        <v>244</v>
      </c>
      <c r="D33" s="304"/>
      <c r="E33" s="160">
        <v>1373</v>
      </c>
      <c r="F33" s="176">
        <v>812</v>
      </c>
      <c r="G33" s="176">
        <v>875</v>
      </c>
      <c r="H33" s="176">
        <v>851</v>
      </c>
      <c r="I33" s="176">
        <v>1499</v>
      </c>
      <c r="J33" s="176">
        <v>681</v>
      </c>
      <c r="K33" s="176">
        <v>842</v>
      </c>
      <c r="L33" s="176">
        <v>447</v>
      </c>
      <c r="M33" s="176">
        <v>561</v>
      </c>
      <c r="N33" s="176">
        <v>577</v>
      </c>
      <c r="O33" s="160">
        <v>1050</v>
      </c>
      <c r="P33" s="176">
        <v>964</v>
      </c>
      <c r="Q33" s="176">
        <v>1333</v>
      </c>
      <c r="R33" s="177">
        <v>1611</v>
      </c>
      <c r="S33" s="175">
        <f t="shared" si="1"/>
        <v>13476</v>
      </c>
    </row>
    <row r="34" spans="2:19" ht="24" customHeight="1" thickBot="1" thickTop="1">
      <c r="B34" s="167"/>
      <c r="C34" s="283" t="s">
        <v>245</v>
      </c>
      <c r="D34" s="284"/>
      <c r="E34" s="54">
        <v>1995</v>
      </c>
      <c r="F34" s="55">
        <v>1116</v>
      </c>
      <c r="G34" s="55">
        <v>1188</v>
      </c>
      <c r="H34" s="55">
        <v>997</v>
      </c>
      <c r="I34" s="55">
        <v>1814</v>
      </c>
      <c r="J34" s="55">
        <v>935</v>
      </c>
      <c r="K34" s="55">
        <v>1073</v>
      </c>
      <c r="L34" s="55">
        <v>542</v>
      </c>
      <c r="M34" s="55">
        <v>658</v>
      </c>
      <c r="N34" s="55">
        <v>656</v>
      </c>
      <c r="O34" s="54">
        <v>1311</v>
      </c>
      <c r="P34" s="55">
        <v>1225</v>
      </c>
      <c r="Q34" s="55">
        <v>1639</v>
      </c>
      <c r="R34" s="178">
        <v>2035</v>
      </c>
      <c r="S34" s="175">
        <f t="shared" si="1"/>
        <v>17184</v>
      </c>
    </row>
    <row r="35" spans="2:19" ht="24" customHeight="1" thickBot="1" thickTop="1">
      <c r="B35" s="167"/>
      <c r="C35" s="305" t="s">
        <v>246</v>
      </c>
      <c r="D35" s="306"/>
      <c r="E35" s="179">
        <v>1869</v>
      </c>
      <c r="F35" s="180">
        <v>1113</v>
      </c>
      <c r="G35" s="180">
        <v>1208</v>
      </c>
      <c r="H35" s="180">
        <v>1048</v>
      </c>
      <c r="I35" s="180">
        <v>1870</v>
      </c>
      <c r="J35" s="180">
        <v>778</v>
      </c>
      <c r="K35" s="180">
        <v>1137</v>
      </c>
      <c r="L35" s="180">
        <v>563</v>
      </c>
      <c r="M35" s="180">
        <v>754</v>
      </c>
      <c r="N35" s="180">
        <v>568</v>
      </c>
      <c r="O35" s="179">
        <v>1360</v>
      </c>
      <c r="P35" s="180">
        <v>1372</v>
      </c>
      <c r="Q35" s="180">
        <v>1753</v>
      </c>
      <c r="R35" s="181">
        <v>1934</v>
      </c>
      <c r="S35" s="175">
        <f t="shared" si="1"/>
        <v>17327</v>
      </c>
    </row>
    <row r="36" spans="2:19" ht="24" customHeight="1" thickBot="1" thickTop="1">
      <c r="B36" s="182"/>
      <c r="C36" s="307" t="s">
        <v>247</v>
      </c>
      <c r="D36" s="308"/>
      <c r="E36" s="183">
        <v>2614</v>
      </c>
      <c r="F36" s="184">
        <v>1710</v>
      </c>
      <c r="G36" s="184">
        <v>2599</v>
      </c>
      <c r="H36" s="184">
        <v>1730</v>
      </c>
      <c r="I36" s="184">
        <v>3868</v>
      </c>
      <c r="J36" s="184">
        <v>1229</v>
      </c>
      <c r="K36" s="184">
        <v>1987</v>
      </c>
      <c r="L36" s="184">
        <v>1183</v>
      </c>
      <c r="M36" s="184">
        <v>1254</v>
      </c>
      <c r="N36" s="184">
        <v>998</v>
      </c>
      <c r="O36" s="183">
        <v>1941</v>
      </c>
      <c r="P36" s="184">
        <v>2554</v>
      </c>
      <c r="Q36" s="184">
        <v>3127</v>
      </c>
      <c r="R36" s="185">
        <v>2908</v>
      </c>
      <c r="S36" s="175">
        <f t="shared" si="1"/>
        <v>29702</v>
      </c>
    </row>
    <row r="37" spans="2:19" ht="24" customHeight="1" thickBot="1">
      <c r="B37" s="277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</row>
    <row r="38" spans="2:19" ht="36" customHeight="1" thickBot="1" thickTop="1">
      <c r="B38" s="186" t="s">
        <v>42</v>
      </c>
      <c r="C38" s="310" t="s">
        <v>248</v>
      </c>
      <c r="D38" s="311"/>
      <c r="E38" s="187">
        <v>9898</v>
      </c>
      <c r="F38" s="187">
        <v>6041</v>
      </c>
      <c r="G38" s="187">
        <v>7163</v>
      </c>
      <c r="H38" s="187">
        <v>5984</v>
      </c>
      <c r="I38" s="187">
        <v>11421</v>
      </c>
      <c r="J38" s="187">
        <v>4776</v>
      </c>
      <c r="K38" s="187">
        <v>6456</v>
      </c>
      <c r="L38" s="187">
        <v>3555</v>
      </c>
      <c r="M38" s="187">
        <v>4211</v>
      </c>
      <c r="N38" s="187">
        <v>3700</v>
      </c>
      <c r="O38" s="187">
        <v>7274</v>
      </c>
      <c r="P38" s="187">
        <v>7775</v>
      </c>
      <c r="Q38" s="187">
        <v>9670</v>
      </c>
      <c r="R38" s="188">
        <v>11465</v>
      </c>
      <c r="S38" s="189">
        <f>SUM(E38:R38)</f>
        <v>99389</v>
      </c>
    </row>
    <row r="39" spans="2:19" ht="15" customHeight="1">
      <c r="B39" s="190"/>
      <c r="C39" s="191"/>
      <c r="D39" s="191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</row>
    <row r="40" spans="2:19" ht="14.25" customHeight="1">
      <c r="B40" s="62"/>
      <c r="E40" s="192">
        <f aca="true" t="shared" si="2" ref="E40:S40">E8+E9+E10+E11+E12</f>
        <v>9898</v>
      </c>
      <c r="F40" s="192">
        <f t="shared" si="2"/>
        <v>6041</v>
      </c>
      <c r="G40" s="192">
        <f t="shared" si="2"/>
        <v>7163</v>
      </c>
      <c r="H40" s="192">
        <f t="shared" si="2"/>
        <v>5984</v>
      </c>
      <c r="I40" s="192">
        <f t="shared" si="2"/>
        <v>11421</v>
      </c>
      <c r="J40" s="192">
        <f t="shared" si="2"/>
        <v>4776</v>
      </c>
      <c r="K40" s="192">
        <f t="shared" si="2"/>
        <v>6456</v>
      </c>
      <c r="L40" s="192">
        <f t="shared" si="2"/>
        <v>3555</v>
      </c>
      <c r="M40" s="192">
        <f t="shared" si="2"/>
        <v>4211</v>
      </c>
      <c r="N40" s="192">
        <f t="shared" si="2"/>
        <v>3700</v>
      </c>
      <c r="O40" s="192">
        <f t="shared" si="2"/>
        <v>7274</v>
      </c>
      <c r="P40" s="192">
        <f t="shared" si="2"/>
        <v>7775</v>
      </c>
      <c r="Q40" s="192">
        <f t="shared" si="2"/>
        <v>9670</v>
      </c>
      <c r="R40" s="192">
        <f t="shared" si="2"/>
        <v>11465</v>
      </c>
      <c r="S40" s="192">
        <f t="shared" si="2"/>
        <v>99389</v>
      </c>
    </row>
    <row r="41" spans="2:19" ht="14.25" customHeight="1">
      <c r="B41" s="62"/>
      <c r="E41" s="192">
        <f aca="true" t="shared" si="3" ref="E41:S41">E15+E16+E17+E18+E19</f>
        <v>9898</v>
      </c>
      <c r="F41" s="192">
        <f t="shared" si="3"/>
        <v>6041</v>
      </c>
      <c r="G41" s="192">
        <f t="shared" si="3"/>
        <v>7163</v>
      </c>
      <c r="H41" s="192">
        <f t="shared" si="3"/>
        <v>5984</v>
      </c>
      <c r="I41" s="192">
        <f t="shared" si="3"/>
        <v>11421</v>
      </c>
      <c r="J41" s="192">
        <f t="shared" si="3"/>
        <v>4776</v>
      </c>
      <c r="K41" s="192">
        <f t="shared" si="3"/>
        <v>6456</v>
      </c>
      <c r="L41" s="192">
        <f t="shared" si="3"/>
        <v>3555</v>
      </c>
      <c r="M41" s="192">
        <f t="shared" si="3"/>
        <v>4211</v>
      </c>
      <c r="N41" s="192">
        <f t="shared" si="3"/>
        <v>3700</v>
      </c>
      <c r="O41" s="192">
        <f t="shared" si="3"/>
        <v>7274</v>
      </c>
      <c r="P41" s="192">
        <f t="shared" si="3"/>
        <v>7775</v>
      </c>
      <c r="Q41" s="192">
        <f t="shared" si="3"/>
        <v>9670</v>
      </c>
      <c r="R41" s="192">
        <f t="shared" si="3"/>
        <v>11465</v>
      </c>
      <c r="S41" s="192">
        <f t="shared" si="3"/>
        <v>99389</v>
      </c>
    </row>
    <row r="42" spans="1:19" ht="15.75">
      <c r="A42" t="s">
        <v>32</v>
      </c>
      <c r="B42" s="193"/>
      <c r="C42" s="194"/>
      <c r="D42" s="195"/>
      <c r="E42" s="196">
        <f aca="true" t="shared" si="4" ref="E42:S42">E22+E23+E24+E25+E26+E27+E28</f>
        <v>9898</v>
      </c>
      <c r="F42" s="196">
        <f t="shared" si="4"/>
        <v>6041</v>
      </c>
      <c r="G42" s="196">
        <f t="shared" si="4"/>
        <v>7163</v>
      </c>
      <c r="H42" s="196">
        <f t="shared" si="4"/>
        <v>5984</v>
      </c>
      <c r="I42" s="196">
        <f t="shared" si="4"/>
        <v>11421</v>
      </c>
      <c r="J42" s="196">
        <f t="shared" si="4"/>
        <v>4776</v>
      </c>
      <c r="K42" s="196">
        <f t="shared" si="4"/>
        <v>6456</v>
      </c>
      <c r="L42" s="196">
        <f t="shared" si="4"/>
        <v>3555</v>
      </c>
      <c r="M42" s="196">
        <f t="shared" si="4"/>
        <v>4211</v>
      </c>
      <c r="N42" s="196">
        <f t="shared" si="4"/>
        <v>3700</v>
      </c>
      <c r="O42" s="196">
        <f t="shared" si="4"/>
        <v>7274</v>
      </c>
      <c r="P42" s="196">
        <f t="shared" si="4"/>
        <v>7775</v>
      </c>
      <c r="Q42" s="196">
        <f t="shared" si="4"/>
        <v>9670</v>
      </c>
      <c r="R42" s="196">
        <f t="shared" si="4"/>
        <v>11465</v>
      </c>
      <c r="S42" s="196">
        <f t="shared" si="4"/>
        <v>99389</v>
      </c>
    </row>
    <row r="43" spans="2:19" ht="15.75">
      <c r="B43" s="193"/>
      <c r="C43" s="197"/>
      <c r="D43" s="198"/>
      <c r="E43" s="199">
        <f aca="true" t="shared" si="5" ref="E43:S43">E31+E32+E33+E34+E35+E36</f>
        <v>9898</v>
      </c>
      <c r="F43" s="199">
        <f t="shared" si="5"/>
        <v>6041</v>
      </c>
      <c r="G43" s="199">
        <f t="shared" si="5"/>
        <v>7163</v>
      </c>
      <c r="H43" s="199">
        <f t="shared" si="5"/>
        <v>5984</v>
      </c>
      <c r="I43" s="199">
        <f t="shared" si="5"/>
        <v>11421</v>
      </c>
      <c r="J43" s="199">
        <f t="shared" si="5"/>
        <v>4776</v>
      </c>
      <c r="K43" s="199">
        <f t="shared" si="5"/>
        <v>6456</v>
      </c>
      <c r="L43" s="199">
        <f t="shared" si="5"/>
        <v>3555</v>
      </c>
      <c r="M43" s="199">
        <f t="shared" si="5"/>
        <v>4211</v>
      </c>
      <c r="N43" s="199">
        <f t="shared" si="5"/>
        <v>3700</v>
      </c>
      <c r="O43" s="199">
        <f t="shared" si="5"/>
        <v>7274</v>
      </c>
      <c r="P43" s="199">
        <f t="shared" si="5"/>
        <v>7775</v>
      </c>
      <c r="Q43" s="199">
        <f t="shared" si="5"/>
        <v>9670</v>
      </c>
      <c r="R43" s="199">
        <f t="shared" si="5"/>
        <v>11465</v>
      </c>
      <c r="S43" s="199">
        <f t="shared" si="5"/>
        <v>99389</v>
      </c>
    </row>
    <row r="44" ht="12.75">
      <c r="B44" s="200"/>
    </row>
  </sheetData>
  <mergeCells count="35">
    <mergeCell ref="C35:D35"/>
    <mergeCell ref="C36:D36"/>
    <mergeCell ref="B3:S3"/>
    <mergeCell ref="C38:D38"/>
    <mergeCell ref="C21:S21"/>
    <mergeCell ref="C30:S30"/>
    <mergeCell ref="C7:S7"/>
    <mergeCell ref="C14:S14"/>
    <mergeCell ref="B29:S29"/>
    <mergeCell ref="C6:S6"/>
    <mergeCell ref="C32:D32"/>
    <mergeCell ref="C18:D18"/>
    <mergeCell ref="B13:S13"/>
    <mergeCell ref="C34:D34"/>
    <mergeCell ref="C23:D23"/>
    <mergeCell ref="C24:D24"/>
    <mergeCell ref="C31:D31"/>
    <mergeCell ref="C15:D15"/>
    <mergeCell ref="C19:D19"/>
    <mergeCell ref="C33:D33"/>
    <mergeCell ref="C12:D12"/>
    <mergeCell ref="C28:D28"/>
    <mergeCell ref="C16:D16"/>
    <mergeCell ref="C17:D17"/>
    <mergeCell ref="C27:D27"/>
    <mergeCell ref="B37:S37"/>
    <mergeCell ref="B4:S4"/>
    <mergeCell ref="B20:S20"/>
    <mergeCell ref="C25:D25"/>
    <mergeCell ref="C26:D26"/>
    <mergeCell ref="C22:D22"/>
    <mergeCell ref="C8:D8"/>
    <mergeCell ref="C9:D9"/>
    <mergeCell ref="C10:D10"/>
    <mergeCell ref="C11:D11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5944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cp:lastPrinted>2005-01-11T08:15:32Z</cp:lastPrinted>
  <dcterms:created xsi:type="dcterms:W3CDTF">2005-01-11T07:36:38Z</dcterms:created>
  <dcterms:modified xsi:type="dcterms:W3CDTF">2005-01-18T13:20:02Z</dcterms:modified>
  <cp:category/>
  <cp:version/>
  <cp:contentType/>
  <cp:contentStatus/>
</cp:coreProperties>
</file>