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stan i struktura VII 04" sheetId="1" r:id="rId1"/>
    <sheet name="gminy VII 04" sheetId="2" r:id="rId2"/>
    <sheet name="wykresy VII 04" sheetId="3" r:id="rId3"/>
  </sheets>
  <externalReferences>
    <externalReference r:id="rId6"/>
  </externalReferences>
  <definedNames>
    <definedName name="_xlnm.Print_Area" localSheetId="0">'stan i struktura VII 04'!$C$4:$T$65</definedName>
    <definedName name="_xlnm.Print_Area" localSheetId="2">'wykresy VII 04'!$Y$1:$AO$44</definedName>
  </definedNames>
  <calcPr fullCalcOnLoad="1"/>
</workbook>
</file>

<file path=xl/sharedStrings.xml><?xml version="1.0" encoding="utf-8"?>
<sst xmlns="http://schemas.openxmlformats.org/spreadsheetml/2006/main" count="388" uniqueCount="215">
  <si>
    <t xml:space="preserve">INFORMACJA  O  STANIE  BEZROBOCIA  W  WOJ.  LUBUSKIM  W LIPCU  2004 r.   </t>
  </si>
  <si>
    <t>Lp.</t>
  </si>
  <si>
    <t>Wyszczególnienie</t>
  </si>
  <si>
    <t>Powiatowy Urząd  Pracy</t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</si>
  <si>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</si>
  <si>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</si>
  <si>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</si>
  <si>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</si>
  <si>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</si>
  <si>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</si>
  <si>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</si>
  <si>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</si>
  <si>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</si>
  <si>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</si>
  <si>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</si>
  <si>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</si>
  <si>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</si>
  <si>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</si>
  <si>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</si>
  <si>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</si>
  <si>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</si>
  <si>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czerwiec 2004 r.*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</si>
  <si>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</si>
  <si>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</si>
  <si>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</si>
  <si>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</si>
  <si>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2.</t>
  </si>
  <si>
    <t>Rejestracje w miesiącu sprawozdawczym (napływ):</t>
  </si>
  <si>
    <t>w tym: - zarejestrowani po raz pierwszy [liczba]</t>
  </si>
  <si>
    <t xml:space="preserve">            z tego zarejestrowani po raz pierwszy [%]</t>
  </si>
  <si>
    <t>3.</t>
  </si>
  <si>
    <t>Wyrejestrowania w miesiącu sprawozdawczym (odpływ):</t>
  </si>
  <si>
    <t xml:space="preserve"> </t>
  </si>
  <si>
    <t>w tym: z tytułu podjęcia pracy</t>
  </si>
  <si>
    <t xml:space="preserve">            z tego: podjęcia pracy niesubsydiowanej</t>
  </si>
  <si>
    <t>z tytułu niepotwierdzenia gotowości do pracy</t>
  </si>
  <si>
    <t>II. Wybrane elementy struktury bezrobocia</t>
  </si>
  <si>
    <t>Kobiety [liczba]</t>
  </si>
  <si>
    <t xml:space="preserve">            [%]</t>
  </si>
  <si>
    <t>Zamieszkali na wsi [liczba]</t>
  </si>
  <si>
    <t>Z prawem do zasiłku [liczba]</t>
  </si>
  <si>
    <t>4.</t>
  </si>
  <si>
    <t>Zwolnieni z przyczyn dotyczących zakładu pracy [liczba]</t>
  </si>
  <si>
    <t>5.</t>
  </si>
  <si>
    <t>Młodzież w wieku 18 - 24 lata [liczba]</t>
  </si>
  <si>
    <t>6.</t>
  </si>
  <si>
    <t>Osoby dotychczas niepracujące [liczba]</t>
  </si>
  <si>
    <t>7.</t>
  </si>
  <si>
    <t>Niepełnosprawni [liczba]</t>
  </si>
  <si>
    <t>{%}</t>
  </si>
  <si>
    <t>III Zgłoszenia zwolnień z przyczyn dotyczących zakładu pracy</t>
  </si>
  <si>
    <t>Liczba zakładów, które w okresie sprawozdawczym zgłosiły zwolnienia z przyczyn dotyczących zakładu pracy</t>
  </si>
  <si>
    <t xml:space="preserve">Liczba osób objętych w okresie sprawozdawczym zwolnieniami z przyczyn dotyczących zakładu pracy </t>
  </si>
  <si>
    <t>*brak danych z GUS dotyczących stopy bezrobocia za lipiec 2004 r.</t>
  </si>
  <si>
    <t>AKTYWNE DZIAŁANIA URZĘDÓW PRACY OGRANICZAJĄCE BEZROBOCIE</t>
  </si>
  <si>
    <r>
      <t xml:space="preserve"> GORZÓW WIELKOPOLSKI</t>
    </r>
    <r>
      <rPr>
        <b/>
        <sz val="8"/>
        <rFont val="Times New Roman CE"/>
        <family val="1"/>
      </rPr>
      <t xml:space="preserve"> (grodzki)</t>
    </r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</si>
  <si>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(ziemski)</t>
    </r>
  </si>
  <si>
    <t>I. Pośrednictwo pracy</t>
  </si>
  <si>
    <t>Liczba ofert pracy  w miesiącu sprawozdawczym</t>
  </si>
  <si>
    <t>w tym: na pracę w ramach aktywnych form przeciwdziałania bezrobociu</t>
  </si>
  <si>
    <t>Wzrost (+) lub spadek (-) liczby ofert pracy w stosunku do miesiąca poprzedniego</t>
  </si>
  <si>
    <t>II. Programy rynku pracy subsydiowane z Funduszu Pracy*</t>
  </si>
  <si>
    <t>Liczba osób bezrobotnych, które w miesiącu sprawozdawczym rozpoczęły szkolenie lub staż [razem]</t>
  </si>
  <si>
    <t>Liczba osób bezrobotnych, które rozpoczęły szkolenie lub staż [razem] – narastająco od początku roku</t>
  </si>
  <si>
    <t>1a.</t>
  </si>
  <si>
    <t>W tym liczba osób bezrobotnych, które w miesiącu sprawozdawczym rozpoczęły tylko szkolenie</t>
  </si>
  <si>
    <t>W tym liczba osób bezrobotnych, które rozpoczęły tylko szkolenia – narastająco od początku roku</t>
  </si>
  <si>
    <t>Liczba osób bezrobotnych, które w miesiącu sprawozdawczym rozpoczęły prace interwencyjne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</si>
  <si>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</si>
  <si>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</si>
  <si>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</si>
  <si>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pożyczek udzielonych w miesiącu sprawozdawczym osobom bezrobotnym na podjęcie działalności gospodarczej  </t>
  </si>
  <si>
    <t>Liczba pożyczek udzielonych osobom bezrobotnym na podjęcie działalności gospodarczej  – narastająco od początku roku</t>
  </si>
  <si>
    <t>Liczba osób które rozpoczęły pracę w ramach udzielonych pożyczek pracodawcom na stworzenie nowych miejsc pracy</t>
  </si>
  <si>
    <t>Liczba osób które rozpoczęły pracę w ramach udzielonych pożyczek pracodawcom - narastająco od poczatku roku</t>
  </si>
  <si>
    <t>Inne subsydiowane formy podjęte przez osoby bezrobotne w miesiącu sprawozdawczym</t>
  </si>
  <si>
    <t>Inne subsydiowane formy podjęte przez osoby bezrobotne - narastająco od poczatku roku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</si>
  <si>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</si>
  <si>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</si>
  <si>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 xml:space="preserve">* dane statystyczne odnośnie aktywnych form podane na podstawie obowiązującej sprawozdawczości z MPiPS-01. </t>
  </si>
  <si>
    <t xml:space="preserve"> OSOBY Z PRAWEM DO ZASIŁKU I ŚWIADCZENIA PRZEDEMERYTALNEGO</t>
  </si>
  <si>
    <r>
      <t>Osoby uprawnione do zasiłku przedemerytalnego</t>
    </r>
    <r>
      <rPr>
        <sz val="12"/>
        <rFont val="Arial Narrow"/>
        <family val="2"/>
      </rPr>
      <t xml:space="preserve">
 [stan na koniec miesiąca sprawozdawczego]</t>
    </r>
  </si>
  <si>
    <r>
      <t>Osoby uprawnione do świadczenia przedemerytalnego
[</t>
    </r>
    <r>
      <rPr>
        <sz val="12"/>
        <rFont val="Arial Narrow"/>
        <family val="2"/>
      </rPr>
      <t>stan na koniec miesiąca sprawozdawczego]</t>
    </r>
  </si>
  <si>
    <t>Liczba  bezrobotnych w układzie Powiatowych Urzędów Pracy i gmin woj. lubuskiego zarejestrowanych</t>
  </si>
  <si>
    <t>na koniec LIPCA 2004 r.</t>
  </si>
  <si>
    <t xml:space="preserve"> NAZWA</t>
  </si>
  <si>
    <t>Ilość bezrobotnych</t>
  </si>
  <si>
    <t>NAZWA</t>
  </si>
  <si>
    <t>I</t>
  </si>
  <si>
    <t>GORZÓW WLKP.</t>
  </si>
  <si>
    <t>PUP</t>
  </si>
  <si>
    <t>Siedlisko</t>
  </si>
  <si>
    <t>g.</t>
  </si>
  <si>
    <t>X.</t>
  </si>
  <si>
    <t>ZIELONA GÓRA</t>
  </si>
  <si>
    <t>Bogdaniec</t>
  </si>
  <si>
    <t>Babimost</t>
  </si>
  <si>
    <t>gm.</t>
  </si>
  <si>
    <t>Deszczno</t>
  </si>
  <si>
    <t>V.</t>
  </si>
  <si>
    <t>Bojadła</t>
  </si>
  <si>
    <t>Gorzów Wlkp.</t>
  </si>
  <si>
    <t>m.</t>
  </si>
  <si>
    <t>Cybinka</t>
  </si>
  <si>
    <t>Czerwieńsk</t>
  </si>
  <si>
    <t>Kłodawa</t>
  </si>
  <si>
    <t>Górzyca</t>
  </si>
  <si>
    <t>Kargowa</t>
  </si>
  <si>
    <t>Kostrzyn</t>
  </si>
  <si>
    <t>Ośno Lubuskie</t>
  </si>
  <si>
    <t>Nowogród Bobrzański</t>
  </si>
  <si>
    <t>Lubiszyn</t>
  </si>
  <si>
    <t>Rzepin</t>
  </si>
  <si>
    <t>Sulechów</t>
  </si>
  <si>
    <t>Santok</t>
  </si>
  <si>
    <t>Słubice</t>
  </si>
  <si>
    <t>Świdnica</t>
  </si>
  <si>
    <t>Witnica</t>
  </si>
  <si>
    <t>Trzebiechów</t>
  </si>
  <si>
    <t>VI.</t>
  </si>
  <si>
    <t>STRZELCE KRAJ.</t>
  </si>
  <si>
    <t>Zabór</t>
  </si>
  <si>
    <t>II</t>
  </si>
  <si>
    <t>KROSNO ODRZ.</t>
  </si>
  <si>
    <t>Dobiegniew</t>
  </si>
  <si>
    <t>Zielona Góra</t>
  </si>
  <si>
    <t>Bobrowice</t>
  </si>
  <si>
    <t>Drezdenko</t>
  </si>
  <si>
    <t>Bytnica</t>
  </si>
  <si>
    <t>Stare Kurowo</t>
  </si>
  <si>
    <t>Dąbie</t>
  </si>
  <si>
    <t>Strzelce Krajeńskie</t>
  </si>
  <si>
    <t>XI.</t>
  </si>
  <si>
    <t>Gubin</t>
  </si>
  <si>
    <t>Zwierzyn</t>
  </si>
  <si>
    <t>Brzeźnica</t>
  </si>
  <si>
    <t>Gozdnica</t>
  </si>
  <si>
    <t>Krosno Odrz.</t>
  </si>
  <si>
    <t>VII.</t>
  </si>
  <si>
    <t>Iłowa</t>
  </si>
  <si>
    <t>Maszewo</t>
  </si>
  <si>
    <t>Krzeszyce</t>
  </si>
  <si>
    <t>Małomice</t>
  </si>
  <si>
    <t>Lubniewice</t>
  </si>
  <si>
    <t>Niegosławice</t>
  </si>
  <si>
    <t>III</t>
  </si>
  <si>
    <t>Słońsk</t>
  </si>
  <si>
    <t>Szprotawa</t>
  </si>
  <si>
    <t>Bledzew</t>
  </si>
  <si>
    <t>Sulęcin</t>
  </si>
  <si>
    <t>Wymiarki</t>
  </si>
  <si>
    <t>Międzyrzecz</t>
  </si>
  <si>
    <t>Torzym</t>
  </si>
  <si>
    <t>Żagań</t>
  </si>
  <si>
    <t>Przytoczna</t>
  </si>
  <si>
    <t>Pszczew</t>
  </si>
  <si>
    <t>VIII.</t>
  </si>
  <si>
    <t>Skwierzyna</t>
  </si>
  <si>
    <t>Lubrza</t>
  </si>
  <si>
    <t>XII.</t>
  </si>
  <si>
    <t>Trzciel</t>
  </si>
  <si>
    <t>Łagów</t>
  </si>
  <si>
    <t>Brody</t>
  </si>
  <si>
    <t>Skąpe</t>
  </si>
  <si>
    <t>Jasień</t>
  </si>
  <si>
    <t>IV</t>
  </si>
  <si>
    <t>NOWA SÓL</t>
  </si>
  <si>
    <t>Szczaniec</t>
  </si>
  <si>
    <t>Lipinki Łużyckie</t>
  </si>
  <si>
    <t>Bytom Odrzański</t>
  </si>
  <si>
    <t>Świebodzin</t>
  </si>
  <si>
    <t>Lubsko</t>
  </si>
  <si>
    <t>Kolsko</t>
  </si>
  <si>
    <t>Zbąszynek</t>
  </si>
  <si>
    <t>Łęknica</t>
  </si>
  <si>
    <t>Kożuchów</t>
  </si>
  <si>
    <t>Przewóz</t>
  </si>
  <si>
    <t>Nowa Sól</t>
  </si>
  <si>
    <t>IX.</t>
  </si>
  <si>
    <t>Trzebiel</t>
  </si>
  <si>
    <t>Sława</t>
  </si>
  <si>
    <t>Tuplice</t>
  </si>
  <si>
    <t>Nowe Miasteczko</t>
  </si>
  <si>
    <t>Szlichtyngowa</t>
  </si>
  <si>
    <t>Żary</t>
  </si>
  <si>
    <t>Otyń</t>
  </si>
  <si>
    <t>Wschowa</t>
  </si>
  <si>
    <t>OGÓŁEM:</t>
  </si>
  <si>
    <t>woj.</t>
  </si>
  <si>
    <t>g. - gmina wiejska, gm. - gmina wiejsko-miejska, m. - miasto</t>
  </si>
  <si>
    <t>Gorzów Wlkp.(powiat grodzki)</t>
  </si>
  <si>
    <t>Gorzów Wlkp.(powiat ziemski)</t>
  </si>
  <si>
    <t>Krosno O.</t>
  </si>
  <si>
    <t>Strzelce Kraj.</t>
  </si>
  <si>
    <t>Zielona Góra (powiat grodzki)</t>
  </si>
  <si>
    <t>Zielona Góra (powiat ziemski</t>
  </si>
  <si>
    <t>praca niesubsydiowana</t>
  </si>
  <si>
    <t>prace interwencyjne</t>
  </si>
  <si>
    <t>roboty publiczne</t>
  </si>
  <si>
    <t>inna praca</t>
  </si>
  <si>
    <t>napływ</t>
  </si>
  <si>
    <t>odpływ</t>
  </si>
  <si>
    <t>VII 2003</t>
  </si>
  <si>
    <t>VIII</t>
  </si>
  <si>
    <t>IX</t>
  </si>
  <si>
    <t>X</t>
  </si>
  <si>
    <t>XI</t>
  </si>
  <si>
    <t>XII 2003</t>
  </si>
  <si>
    <t>I 2004</t>
  </si>
  <si>
    <t xml:space="preserve">IV </t>
  </si>
  <si>
    <t xml:space="preserve">V </t>
  </si>
  <si>
    <t xml:space="preserve">VI </t>
  </si>
  <si>
    <t>VII 2004</t>
  </si>
  <si>
    <t>Liczba bezrobotnych</t>
  </si>
  <si>
    <t>Stopa bezrobocia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</si>
</sst>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_)"/>
    <numFmt numFmtId="168" formatCode="0.000%"/>
    <numFmt numFmtId="169" formatCode="0.0%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20"/>
      <name val="Arial Black"/>
      <family val="2"/>
    </font>
    <font>
      <sz val="10"/>
      <name val="Arial Black"/>
      <family val="2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7"/>
      <name val="Times New Roman CE"/>
      <family val="1"/>
    </font>
    <font>
      <b/>
      <sz val="8"/>
      <name val="Times New Roman CE"/>
      <family val="1"/>
    </font>
    <font>
      <b/>
      <sz val="14"/>
      <name val="Times New Roman CE"/>
      <family val="1"/>
    </font>
    <font>
      <b/>
      <sz val="18"/>
      <name val="Arial Black"/>
      <family val="2"/>
    </font>
    <font>
      <sz val="18"/>
      <name val="Arial Black"/>
      <family val="2"/>
    </font>
    <font>
      <b/>
      <sz val="12"/>
      <name val="Arial"/>
      <family val="2"/>
    </font>
    <font>
      <sz val="14"/>
      <name val="Arial Black"/>
      <family val="2"/>
    </font>
    <font>
      <b/>
      <i/>
      <sz val="16"/>
      <color indexed="12"/>
      <name val="Arial"/>
      <family val="2"/>
    </font>
    <font>
      <b/>
      <sz val="16"/>
      <name val="Arial Narrow"/>
      <family val="2"/>
    </font>
    <font>
      <b/>
      <sz val="16"/>
      <name val="Arial"/>
      <family val="2"/>
    </font>
    <font>
      <sz val="15"/>
      <name val="Arial Narrow"/>
      <family val="2"/>
    </font>
    <font>
      <sz val="14"/>
      <name val="Arial CE"/>
      <family val="2"/>
    </font>
    <font>
      <sz val="16"/>
      <name val="Arial"/>
      <family val="2"/>
    </font>
    <font>
      <i/>
      <sz val="16"/>
      <name val="Arial"/>
      <family val="2"/>
    </font>
    <font>
      <b/>
      <i/>
      <sz val="16"/>
      <name val="Arial"/>
      <family val="2"/>
    </font>
    <font>
      <sz val="14"/>
      <name val="Arial Narrow"/>
      <family val="2"/>
    </font>
    <font>
      <b/>
      <sz val="15"/>
      <name val="Arial"/>
      <family val="2"/>
    </font>
    <font>
      <b/>
      <sz val="14"/>
      <name val="Arial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10"/>
      <name val="Times New Roman CE"/>
      <family val="1"/>
    </font>
    <font>
      <b/>
      <sz val="18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i/>
      <sz val="18"/>
      <name val="Arial"/>
      <family val="2"/>
    </font>
    <font>
      <b/>
      <i/>
      <sz val="11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0"/>
    </font>
    <font>
      <sz val="12"/>
      <name val="Arial CE"/>
      <family val="2"/>
    </font>
    <font>
      <b/>
      <sz val="11"/>
      <name val="Arial CE"/>
      <family val="0"/>
    </font>
    <font>
      <sz val="8"/>
      <name val="Arial CE"/>
      <family val="2"/>
    </font>
    <font>
      <b/>
      <sz val="11.75"/>
      <name val="Arial CE"/>
      <family val="2"/>
    </font>
    <font>
      <sz val="17.25"/>
      <name val="Arial CE"/>
      <family val="0"/>
    </font>
    <font>
      <b/>
      <sz val="6"/>
      <name val="Arial CE"/>
      <family val="2"/>
    </font>
    <font>
      <sz val="17"/>
      <name val="Arial CE"/>
      <family val="0"/>
    </font>
    <font>
      <sz val="7"/>
      <name val="Arial CE"/>
      <family val="2"/>
    </font>
    <font>
      <b/>
      <sz val="5.75"/>
      <name val="Arial CE"/>
      <family val="2"/>
    </font>
    <font>
      <sz val="6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double"/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8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 horizontal="right" vertical="top" wrapText="1"/>
    </xf>
    <xf numFmtId="0" fontId="11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/>
    </xf>
    <xf numFmtId="164" fontId="17" fillId="0" borderId="7" xfId="0" applyNumberFormat="1" applyFont="1" applyFill="1" applyBorder="1" applyAlignment="1">
      <alignment horizontal="center" vertical="center"/>
    </xf>
    <xf numFmtId="164" fontId="17" fillId="0" borderId="8" xfId="0" applyNumberFormat="1" applyFont="1" applyFill="1" applyBorder="1" applyAlignment="1">
      <alignment horizontal="center" vertical="center"/>
    </xf>
    <xf numFmtId="164" fontId="17" fillId="0" borderId="9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/>
    </xf>
    <xf numFmtId="0" fontId="19" fillId="2" borderId="10" xfId="0" applyFont="1" applyFill="1" applyBorder="1" applyAlignment="1">
      <alignment horizontal="center" vertical="center" wrapText="1"/>
    </xf>
    <xf numFmtId="1" fontId="19" fillId="2" borderId="11" xfId="0" applyNumberFormat="1" applyFont="1" applyFill="1" applyBorder="1" applyAlignment="1">
      <alignment horizontal="center" vertical="center"/>
    </xf>
    <xf numFmtId="1" fontId="19" fillId="2" borderId="12" xfId="0" applyNumberFormat="1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3" borderId="13" xfId="0" applyFont="1" applyFill="1" applyBorder="1" applyAlignment="1">
      <alignment horizontal="center" vertical="center" wrapText="1"/>
    </xf>
    <xf numFmtId="1" fontId="19" fillId="3" borderId="13" xfId="0" applyNumberFormat="1" applyFont="1" applyFill="1" applyBorder="1" applyAlignment="1">
      <alignment horizontal="center" vertical="center"/>
    </xf>
    <xf numFmtId="1" fontId="19" fillId="3" borderId="14" xfId="0" applyNumberFormat="1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15" fillId="0" borderId="6" xfId="0" applyFont="1" applyBorder="1" applyAlignment="1">
      <alignment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15" fillId="0" borderId="17" xfId="0" applyFont="1" applyBorder="1" applyAlignment="1">
      <alignment/>
    </xf>
    <xf numFmtId="164" fontId="22" fillId="0" borderId="18" xfId="0" applyNumberFormat="1" applyFont="1" applyFill="1" applyBorder="1" applyAlignment="1">
      <alignment horizontal="center" vertical="center" wrapText="1"/>
    </xf>
    <xf numFmtId="164" fontId="22" fillId="0" borderId="19" xfId="0" applyNumberFormat="1" applyFont="1" applyFill="1" applyBorder="1" applyAlignment="1">
      <alignment horizontal="center" vertical="center" wrapText="1"/>
    </xf>
    <xf numFmtId="164" fontId="19" fillId="0" borderId="9" xfId="0" applyNumberFormat="1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 vertical="center" wrapText="1"/>
    </xf>
    <xf numFmtId="1" fontId="22" fillId="0" borderId="18" xfId="0" applyNumberFormat="1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1" fontId="22" fillId="0" borderId="21" xfId="0" applyNumberFormat="1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/>
    </xf>
    <xf numFmtId="164" fontId="23" fillId="0" borderId="18" xfId="0" applyNumberFormat="1" applyFont="1" applyFill="1" applyBorder="1" applyAlignment="1">
      <alignment horizontal="center" vertical="center" wrapText="1"/>
    </xf>
    <xf numFmtId="164" fontId="23" fillId="0" borderId="19" xfId="0" applyNumberFormat="1" applyFont="1" applyFill="1" applyBorder="1" applyAlignment="1">
      <alignment horizontal="center" vertical="center" wrapText="1"/>
    </xf>
    <xf numFmtId="164" fontId="24" fillId="0" borderId="9" xfId="0" applyNumberFormat="1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 wrapText="1"/>
    </xf>
    <xf numFmtId="164" fontId="23" fillId="0" borderId="21" xfId="0" applyNumberFormat="1" applyFont="1" applyFill="1" applyBorder="1" applyAlignment="1">
      <alignment horizontal="center" vertical="center" wrapText="1"/>
    </xf>
    <xf numFmtId="164" fontId="23" fillId="0" borderId="22" xfId="0" applyNumberFormat="1" applyFont="1" applyFill="1" applyBorder="1" applyAlignment="1">
      <alignment horizontal="center" vertical="center" wrapText="1"/>
    </xf>
    <xf numFmtId="164" fontId="23" fillId="0" borderId="30" xfId="0" applyNumberFormat="1" applyFont="1" applyFill="1" applyBorder="1" applyAlignment="1">
      <alignment horizontal="center" vertical="center" wrapText="1"/>
    </xf>
    <xf numFmtId="164" fontId="23" fillId="0" borderId="31" xfId="0" applyNumberFormat="1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1" fontId="22" fillId="0" borderId="21" xfId="0" applyNumberFormat="1" applyFont="1" applyFill="1" applyBorder="1" applyAlignment="1">
      <alignment horizontal="center" vertical="center" wrapText="1"/>
    </xf>
    <xf numFmtId="164" fontId="22" fillId="0" borderId="21" xfId="0" applyNumberFormat="1" applyFont="1" applyFill="1" applyBorder="1" applyAlignment="1">
      <alignment horizontal="center" vertical="center" wrapText="1"/>
    </xf>
    <xf numFmtId="1" fontId="23" fillId="0" borderId="21" xfId="0" applyNumberFormat="1" applyFont="1" applyFill="1" applyBorder="1" applyAlignment="1">
      <alignment horizontal="center" vertical="center" wrapText="1"/>
    </xf>
    <xf numFmtId="1" fontId="23" fillId="0" borderId="22" xfId="0" applyNumberFormat="1" applyFont="1" applyFill="1" applyBorder="1" applyAlignment="1">
      <alignment horizontal="center" vertical="center" wrapText="1"/>
    </xf>
    <xf numFmtId="164" fontId="23" fillId="0" borderId="25" xfId="0" applyNumberFormat="1" applyFont="1" applyFill="1" applyBorder="1" applyAlignment="1">
      <alignment horizontal="center" vertical="center" wrapText="1"/>
    </xf>
    <xf numFmtId="164" fontId="23" fillId="0" borderId="26" xfId="0" applyNumberFormat="1" applyFont="1" applyFill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9" fillId="0" borderId="35" xfId="0" applyFont="1" applyBorder="1" applyAlignment="1">
      <alignment/>
    </xf>
    <xf numFmtId="0" fontId="9" fillId="0" borderId="36" xfId="0" applyFont="1" applyBorder="1" applyAlignment="1">
      <alignment horizontal="right" vertical="top" wrapText="1"/>
    </xf>
    <xf numFmtId="0" fontId="27" fillId="0" borderId="37" xfId="0" applyFont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0" fontId="27" fillId="0" borderId="38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/>
    </xf>
    <xf numFmtId="0" fontId="15" fillId="0" borderId="43" xfId="0" applyFont="1" applyFill="1" applyBorder="1" applyAlignment="1">
      <alignment/>
    </xf>
    <xf numFmtId="0" fontId="31" fillId="0" borderId="1" xfId="0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34" fillId="0" borderId="35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0" fontId="36" fillId="0" borderId="32" xfId="0" applyFont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37" fillId="0" borderId="0" xfId="0" applyFont="1" applyAlignment="1">
      <alignment/>
    </xf>
    <xf numFmtId="0" fontId="0" fillId="0" borderId="32" xfId="0" applyBorder="1" applyAlignment="1">
      <alignment/>
    </xf>
    <xf numFmtId="0" fontId="38" fillId="0" borderId="28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38" fillId="0" borderId="44" xfId="0" applyFont="1" applyBorder="1" applyAlignment="1">
      <alignment horizontal="center" wrapText="1"/>
    </xf>
    <xf numFmtId="0" fontId="38" fillId="0" borderId="28" xfId="0" applyFont="1" applyBorder="1" applyAlignment="1">
      <alignment horizontal="center" wrapText="1"/>
    </xf>
    <xf numFmtId="0" fontId="36" fillId="4" borderId="38" xfId="0" applyFont="1" applyFill="1" applyBorder="1" applyAlignment="1">
      <alignment horizontal="center"/>
    </xf>
    <xf numFmtId="0" fontId="36" fillId="4" borderId="21" xfId="0" applyFont="1" applyFill="1" applyBorder="1" applyAlignment="1" applyProtection="1">
      <alignment horizontal="left"/>
      <protection/>
    </xf>
    <xf numFmtId="0" fontId="36" fillId="4" borderId="21" xfId="0" applyFont="1" applyFill="1" applyBorder="1" applyAlignment="1" applyProtection="1">
      <alignment horizontal="center"/>
      <protection/>
    </xf>
    <xf numFmtId="167" fontId="36" fillId="4" borderId="45" xfId="0" applyNumberFormat="1" applyFont="1" applyFill="1" applyBorder="1" applyAlignment="1" applyProtection="1">
      <alignment horizontal="right"/>
      <protection/>
    </xf>
    <xf numFmtId="0" fontId="39" fillId="0" borderId="38" xfId="0" applyFont="1" applyBorder="1" applyAlignment="1">
      <alignment horizontal="center"/>
    </xf>
    <xf numFmtId="0" fontId="39" fillId="0" borderId="21" xfId="0" applyFont="1" applyBorder="1" applyAlignment="1" applyProtection="1">
      <alignment horizontal="left"/>
      <protection/>
    </xf>
    <xf numFmtId="167" fontId="39" fillId="0" borderId="21" xfId="0" applyNumberFormat="1" applyFont="1" applyBorder="1" applyAlignment="1" applyProtection="1">
      <alignment/>
      <protection/>
    </xf>
    <xf numFmtId="167" fontId="39" fillId="0" borderId="45" xfId="0" applyNumberFormat="1" applyFont="1" applyBorder="1" applyAlignment="1" applyProtection="1">
      <alignment/>
      <protection/>
    </xf>
    <xf numFmtId="167" fontId="36" fillId="4" borderId="21" xfId="0" applyNumberFormat="1" applyFont="1" applyFill="1" applyBorder="1" applyAlignment="1" applyProtection="1">
      <alignment/>
      <protection/>
    </xf>
    <xf numFmtId="167" fontId="36" fillId="4" borderId="45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4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8" fillId="0" borderId="0" xfId="0" applyFont="1" applyBorder="1" applyAlignment="1">
      <alignment horizontal="center"/>
    </xf>
    <xf numFmtId="167" fontId="36" fillId="0" borderId="45" xfId="0" applyNumberFormat="1" applyFont="1" applyBorder="1" applyAlignment="1" applyProtection="1">
      <alignment/>
      <protection/>
    </xf>
    <xf numFmtId="0" fontId="36" fillId="0" borderId="38" xfId="0" applyFont="1" applyBorder="1" applyAlignment="1">
      <alignment horizontal="center"/>
    </xf>
    <xf numFmtId="0" fontId="36" fillId="0" borderId="21" xfId="0" applyFont="1" applyBorder="1" applyAlignment="1" applyProtection="1">
      <alignment horizontal="left"/>
      <protection/>
    </xf>
    <xf numFmtId="0" fontId="36" fillId="4" borderId="43" xfId="0" applyFont="1" applyFill="1" applyBorder="1" applyAlignment="1">
      <alignment horizontal="center"/>
    </xf>
    <xf numFmtId="0" fontId="36" fillId="4" borderId="40" xfId="0" applyFont="1" applyFill="1" applyBorder="1" applyAlignment="1" applyProtection="1">
      <alignment horizontal="left"/>
      <protection/>
    </xf>
    <xf numFmtId="167" fontId="36" fillId="4" borderId="40" xfId="0" applyNumberFormat="1" applyFont="1" applyFill="1" applyBorder="1" applyAlignment="1" applyProtection="1">
      <alignment/>
      <protection/>
    </xf>
    <xf numFmtId="0" fontId="39" fillId="0" borderId="46" xfId="0" applyFont="1" applyBorder="1" applyAlignment="1">
      <alignment horizontal="center"/>
    </xf>
    <xf numFmtId="0" fontId="39" fillId="0" borderId="47" xfId="0" applyFont="1" applyBorder="1" applyAlignment="1" applyProtection="1">
      <alignment horizontal="left"/>
      <protection/>
    </xf>
    <xf numFmtId="167" fontId="39" fillId="0" borderId="47" xfId="0" applyNumberFormat="1" applyFont="1" applyBorder="1" applyAlignment="1" applyProtection="1">
      <alignment/>
      <protection/>
    </xf>
    <xf numFmtId="167" fontId="39" fillId="0" borderId="48" xfId="0" applyNumberFormat="1" applyFont="1" applyBorder="1" applyAlignment="1" applyProtection="1">
      <alignment/>
      <protection/>
    </xf>
    <xf numFmtId="167" fontId="39" fillId="0" borderId="20" xfId="0" applyNumberFormat="1" applyFont="1" applyBorder="1" applyAlignment="1" applyProtection="1">
      <alignment horizontal="center"/>
      <protection/>
    </xf>
    <xf numFmtId="167" fontId="39" fillId="0" borderId="49" xfId="0" applyNumberFormat="1" applyFont="1" applyBorder="1" applyAlignment="1" applyProtection="1">
      <alignment/>
      <protection/>
    </xf>
    <xf numFmtId="167" fontId="39" fillId="0" borderId="31" xfId="0" applyNumberFormat="1" applyFont="1" applyBorder="1" applyAlignment="1" applyProtection="1">
      <alignment/>
      <protection/>
    </xf>
    <xf numFmtId="167" fontId="39" fillId="0" borderId="50" xfId="0" applyNumberFormat="1" applyFont="1" applyBorder="1" applyAlignment="1" applyProtection="1">
      <alignment/>
      <protection/>
    </xf>
    <xf numFmtId="0" fontId="36" fillId="0" borderId="0" xfId="0" applyFont="1" applyBorder="1" applyAlignment="1" applyProtection="1">
      <alignment horizontal="left"/>
      <protection/>
    </xf>
    <xf numFmtId="167" fontId="39" fillId="0" borderId="0" xfId="0" applyNumberFormat="1" applyFont="1" applyBorder="1" applyAlignment="1" applyProtection="1">
      <alignment/>
      <protection/>
    </xf>
    <xf numFmtId="167" fontId="36" fillId="0" borderId="0" xfId="0" applyNumberFormat="1" applyFont="1" applyBorder="1" applyAlignment="1" applyProtection="1">
      <alignment/>
      <protection/>
    </xf>
    <xf numFmtId="0" fontId="39" fillId="0" borderId="0" xfId="0" applyFont="1" applyBorder="1" applyAlignment="1">
      <alignment horizontal="center"/>
    </xf>
    <xf numFmtId="167" fontId="0" fillId="0" borderId="0" xfId="0" applyNumberFormat="1" applyBorder="1" applyAlignment="1" applyProtection="1">
      <alignment/>
      <protection/>
    </xf>
    <xf numFmtId="167" fontId="21" fillId="5" borderId="51" xfId="0" applyNumberFormat="1" applyFont="1" applyFill="1" applyBorder="1" applyAlignment="1" applyProtection="1">
      <alignment/>
      <protection/>
    </xf>
    <xf numFmtId="167" fontId="37" fillId="5" borderId="12" xfId="0" applyNumberFormat="1" applyFont="1" applyFill="1" applyBorder="1" applyAlignment="1" applyProtection="1">
      <alignment/>
      <protection/>
    </xf>
    <xf numFmtId="167" fontId="21" fillId="5" borderId="9" xfId="0" applyNumberFormat="1" applyFont="1" applyFill="1" applyBorder="1" applyAlignment="1" applyProtection="1">
      <alignment/>
      <protection/>
    </xf>
    <xf numFmtId="167" fontId="37" fillId="5" borderId="52" xfId="0" applyNumberFormat="1" applyFont="1" applyFill="1" applyBorder="1" applyAlignment="1" applyProtection="1">
      <alignment/>
      <protection/>
    </xf>
    <xf numFmtId="0" fontId="39" fillId="0" borderId="0" xfId="0" applyFont="1" applyAlignment="1">
      <alignment/>
    </xf>
    <xf numFmtId="0" fontId="41" fillId="0" borderId="0" xfId="0" applyFont="1" applyAlignment="1">
      <alignment horizontal="center" wrapText="1"/>
    </xf>
    <xf numFmtId="169" fontId="0" fillId="0" borderId="0" xfId="0" applyNumberFormat="1" applyBorder="1" applyAlignment="1">
      <alignment/>
    </xf>
    <xf numFmtId="169" fontId="0" fillId="0" borderId="0" xfId="19" applyNumberFormat="1" applyBorder="1" applyAlignment="1">
      <alignment/>
    </xf>
    <xf numFmtId="9" fontId="0" fillId="0" borderId="0" xfId="0" applyNumberFormat="1" applyFont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169" fontId="0" fillId="0" borderId="0" xfId="19" applyNumberFormat="1" applyAlignment="1">
      <alignment/>
    </xf>
    <xf numFmtId="0" fontId="32" fillId="0" borderId="29" xfId="0" applyFont="1" applyBorder="1" applyAlignment="1">
      <alignment vertical="center" wrapText="1"/>
    </xf>
    <xf numFmtId="0" fontId="32" fillId="0" borderId="27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33" fillId="0" borderId="18" xfId="0" applyFont="1" applyBorder="1" applyAlignment="1">
      <alignment vertical="center" wrapText="1"/>
    </xf>
    <xf numFmtId="0" fontId="15" fillId="0" borderId="37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5" fillId="0" borderId="53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2" fillId="0" borderId="22" xfId="0" applyFont="1" applyFill="1" applyBorder="1" applyAlignment="1">
      <alignment vertical="center" wrapText="1"/>
    </xf>
    <xf numFmtId="0" fontId="32" fillId="0" borderId="18" xfId="0" applyFont="1" applyFill="1" applyBorder="1" applyAlignment="1">
      <alignment vertical="center" wrapText="1"/>
    </xf>
    <xf numFmtId="0" fontId="26" fillId="0" borderId="37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0" fontId="26" fillId="0" borderId="53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25" fillId="0" borderId="29" xfId="0" applyFont="1" applyBorder="1" applyAlignment="1">
      <alignment horizontal="left" vertical="top" wrapText="1"/>
    </xf>
    <xf numFmtId="0" fontId="32" fillId="0" borderId="27" xfId="0" applyFont="1" applyBorder="1" applyAlignment="1">
      <alignment horizontal="left" vertical="top"/>
    </xf>
    <xf numFmtId="0" fontId="32" fillId="0" borderId="19" xfId="0" applyFont="1" applyFill="1" applyBorder="1" applyAlignment="1">
      <alignment vertical="center" wrapText="1"/>
    </xf>
    <xf numFmtId="0" fontId="33" fillId="0" borderId="22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2" fillId="0" borderId="22" xfId="0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horizontal="left" vertical="center" wrapText="1"/>
    </xf>
    <xf numFmtId="0" fontId="33" fillId="0" borderId="2" xfId="0" applyFont="1" applyBorder="1" applyAlignment="1">
      <alignment vertical="center" wrapText="1"/>
    </xf>
    <xf numFmtId="0" fontId="33" fillId="0" borderId="36" xfId="0" applyFont="1" applyBorder="1" applyAlignment="1">
      <alignment vertical="center" wrapText="1"/>
    </xf>
    <xf numFmtId="0" fontId="35" fillId="0" borderId="54" xfId="0" applyFont="1" applyBorder="1" applyAlignment="1">
      <alignment wrapText="1"/>
    </xf>
    <xf numFmtId="0" fontId="0" fillId="0" borderId="54" xfId="0" applyBorder="1" applyAlignment="1">
      <alignment wrapText="1"/>
    </xf>
    <xf numFmtId="0" fontId="0" fillId="0" borderId="0" xfId="0" applyBorder="1" applyAlignment="1">
      <alignment wrapText="1"/>
    </xf>
    <xf numFmtId="0" fontId="25" fillId="0" borderId="26" xfId="0" applyFont="1" applyBorder="1" applyAlignment="1">
      <alignment horizontal="left" vertical="top" wrapText="1"/>
    </xf>
    <xf numFmtId="0" fontId="0" fillId="0" borderId="24" xfId="0" applyBorder="1" applyAlignment="1">
      <alignment horizontal="left" vertical="top"/>
    </xf>
    <xf numFmtId="0" fontId="20" fillId="0" borderId="22" xfId="0" applyFont="1" applyFill="1" applyBorder="1" applyAlignment="1">
      <alignment vertical="center" wrapText="1"/>
    </xf>
    <xf numFmtId="0" fontId="20" fillId="0" borderId="18" xfId="0" applyFont="1" applyFill="1" applyBorder="1" applyAlignment="1">
      <alignment vertical="center" wrapText="1"/>
    </xf>
    <xf numFmtId="0" fontId="20" fillId="0" borderId="26" xfId="0" applyFont="1" applyBorder="1" applyAlignment="1">
      <alignment horizontal="left" vertical="center" wrapText="1" indent="4"/>
    </xf>
    <xf numFmtId="0" fontId="20" fillId="0" borderId="24" xfId="0" applyFont="1" applyBorder="1" applyAlignment="1">
      <alignment horizontal="left" vertical="center" wrapText="1" indent="4"/>
    </xf>
    <xf numFmtId="0" fontId="32" fillId="0" borderId="41" xfId="0" applyFont="1" applyBorder="1" applyAlignment="1">
      <alignment vertical="center" wrapText="1"/>
    </xf>
    <xf numFmtId="0" fontId="32" fillId="0" borderId="15" xfId="0" applyFont="1" applyBorder="1" applyAlignment="1">
      <alignment vertical="center" wrapText="1"/>
    </xf>
    <xf numFmtId="0" fontId="33" fillId="0" borderId="19" xfId="0" applyFont="1" applyFill="1" applyBorder="1" applyAlignment="1">
      <alignment vertical="center" wrapText="1"/>
    </xf>
    <xf numFmtId="0" fontId="33" fillId="0" borderId="18" xfId="0" applyFont="1" applyFill="1" applyBorder="1" applyAlignment="1">
      <alignment vertical="center" wrapText="1"/>
    </xf>
    <xf numFmtId="0" fontId="25" fillId="0" borderId="29" xfId="0" applyFont="1" applyBorder="1" applyAlignment="1">
      <alignment vertical="center" wrapText="1"/>
    </xf>
    <xf numFmtId="0" fontId="25" fillId="0" borderId="27" xfId="0" applyFont="1" applyBorder="1" applyAlignment="1">
      <alignment vertical="center" wrapText="1"/>
    </xf>
    <xf numFmtId="0" fontId="25" fillId="0" borderId="26" xfId="0" applyFont="1" applyFill="1" applyBorder="1" applyAlignment="1">
      <alignment vertical="center" wrapText="1"/>
    </xf>
    <xf numFmtId="0" fontId="25" fillId="0" borderId="24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25" fillId="0" borderId="26" xfId="0" applyFont="1" applyBorder="1" applyAlignment="1">
      <alignment vertical="center" wrapText="1"/>
    </xf>
    <xf numFmtId="0" fontId="25" fillId="0" borderId="24" xfId="0" applyFont="1" applyBorder="1" applyAlignment="1">
      <alignment vertical="center" wrapText="1"/>
    </xf>
    <xf numFmtId="0" fontId="20" fillId="0" borderId="22" xfId="0" applyFont="1" applyBorder="1" applyAlignment="1">
      <alignment vertical="center" wrapText="1"/>
    </xf>
    <xf numFmtId="0" fontId="20" fillId="0" borderId="18" xfId="0" applyFont="1" applyBorder="1" applyAlignment="1">
      <alignment vertical="center" wrapText="1"/>
    </xf>
    <xf numFmtId="0" fontId="6" fillId="6" borderId="55" xfId="0" applyFont="1" applyFill="1" applyBorder="1" applyAlignment="1">
      <alignment horizontal="center" vertical="center"/>
    </xf>
    <xf numFmtId="0" fontId="7" fillId="6" borderId="5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20" fillId="0" borderId="56" xfId="0" applyFont="1" applyBorder="1" applyAlignment="1">
      <alignment vertical="center" wrapText="1"/>
    </xf>
    <xf numFmtId="0" fontId="20" fillId="0" borderId="30" xfId="0" applyFont="1" applyBorder="1" applyAlignment="1">
      <alignment vertical="center" wrapText="1"/>
    </xf>
    <xf numFmtId="0" fontId="13" fillId="2" borderId="54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/>
    </xf>
    <xf numFmtId="0" fontId="20" fillId="0" borderId="57" xfId="0" applyFont="1" applyFill="1" applyBorder="1" applyAlignment="1">
      <alignment vertical="center" wrapText="1"/>
    </xf>
    <xf numFmtId="0" fontId="20" fillId="0" borderId="57" xfId="0" applyFont="1" applyBorder="1" applyAlignment="1">
      <alignment vertical="center" wrapText="1"/>
    </xf>
    <xf numFmtId="0" fontId="25" fillId="0" borderId="57" xfId="0" applyFont="1" applyBorder="1" applyAlignment="1">
      <alignment vertical="center" wrapText="1"/>
    </xf>
    <xf numFmtId="0" fontId="25" fillId="0" borderId="18" xfId="0" applyFont="1" applyBorder="1" applyAlignment="1">
      <alignment vertical="center" wrapText="1"/>
    </xf>
    <xf numFmtId="0" fontId="20" fillId="0" borderId="57" xfId="0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horizontal="left" vertical="center" wrapText="1"/>
    </xf>
    <xf numFmtId="0" fontId="25" fillId="0" borderId="22" xfId="0" applyFont="1" applyFill="1" applyBorder="1" applyAlignment="1">
      <alignment horizontal="left" vertical="center" wrapText="1" indent="1"/>
    </xf>
    <xf numFmtId="0" fontId="25" fillId="0" borderId="18" xfId="0" applyFont="1" applyFill="1" applyBorder="1" applyAlignment="1">
      <alignment horizontal="left" vertical="center" wrapText="1" indent="1"/>
    </xf>
    <xf numFmtId="0" fontId="33" fillId="0" borderId="22" xfId="0" applyFont="1" applyFill="1" applyBorder="1" applyAlignment="1">
      <alignment vertical="center" wrapText="1"/>
    </xf>
    <xf numFmtId="0" fontId="16" fillId="0" borderId="58" xfId="0" applyFont="1" applyBorder="1" applyAlignment="1">
      <alignment vertical="center" wrapText="1"/>
    </xf>
    <xf numFmtId="0" fontId="16" fillId="0" borderId="59" xfId="0" applyFont="1" applyBorder="1" applyAlignment="1">
      <alignment vertical="center" wrapText="1"/>
    </xf>
    <xf numFmtId="0" fontId="18" fillId="2" borderId="60" xfId="0" applyFont="1" applyFill="1" applyBorder="1" applyAlignment="1">
      <alignment vertical="center" wrapText="1"/>
    </xf>
    <xf numFmtId="0" fontId="18" fillId="2" borderId="52" xfId="0" applyFont="1" applyFill="1" applyBorder="1" applyAlignment="1">
      <alignment vertical="center" wrapText="1"/>
    </xf>
    <xf numFmtId="0" fontId="20" fillId="0" borderId="61" xfId="0" applyFont="1" applyFill="1" applyBorder="1" applyAlignment="1">
      <alignment vertical="center" wrapText="1"/>
    </xf>
    <xf numFmtId="0" fontId="20" fillId="0" borderId="62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horizontal="center" vertical="center"/>
    </xf>
    <xf numFmtId="0" fontId="14" fillId="2" borderId="54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vertical="center" wrapText="1"/>
    </xf>
    <xf numFmtId="0" fontId="25" fillId="0" borderId="18" xfId="0" applyFont="1" applyFill="1" applyBorder="1" applyAlignment="1">
      <alignment vertical="center" wrapText="1"/>
    </xf>
    <xf numFmtId="0" fontId="20" fillId="0" borderId="29" xfId="0" applyFont="1" applyBorder="1" applyAlignment="1">
      <alignment vertical="center" wrapText="1"/>
    </xf>
    <xf numFmtId="0" fontId="20" fillId="0" borderId="27" xfId="0" applyFont="1" applyBorder="1" applyAlignment="1">
      <alignment vertical="center" wrapText="1"/>
    </xf>
    <xf numFmtId="0" fontId="20" fillId="0" borderId="63" xfId="0" applyFont="1" applyFill="1" applyBorder="1" applyAlignment="1">
      <alignment horizontal="left" vertical="center" wrapText="1"/>
    </xf>
    <xf numFmtId="0" fontId="20" fillId="0" borderId="24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Poziom bezrobocia w układzie powiatów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8"/>
          <c:w val="0.99"/>
          <c:h val="0.9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9497A"/>
                </a:gs>
                <a:gs pos="100000">
                  <a:srgbClr val="9999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VII 04'!$C$6:$P$6</c:f>
              <c:strCache/>
            </c:strRef>
          </c:cat>
          <c:val>
            <c:numRef>
              <c:f>'wykresy VII 04'!$C$7:$P$7</c:f>
              <c:numCache/>
            </c:numRef>
          </c:val>
        </c:ser>
        <c:axId val="21057608"/>
        <c:axId val="55300745"/>
      </c:barChart>
      <c:catAx>
        <c:axId val="21057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55300745"/>
        <c:crosses val="autoZero"/>
        <c:auto val="1"/>
        <c:lblOffset val="100"/>
        <c:noMultiLvlLbl val="0"/>
      </c:catAx>
      <c:valAx>
        <c:axId val="5530074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21057608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100000">
              <a:srgbClr val="FAFFFF"/>
            </a:gs>
          </a:gsLst>
          <a:lin ang="5400000" scaled="1"/>
        </a:gradFill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CC"/>
        </a:gs>
      </a:gsLst>
      <a:lin ang="5400000" scaled="1"/>
    </a:gradFill>
    <a:ln w="12700">
      <a:solidFill/>
    </a:ln>
  </c:spPr>
  <c:txPr>
    <a:bodyPr vert="horz" rot="0"/>
    <a:lstStyle/>
    <a:p>
      <a:pPr>
        <a:defRPr lang="en-US" cap="none" sz="17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Struktura odpływu z tytułu podjęć pracy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230"/>
      <c:depthPercent val="100"/>
      <c:rAngAx val="1"/>
    </c:view3D>
    <c:plotArea>
      <c:layout>
        <c:manualLayout>
          <c:xMode val="edge"/>
          <c:yMode val="edge"/>
          <c:x val="0.199"/>
          <c:y val="0.341"/>
          <c:w val="0.67475"/>
          <c:h val="0.501"/>
        </c:manualLayout>
      </c:layout>
      <c:pie3DChart>
        <c:varyColors val="1"/>
        <c:ser>
          <c:idx val="0"/>
          <c:order val="0"/>
          <c:spPr>
            <a:solidFill>
              <a:srgbClr val="FFFF99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75">
                <a:fgClr>
                  <a:srgbClr val="CCFFCC"/>
                </a:fgClr>
                <a:bgClr>
                  <a:srgbClr val="333333"/>
                </a:bgClr>
              </a:pattFill>
            </c:spPr>
          </c:dPt>
          <c:dPt>
            <c:idx val="1"/>
            <c:spPr>
              <a:pattFill prst="lgCheck">
                <a:fgClr>
                  <a:srgbClr val="FFCC00"/>
                </a:fgClr>
                <a:bgClr>
                  <a:srgbClr val="333333"/>
                </a:bgClr>
              </a:pattFill>
            </c:spPr>
          </c:dPt>
          <c:dPt>
            <c:idx val="2"/>
            <c:spPr>
              <a:pattFill prst="dkUpDiag">
                <a:fgClr>
                  <a:srgbClr val="CCFFFF"/>
                </a:fgClr>
                <a:bgClr>
                  <a:srgbClr val="333333"/>
                </a:bgClr>
              </a:patt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'wykresy VII 04'!$T$6:$T$9</c:f>
              <c:strCache/>
            </c:strRef>
          </c:cat>
          <c:val>
            <c:numRef>
              <c:f>'wykresy VII 04'!$U$6:$U$9</c:f>
              <c:numCache/>
            </c:numRef>
          </c:val>
        </c:ser>
        <c:firstSliceAng val="2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12700">
      <a:solid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Napływ i odpływ bezrobotnych</a:t>
            </a:r>
          </a:p>
        </c:rich>
      </c:tx>
      <c:layout>
        <c:manualLayout>
          <c:xMode val="factor"/>
          <c:yMode val="factor"/>
          <c:x val="-0.004"/>
          <c:y val="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65"/>
          <c:w val="0.98775"/>
          <c:h val="0.8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'wykresy VII 04'!$B$16</c:f>
              <c:strCache>
                <c:ptCount val="1"/>
                <c:pt idx="0">
                  <c:v>napływ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FFFF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'wykresy VII 04'!$C$15:$P$15</c:f>
              <c:strCache/>
            </c:strRef>
          </c:cat>
          <c:val>
            <c:numRef>
              <c:f>'wykresy VII 04'!$C$16:$P$16</c:f>
              <c:numCache/>
            </c:numRef>
          </c:val>
        </c:ser>
        <c:ser>
          <c:idx val="1"/>
          <c:order val="1"/>
          <c:tx>
            <c:strRef>
              <c:f>'wykresy VII 04'!$B$17</c:f>
              <c:strCache>
                <c:ptCount val="1"/>
                <c:pt idx="0">
                  <c:v>odpływ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'wykresy VII 04'!$C$15:$P$15</c:f>
              <c:strCache/>
            </c:strRef>
          </c:cat>
          <c:val>
            <c:numRef>
              <c:f>'wykresy VII 04'!$C$17:$P$17</c:f>
              <c:numCache/>
            </c:numRef>
          </c:val>
        </c:ser>
        <c:axId val="27944658"/>
        <c:axId val="50175331"/>
      </c:barChart>
      <c:catAx>
        <c:axId val="27944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50175331"/>
        <c:crosses val="autoZero"/>
        <c:auto val="1"/>
        <c:lblOffset val="100"/>
        <c:noMultiLvlLbl val="0"/>
      </c:catAx>
      <c:valAx>
        <c:axId val="5017533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27944658"/>
        <c:crossesAt val="1"/>
        <c:crossBetween val="between"/>
        <c:dispUnits/>
      </c:valAx>
      <c:spPr>
        <a:gradFill rotWithShape="1">
          <a:gsLst>
            <a:gs pos="0">
              <a:srgbClr val="FAFCFF"/>
            </a:gs>
            <a:gs pos="100000">
              <a:srgbClr val="99CCFF"/>
            </a:gs>
          </a:gsLst>
          <a:lin ang="5400000" scaled="1"/>
        </a:gradFill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ayout>
        <c:manualLayout>
          <c:xMode val="edge"/>
          <c:yMode val="edge"/>
          <c:x val="0.3225"/>
          <c:y val="0.9605"/>
          <c:w val="0.351"/>
          <c:h val="0.039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FFFFFF"/>
        </a:gs>
      </a:gsLst>
      <a:lin ang="5400000" scaled="1"/>
    </a:gradFill>
    <a:ln w="12700">
      <a:solidFill/>
    </a:ln>
  </c:spPr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Liczba bezrobotnych i stopa bezrobocia</a:t>
            </a: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
</a:t>
            </a:r>
            <a:r>
              <a:rPr lang="en-US" cap="none" sz="1000" b="1" i="1" u="none" baseline="0">
                <a:latin typeface="Arial CE"/>
                <a:ea typeface="Arial CE"/>
                <a:cs typeface="Arial CE"/>
              </a:rPr>
              <a:t>Województwo lubuskie 07.2003 - 07.2004
</a:t>
            </a: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( Stopa bezrobocia po korekcie )</a:t>
            </a:r>
          </a:p>
        </c:rich>
      </c:tx>
      <c:layout>
        <c:manualLayout>
          <c:xMode val="factor"/>
          <c:yMode val="factor"/>
          <c:x val="0.004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3675"/>
          <c:w val="0.9595"/>
          <c:h val="0.83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'wykresy VII 04'!$B$22:$C$22</c:f>
              <c:strCache>
                <c:ptCount val="1"/>
                <c:pt idx="0">
                  <c:v>Liczba bezrobotnych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VII 04'!$D$21:$P$21</c:f>
              <c:strCache/>
            </c:strRef>
          </c:cat>
          <c:val>
            <c:numRef>
              <c:f>'wykresy VII 04'!$D$22:$P$22</c:f>
              <c:numCache/>
            </c:numRef>
          </c:val>
        </c:ser>
        <c:axId val="48924796"/>
        <c:axId val="37669981"/>
      </c:barChart>
      <c:lineChart>
        <c:grouping val="standard"/>
        <c:varyColors val="0"/>
        <c:ser>
          <c:idx val="1"/>
          <c:order val="1"/>
          <c:tx>
            <c:strRef>
              <c:f>'wykresy VII 04'!$B$23:$C$23</c:f>
              <c:strCache>
                <c:ptCount val="1"/>
                <c:pt idx="0">
                  <c:v>Stopa bezrobocia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1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7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8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9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0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1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2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'wykresy VII 04'!$D$21:$P$21</c:f>
              <c:strCache/>
            </c:strRef>
          </c:cat>
          <c:val>
            <c:numRef>
              <c:f>'wykresy VII 04'!$D$23:$P$23</c:f>
              <c:numCache/>
            </c:numRef>
          </c:val>
          <c:smooth val="0"/>
        </c:ser>
        <c:axId val="3485510"/>
        <c:axId val="31369591"/>
      </c:lineChart>
      <c:catAx>
        <c:axId val="48924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7669981"/>
        <c:crossesAt val="80000"/>
        <c:auto val="1"/>
        <c:lblOffset val="100"/>
        <c:noMultiLvlLbl val="0"/>
      </c:catAx>
      <c:valAx>
        <c:axId val="37669981"/>
        <c:scaling>
          <c:orientation val="minMax"/>
          <c:max val="116000"/>
          <c:min val="8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8924796"/>
        <c:crossesAt val="1"/>
        <c:crossBetween val="between"/>
        <c:dispUnits/>
      </c:valAx>
      <c:catAx>
        <c:axId val="3485510"/>
        <c:scaling>
          <c:orientation val="minMax"/>
        </c:scaling>
        <c:axPos val="b"/>
        <c:delete val="1"/>
        <c:majorTickMark val="in"/>
        <c:minorTickMark val="none"/>
        <c:tickLblPos val="nextTo"/>
        <c:crossAx val="31369591"/>
        <c:crossesAt val="0.25"/>
        <c:auto val="1"/>
        <c:lblOffset val="100"/>
        <c:noMultiLvlLbl val="0"/>
      </c:catAx>
      <c:valAx>
        <c:axId val="31369591"/>
        <c:scaling>
          <c:orientation val="minMax"/>
          <c:min val="0.25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485510"/>
        <c:crosses val="max"/>
        <c:crossBetween val="between"/>
        <c:dispUnits/>
      </c:valAx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CC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85725</xdr:colOff>
      <xdr:row>1</xdr:row>
      <xdr:rowOff>9525</xdr:rowOff>
    </xdr:from>
    <xdr:to>
      <xdr:col>32</xdr:col>
      <xdr:colOff>9525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16544925" y="200025"/>
        <a:ext cx="54102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28575</xdr:colOff>
      <xdr:row>1</xdr:row>
      <xdr:rowOff>0</xdr:rowOff>
    </xdr:from>
    <xdr:to>
      <xdr:col>40</xdr:col>
      <xdr:colOff>609600</xdr:colOff>
      <xdr:row>21</xdr:row>
      <xdr:rowOff>171450</xdr:rowOff>
    </xdr:to>
    <xdr:graphicFrame>
      <xdr:nvGraphicFramePr>
        <xdr:cNvPr id="2" name="Chart 2"/>
        <xdr:cNvGraphicFramePr/>
      </xdr:nvGraphicFramePr>
      <xdr:xfrm>
        <a:off x="22259925" y="190500"/>
        <a:ext cx="538162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33</xdr:col>
      <xdr:colOff>0</xdr:colOff>
      <xdr:row>23</xdr:row>
      <xdr:rowOff>28575</xdr:rowOff>
    </xdr:from>
    <xdr:to>
      <xdr:col>40</xdr:col>
      <xdr:colOff>581025</xdr:colOff>
      <xdr:row>43</xdr:row>
      <xdr:rowOff>152400</xdr:rowOff>
    </xdr:to>
    <xdr:graphicFrame>
      <xdr:nvGraphicFramePr>
        <xdr:cNvPr id="3" name="Chart 3"/>
        <xdr:cNvGraphicFramePr/>
      </xdr:nvGraphicFramePr>
      <xdr:xfrm>
        <a:off x="22231350" y="4352925"/>
        <a:ext cx="5381625" cy="3933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85725</xdr:colOff>
      <xdr:row>23</xdr:row>
      <xdr:rowOff>47625</xdr:rowOff>
    </xdr:from>
    <xdr:to>
      <xdr:col>32</xdr:col>
      <xdr:colOff>9525</xdr:colOff>
      <xdr:row>43</xdr:row>
      <xdr:rowOff>152400</xdr:rowOff>
    </xdr:to>
    <xdr:graphicFrame>
      <xdr:nvGraphicFramePr>
        <xdr:cNvPr id="4" name="Chart 4"/>
        <xdr:cNvGraphicFramePr/>
      </xdr:nvGraphicFramePr>
      <xdr:xfrm>
        <a:off x="16544925" y="4371975"/>
        <a:ext cx="5410200" cy="3914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N%20I%20STRUKTURA\Kopia%20robocza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"/>
      <sheetName val="IV"/>
      <sheetName val="V"/>
      <sheetName val="VI"/>
      <sheetName val="VII"/>
      <sheetName val="VII (2)"/>
    </sheetNames>
    <sheetDataSet>
      <sheetData sheetId="5">
        <row r="42">
          <cell r="F42">
            <v>212</v>
          </cell>
          <cell r="G42">
            <v>134</v>
          </cell>
          <cell r="H42">
            <v>109</v>
          </cell>
          <cell r="I42">
            <v>151</v>
          </cell>
          <cell r="J42">
            <v>290</v>
          </cell>
          <cell r="K42">
            <v>108</v>
          </cell>
          <cell r="L42">
            <v>93</v>
          </cell>
          <cell r="M42">
            <v>47</v>
          </cell>
          <cell r="N42">
            <v>154</v>
          </cell>
          <cell r="O42">
            <v>62</v>
          </cell>
          <cell r="P42">
            <v>151</v>
          </cell>
          <cell r="Q42">
            <v>110</v>
          </cell>
          <cell r="R42">
            <v>275</v>
          </cell>
          <cell r="S42">
            <v>593</v>
          </cell>
          <cell r="T42">
            <v>2489</v>
          </cell>
        </row>
        <row r="47">
          <cell r="F47">
            <v>79</v>
          </cell>
          <cell r="G47">
            <v>42</v>
          </cell>
          <cell r="H47">
            <v>118</v>
          </cell>
          <cell r="I47">
            <v>239</v>
          </cell>
          <cell r="J47">
            <v>149</v>
          </cell>
          <cell r="K47">
            <v>65</v>
          </cell>
          <cell r="L47">
            <v>80</v>
          </cell>
          <cell r="M47">
            <v>59</v>
          </cell>
          <cell r="N47">
            <v>35</v>
          </cell>
          <cell r="O47">
            <v>110</v>
          </cell>
          <cell r="P47">
            <v>36</v>
          </cell>
          <cell r="Q47">
            <v>59</v>
          </cell>
          <cell r="R47">
            <v>68</v>
          </cell>
          <cell r="S47">
            <v>217</v>
          </cell>
          <cell r="T47">
            <v>1356</v>
          </cell>
        </row>
        <row r="49">
          <cell r="F49">
            <v>294</v>
          </cell>
          <cell r="G49">
            <v>257</v>
          </cell>
          <cell r="H49">
            <v>164</v>
          </cell>
          <cell r="I49">
            <v>137</v>
          </cell>
          <cell r="J49">
            <v>290</v>
          </cell>
          <cell r="K49">
            <v>97</v>
          </cell>
          <cell r="L49">
            <v>201</v>
          </cell>
          <cell r="M49">
            <v>183</v>
          </cell>
          <cell r="N49">
            <v>108</v>
          </cell>
          <cell r="O49">
            <v>130</v>
          </cell>
          <cell r="P49">
            <v>255</v>
          </cell>
          <cell r="Q49">
            <v>100</v>
          </cell>
          <cell r="R49">
            <v>435</v>
          </cell>
          <cell r="S49">
            <v>221</v>
          </cell>
          <cell r="T49">
            <v>2872</v>
          </cell>
        </row>
        <row r="51">
          <cell r="F51">
            <v>38</v>
          </cell>
          <cell r="G51">
            <v>69</v>
          </cell>
          <cell r="H51">
            <v>336</v>
          </cell>
          <cell r="I51">
            <v>249</v>
          </cell>
          <cell r="J51">
            <v>412</v>
          </cell>
          <cell r="K51">
            <v>70</v>
          </cell>
          <cell r="L51">
            <v>149</v>
          </cell>
          <cell r="M51">
            <v>125</v>
          </cell>
          <cell r="N51">
            <v>47</v>
          </cell>
          <cell r="O51">
            <v>48</v>
          </cell>
          <cell r="P51">
            <v>40</v>
          </cell>
          <cell r="Q51">
            <v>224</v>
          </cell>
          <cell r="R51">
            <v>573</v>
          </cell>
          <cell r="S51">
            <v>744</v>
          </cell>
          <cell r="T51">
            <v>3124</v>
          </cell>
        </row>
        <row r="53">
          <cell r="F53">
            <v>10</v>
          </cell>
          <cell r="G53">
            <v>5</v>
          </cell>
          <cell r="H53">
            <v>8</v>
          </cell>
          <cell r="I53">
            <v>0</v>
          </cell>
          <cell r="J53">
            <v>8</v>
          </cell>
          <cell r="K53">
            <v>1</v>
          </cell>
          <cell r="L53">
            <v>1</v>
          </cell>
          <cell r="M53">
            <v>0</v>
          </cell>
          <cell r="N53">
            <v>0</v>
          </cell>
          <cell r="O53">
            <v>3</v>
          </cell>
          <cell r="P53">
            <v>2</v>
          </cell>
          <cell r="Q53">
            <v>0</v>
          </cell>
          <cell r="R53">
            <v>1</v>
          </cell>
          <cell r="S53">
            <v>3</v>
          </cell>
          <cell r="T53">
            <v>42</v>
          </cell>
        </row>
        <row r="55">
          <cell r="F55">
            <v>10</v>
          </cell>
          <cell r="G55">
            <v>1</v>
          </cell>
          <cell r="H55">
            <v>16</v>
          </cell>
          <cell r="I55">
            <v>1</v>
          </cell>
          <cell r="J55">
            <v>3</v>
          </cell>
          <cell r="K55">
            <v>1</v>
          </cell>
          <cell r="L55">
            <v>21</v>
          </cell>
          <cell r="M55">
            <v>1</v>
          </cell>
          <cell r="N55">
            <v>13</v>
          </cell>
          <cell r="O55">
            <v>0</v>
          </cell>
          <cell r="P55">
            <v>9</v>
          </cell>
          <cell r="Q55">
            <v>1</v>
          </cell>
          <cell r="R55">
            <v>49</v>
          </cell>
          <cell r="S55">
            <v>7</v>
          </cell>
          <cell r="T55">
            <v>133</v>
          </cell>
        </row>
        <row r="57">
          <cell r="F57">
            <v>170</v>
          </cell>
          <cell r="G57">
            <v>55</v>
          </cell>
          <cell r="H57">
            <v>27</v>
          </cell>
          <cell r="I57">
            <v>47</v>
          </cell>
          <cell r="J57">
            <v>115</v>
          </cell>
          <cell r="K57">
            <v>6</v>
          </cell>
          <cell r="L57">
            <v>0</v>
          </cell>
          <cell r="M57">
            <v>8</v>
          </cell>
          <cell r="N57">
            <v>281</v>
          </cell>
          <cell r="O57">
            <v>4</v>
          </cell>
          <cell r="P57">
            <v>48</v>
          </cell>
          <cell r="Q57">
            <v>40</v>
          </cell>
          <cell r="R57">
            <v>54</v>
          </cell>
          <cell r="S57">
            <v>54</v>
          </cell>
          <cell r="T57">
            <v>909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U6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3" max="3" width="4.75390625" style="0" customWidth="1"/>
    <col min="4" max="4" width="27.75390625" style="0" customWidth="1"/>
    <col min="5" max="5" width="28.375" style="0" customWidth="1"/>
    <col min="6" max="11" width="12.25390625" style="8" customWidth="1"/>
    <col min="12" max="12" width="10.625" style="74" customWidth="1"/>
    <col min="13" max="13" width="12.25390625" style="8" customWidth="1"/>
    <col min="14" max="14" width="12.25390625" style="74" customWidth="1"/>
    <col min="15" max="16" width="12.25390625" style="8" customWidth="1"/>
    <col min="17" max="17" width="12.25390625" style="74" customWidth="1"/>
    <col min="18" max="20" width="12.25390625" style="8" customWidth="1"/>
    <col min="21" max="21" width="10.75390625" style="0" bestFit="1" customWidth="1"/>
  </cols>
  <sheetData>
    <row r="2" spans="3:20" ht="15.75">
      <c r="C2" s="1"/>
      <c r="E2" s="2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3:19" ht="15.75">
      <c r="C3" s="1"/>
      <c r="E3" s="5"/>
      <c r="F3" s="6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7"/>
    </row>
    <row r="4" spans="3:20" ht="51" customHeight="1" thickBot="1">
      <c r="C4" s="205" t="s">
        <v>0</v>
      </c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</row>
    <row r="5" spans="3:20" ht="42.75" customHeight="1" thickBot="1">
      <c r="C5" s="9" t="s">
        <v>1</v>
      </c>
      <c r="D5" s="10" t="s">
        <v>2</v>
      </c>
      <c r="E5" s="11" t="s">
        <v>3</v>
      </c>
      <c r="F5" s="12" t="s">
        <v>4</v>
      </c>
      <c r="G5" s="13" t="s">
        <v>5</v>
      </c>
      <c r="H5" s="14" t="s">
        <v>6</v>
      </c>
      <c r="I5" s="14" t="s">
        <v>7</v>
      </c>
      <c r="J5" s="14" t="s">
        <v>8</v>
      </c>
      <c r="K5" s="14" t="s">
        <v>9</v>
      </c>
      <c r="L5" s="14" t="s">
        <v>10</v>
      </c>
      <c r="M5" s="14" t="s">
        <v>11</v>
      </c>
      <c r="N5" s="14" t="s">
        <v>12</v>
      </c>
      <c r="O5" s="14" t="s">
        <v>13</v>
      </c>
      <c r="P5" s="14" t="s">
        <v>14</v>
      </c>
      <c r="Q5" s="14" t="s">
        <v>15</v>
      </c>
      <c r="R5" s="14" t="s">
        <v>16</v>
      </c>
      <c r="S5" s="14" t="s">
        <v>17</v>
      </c>
      <c r="T5" s="15" t="s">
        <v>18</v>
      </c>
    </row>
    <row r="6" spans="3:20" ht="39" customHeight="1" thickBot="1">
      <c r="C6" s="199" t="s">
        <v>19</v>
      </c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30"/>
    </row>
    <row r="7" spans="3:20" ht="24.75" customHeight="1" thickBot="1" thickTop="1">
      <c r="C7" s="16" t="s">
        <v>20</v>
      </c>
      <c r="D7" s="223" t="s">
        <v>21</v>
      </c>
      <c r="E7" s="224"/>
      <c r="F7" s="17">
        <v>19</v>
      </c>
      <c r="G7" s="17">
        <v>28.1</v>
      </c>
      <c r="H7" s="17">
        <v>38.1</v>
      </c>
      <c r="I7" s="17">
        <v>28.2</v>
      </c>
      <c r="J7" s="17">
        <v>35.8</v>
      </c>
      <c r="K7" s="17">
        <v>26.9</v>
      </c>
      <c r="L7" s="17">
        <v>35.1</v>
      </c>
      <c r="M7" s="17">
        <v>30</v>
      </c>
      <c r="N7" s="17">
        <v>19.4</v>
      </c>
      <c r="O7" s="17">
        <v>24.1</v>
      </c>
      <c r="P7" s="17">
        <v>14.7</v>
      </c>
      <c r="Q7" s="17">
        <v>29.6</v>
      </c>
      <c r="R7" s="17">
        <v>35.6</v>
      </c>
      <c r="S7" s="18">
        <v>31.6</v>
      </c>
      <c r="T7" s="19">
        <v>26.6</v>
      </c>
    </row>
    <row r="8" spans="3:20" s="8" customFormat="1" ht="26.25" customHeight="1" thickBot="1" thickTop="1">
      <c r="C8" s="20"/>
      <c r="D8" s="225" t="s">
        <v>22</v>
      </c>
      <c r="E8" s="226"/>
      <c r="F8" s="21">
        <v>10490</v>
      </c>
      <c r="G8" s="22">
        <v>6102</v>
      </c>
      <c r="H8" s="22">
        <v>7523</v>
      </c>
      <c r="I8" s="22">
        <v>6148</v>
      </c>
      <c r="J8" s="22">
        <v>10926</v>
      </c>
      <c r="K8" s="22">
        <v>5104</v>
      </c>
      <c r="L8" s="22">
        <v>6246</v>
      </c>
      <c r="M8" s="22">
        <v>3693</v>
      </c>
      <c r="N8" s="22">
        <v>4096</v>
      </c>
      <c r="O8" s="22">
        <v>3522</v>
      </c>
      <c r="P8" s="22">
        <v>8224</v>
      </c>
      <c r="Q8" s="22">
        <v>8354</v>
      </c>
      <c r="R8" s="22">
        <v>9813</v>
      </c>
      <c r="S8" s="23">
        <v>11384</v>
      </c>
      <c r="T8" s="24">
        <f>SUM(F8:S8)</f>
        <v>101625</v>
      </c>
    </row>
    <row r="9" spans="3:21" s="8" customFormat="1" ht="24" customHeight="1" thickBot="1" thickTop="1">
      <c r="C9" s="20"/>
      <c r="D9" s="227" t="s">
        <v>23</v>
      </c>
      <c r="E9" s="228"/>
      <c r="F9" s="25">
        <v>10900</v>
      </c>
      <c r="G9" s="26">
        <v>6419</v>
      </c>
      <c r="H9" s="26">
        <v>7539</v>
      </c>
      <c r="I9" s="26">
        <v>6100</v>
      </c>
      <c r="J9" s="26">
        <v>10793</v>
      </c>
      <c r="K9" s="26">
        <v>5234</v>
      </c>
      <c r="L9" s="26">
        <v>6329</v>
      </c>
      <c r="M9" s="26">
        <v>3718</v>
      </c>
      <c r="N9" s="26">
        <v>4057</v>
      </c>
      <c r="O9" s="26">
        <v>3575</v>
      </c>
      <c r="P9" s="26">
        <v>8394</v>
      </c>
      <c r="Q9" s="26">
        <v>8454</v>
      </c>
      <c r="R9" s="26">
        <v>9820</v>
      </c>
      <c r="S9" s="27">
        <v>11493</v>
      </c>
      <c r="T9" s="28">
        <f>SUM(F9:S9)</f>
        <v>102825</v>
      </c>
      <c r="U9" s="29"/>
    </row>
    <row r="10" spans="3:21" ht="24" customHeight="1" thickBot="1" thickTop="1">
      <c r="C10" s="30"/>
      <c r="D10" s="215" t="s">
        <v>24</v>
      </c>
      <c r="E10" s="204"/>
      <c r="F10" s="31">
        <f aca="true" t="shared" si="0" ref="F10:S10">F8-F9</f>
        <v>-410</v>
      </c>
      <c r="G10" s="31">
        <f t="shared" si="0"/>
        <v>-317</v>
      </c>
      <c r="H10" s="31">
        <f t="shared" si="0"/>
        <v>-16</v>
      </c>
      <c r="I10" s="31">
        <f t="shared" si="0"/>
        <v>48</v>
      </c>
      <c r="J10" s="31">
        <f t="shared" si="0"/>
        <v>133</v>
      </c>
      <c r="K10" s="31">
        <f t="shared" si="0"/>
        <v>-130</v>
      </c>
      <c r="L10" s="31">
        <f t="shared" si="0"/>
        <v>-83</v>
      </c>
      <c r="M10" s="31">
        <f t="shared" si="0"/>
        <v>-25</v>
      </c>
      <c r="N10" s="31">
        <f t="shared" si="0"/>
        <v>39</v>
      </c>
      <c r="O10" s="31">
        <f t="shared" si="0"/>
        <v>-53</v>
      </c>
      <c r="P10" s="31">
        <f t="shared" si="0"/>
        <v>-170</v>
      </c>
      <c r="Q10" s="31">
        <f t="shared" si="0"/>
        <v>-100</v>
      </c>
      <c r="R10" s="31">
        <f t="shared" si="0"/>
        <v>-7</v>
      </c>
      <c r="S10" s="32">
        <f t="shared" si="0"/>
        <v>-109</v>
      </c>
      <c r="T10" s="33">
        <f>SUM(F10:S10)</f>
        <v>-1200</v>
      </c>
      <c r="U10" s="34"/>
    </row>
    <row r="11" spans="3:21" ht="24" customHeight="1" thickBot="1" thickTop="1">
      <c r="C11" s="35"/>
      <c r="D11" s="215" t="s">
        <v>25</v>
      </c>
      <c r="E11" s="204"/>
      <c r="F11" s="36">
        <f aca="true" t="shared" si="1" ref="F11:T11">F8/F9*100</f>
        <v>96.23853211009174</v>
      </c>
      <c r="G11" s="36">
        <f t="shared" si="1"/>
        <v>95.06153606480761</v>
      </c>
      <c r="H11" s="36">
        <f t="shared" si="1"/>
        <v>99.78777026130786</v>
      </c>
      <c r="I11" s="36">
        <f t="shared" si="1"/>
        <v>100.78688524590164</v>
      </c>
      <c r="J11" s="36">
        <f t="shared" si="1"/>
        <v>101.23228018159918</v>
      </c>
      <c r="K11" s="36">
        <f t="shared" si="1"/>
        <v>97.51623996943064</v>
      </c>
      <c r="L11" s="36">
        <f t="shared" si="1"/>
        <v>98.68857639437509</v>
      </c>
      <c r="M11" s="36">
        <f t="shared" si="1"/>
        <v>99.32759548144163</v>
      </c>
      <c r="N11" s="36">
        <f t="shared" si="1"/>
        <v>100.96130145427655</v>
      </c>
      <c r="O11" s="36">
        <f t="shared" si="1"/>
        <v>98.5174825174825</v>
      </c>
      <c r="P11" s="36">
        <f t="shared" si="1"/>
        <v>97.97474386466524</v>
      </c>
      <c r="Q11" s="36">
        <f t="shared" si="1"/>
        <v>98.81712798675183</v>
      </c>
      <c r="R11" s="36">
        <f t="shared" si="1"/>
        <v>99.92871690427698</v>
      </c>
      <c r="S11" s="37">
        <f t="shared" si="1"/>
        <v>99.05159662403203</v>
      </c>
      <c r="T11" s="38">
        <f t="shared" si="1"/>
        <v>98.83296863603209</v>
      </c>
      <c r="U11" s="34"/>
    </row>
    <row r="12" spans="3:21" s="8" customFormat="1" ht="24" customHeight="1" thickBot="1" thickTop="1">
      <c r="C12" s="39" t="s">
        <v>26</v>
      </c>
      <c r="D12" s="214" t="s">
        <v>27</v>
      </c>
      <c r="E12" s="188"/>
      <c r="F12" s="40">
        <v>851</v>
      </c>
      <c r="G12" s="41">
        <v>437</v>
      </c>
      <c r="H12" s="42">
        <v>513</v>
      </c>
      <c r="I12" s="42">
        <v>619</v>
      </c>
      <c r="J12" s="42">
        <v>1021</v>
      </c>
      <c r="K12" s="42">
        <v>417</v>
      </c>
      <c r="L12" s="42">
        <v>579</v>
      </c>
      <c r="M12" s="42">
        <v>381</v>
      </c>
      <c r="N12" s="43">
        <v>383</v>
      </c>
      <c r="O12" s="43">
        <v>345</v>
      </c>
      <c r="P12" s="43">
        <v>1052</v>
      </c>
      <c r="Q12" s="43">
        <v>734</v>
      </c>
      <c r="R12" s="43">
        <v>873</v>
      </c>
      <c r="S12" s="43">
        <v>1172</v>
      </c>
      <c r="T12" s="33">
        <f>SUM(F12:S12)</f>
        <v>9377</v>
      </c>
      <c r="U12" s="29"/>
    </row>
    <row r="13" spans="3:21" ht="24" customHeight="1" thickBot="1" thickTop="1">
      <c r="C13" s="16"/>
      <c r="D13" s="215" t="s">
        <v>28</v>
      </c>
      <c r="E13" s="204"/>
      <c r="F13" s="40">
        <v>264</v>
      </c>
      <c r="G13" s="44">
        <v>124</v>
      </c>
      <c r="H13" s="42">
        <v>146</v>
      </c>
      <c r="I13" s="42">
        <v>169</v>
      </c>
      <c r="J13" s="42">
        <v>226</v>
      </c>
      <c r="K13" s="42">
        <v>137</v>
      </c>
      <c r="L13" s="42">
        <v>117</v>
      </c>
      <c r="M13" s="42">
        <v>123</v>
      </c>
      <c r="N13" s="43">
        <v>157</v>
      </c>
      <c r="O13" s="43">
        <v>104</v>
      </c>
      <c r="P13" s="43">
        <v>278</v>
      </c>
      <c r="Q13" s="43">
        <v>188</v>
      </c>
      <c r="R13" s="43">
        <v>176</v>
      </c>
      <c r="S13" s="43">
        <v>257</v>
      </c>
      <c r="T13" s="33">
        <f>SUM(F13:S13)</f>
        <v>2466</v>
      </c>
      <c r="U13" s="34"/>
    </row>
    <row r="14" spans="3:21" ht="24" customHeight="1" thickBot="1" thickTop="1">
      <c r="C14" s="45"/>
      <c r="D14" s="215" t="s">
        <v>29</v>
      </c>
      <c r="E14" s="204"/>
      <c r="F14" s="46">
        <f aca="true" t="shared" si="2" ref="F14:T14">F13/F12*100</f>
        <v>31.02232667450059</v>
      </c>
      <c r="G14" s="46">
        <f t="shared" si="2"/>
        <v>28.37528604118993</v>
      </c>
      <c r="H14" s="46">
        <f t="shared" si="2"/>
        <v>28.460038986354775</v>
      </c>
      <c r="I14" s="46">
        <f t="shared" si="2"/>
        <v>27.30210016155089</v>
      </c>
      <c r="J14" s="46">
        <f t="shared" si="2"/>
        <v>22.135161606268365</v>
      </c>
      <c r="K14" s="46">
        <f t="shared" si="2"/>
        <v>32.853717026378895</v>
      </c>
      <c r="L14" s="46">
        <f t="shared" si="2"/>
        <v>20.207253886010363</v>
      </c>
      <c r="M14" s="46">
        <f t="shared" si="2"/>
        <v>32.28346456692913</v>
      </c>
      <c r="N14" s="46">
        <f t="shared" si="2"/>
        <v>40.992167101827675</v>
      </c>
      <c r="O14" s="46">
        <f t="shared" si="2"/>
        <v>30.144927536231886</v>
      </c>
      <c r="P14" s="46">
        <f t="shared" si="2"/>
        <v>26.425855513307983</v>
      </c>
      <c r="Q14" s="46">
        <f t="shared" si="2"/>
        <v>25.61307901907357</v>
      </c>
      <c r="R14" s="46">
        <f t="shared" si="2"/>
        <v>20.16036655211913</v>
      </c>
      <c r="S14" s="47">
        <f t="shared" si="2"/>
        <v>21.928327645051194</v>
      </c>
      <c r="T14" s="48">
        <f t="shared" si="2"/>
        <v>26.298389676868933</v>
      </c>
      <c r="U14" s="34"/>
    </row>
    <row r="15" spans="3:21" ht="24.75" customHeight="1" thickBot="1" thickTop="1">
      <c r="C15" s="16" t="s">
        <v>30</v>
      </c>
      <c r="D15" s="216" t="s">
        <v>31</v>
      </c>
      <c r="E15" s="217"/>
      <c r="F15" s="40">
        <v>1261</v>
      </c>
      <c r="G15" s="42">
        <v>754</v>
      </c>
      <c r="H15" s="42">
        <v>529</v>
      </c>
      <c r="I15" s="42">
        <v>571</v>
      </c>
      <c r="J15" s="42">
        <v>888</v>
      </c>
      <c r="K15" s="42">
        <v>547</v>
      </c>
      <c r="L15" s="42">
        <v>662</v>
      </c>
      <c r="M15" s="42">
        <v>406</v>
      </c>
      <c r="N15" s="43">
        <v>344</v>
      </c>
      <c r="O15" s="43">
        <v>398</v>
      </c>
      <c r="P15" s="43">
        <v>1222</v>
      </c>
      <c r="Q15" s="43">
        <v>834</v>
      </c>
      <c r="R15" s="43">
        <v>880</v>
      </c>
      <c r="S15" s="43">
        <v>1281</v>
      </c>
      <c r="T15" s="33">
        <f>SUM(F15:S15)</f>
        <v>10577</v>
      </c>
      <c r="U15" s="34"/>
    </row>
    <row r="16" spans="3:21" ht="24" customHeight="1" thickBot="1" thickTop="1">
      <c r="C16" s="16" t="s">
        <v>32</v>
      </c>
      <c r="D16" s="215" t="s">
        <v>33</v>
      </c>
      <c r="E16" s="204"/>
      <c r="F16" s="40">
        <v>408</v>
      </c>
      <c r="G16" s="42">
        <v>257</v>
      </c>
      <c r="H16" s="42">
        <v>250</v>
      </c>
      <c r="I16" s="42">
        <v>255</v>
      </c>
      <c r="J16" s="42">
        <v>388</v>
      </c>
      <c r="K16" s="42">
        <v>194</v>
      </c>
      <c r="L16" s="42">
        <v>292</v>
      </c>
      <c r="M16" s="42">
        <v>180</v>
      </c>
      <c r="N16" s="43">
        <v>174</v>
      </c>
      <c r="O16" s="43">
        <v>181</v>
      </c>
      <c r="P16" s="43">
        <v>530</v>
      </c>
      <c r="Q16" s="43">
        <v>374</v>
      </c>
      <c r="R16" s="43">
        <v>472</v>
      </c>
      <c r="S16" s="43">
        <v>671</v>
      </c>
      <c r="T16" s="33">
        <f>SUM(F16:S16)</f>
        <v>4626</v>
      </c>
      <c r="U16" s="34"/>
    </row>
    <row r="17" spans="3:21" s="8" customFormat="1" ht="24" customHeight="1" thickBot="1" thickTop="1">
      <c r="C17" s="49" t="s">
        <v>32</v>
      </c>
      <c r="D17" s="218" t="s">
        <v>34</v>
      </c>
      <c r="E17" s="219"/>
      <c r="F17" s="40">
        <v>356</v>
      </c>
      <c r="G17" s="42">
        <v>207</v>
      </c>
      <c r="H17" s="42">
        <v>215</v>
      </c>
      <c r="I17" s="42">
        <v>254</v>
      </c>
      <c r="J17" s="42">
        <v>345</v>
      </c>
      <c r="K17" s="42">
        <v>126</v>
      </c>
      <c r="L17" s="42">
        <v>283</v>
      </c>
      <c r="M17" s="42">
        <v>153</v>
      </c>
      <c r="N17" s="43">
        <v>135</v>
      </c>
      <c r="O17" s="43">
        <v>143</v>
      </c>
      <c r="P17" s="43">
        <v>314</v>
      </c>
      <c r="Q17" s="43">
        <v>334</v>
      </c>
      <c r="R17" s="43">
        <v>281</v>
      </c>
      <c r="S17" s="43">
        <v>400</v>
      </c>
      <c r="T17" s="33">
        <f>SUM(F17:S17)</f>
        <v>3546</v>
      </c>
      <c r="U17" s="29"/>
    </row>
    <row r="18" spans="3:21" s="8" customFormat="1" ht="24" customHeight="1" thickBot="1" thickTop="1">
      <c r="C18" s="50" t="s">
        <v>32</v>
      </c>
      <c r="D18" s="235" t="s">
        <v>35</v>
      </c>
      <c r="E18" s="236"/>
      <c r="F18" s="51">
        <v>620</v>
      </c>
      <c r="G18" s="52">
        <v>323</v>
      </c>
      <c r="H18" s="52">
        <v>189</v>
      </c>
      <c r="I18" s="52">
        <v>131</v>
      </c>
      <c r="J18" s="52">
        <v>277</v>
      </c>
      <c r="K18" s="52">
        <v>140</v>
      </c>
      <c r="L18" s="52">
        <v>195</v>
      </c>
      <c r="M18" s="52">
        <v>130</v>
      </c>
      <c r="N18" s="53">
        <v>121</v>
      </c>
      <c r="O18" s="53">
        <v>124</v>
      </c>
      <c r="P18" s="53">
        <v>531</v>
      </c>
      <c r="Q18" s="53">
        <v>343</v>
      </c>
      <c r="R18" s="53">
        <v>240</v>
      </c>
      <c r="S18" s="53">
        <v>226</v>
      </c>
      <c r="T18" s="33">
        <f>SUM(F18:S18)</f>
        <v>3590</v>
      </c>
      <c r="U18" s="29"/>
    </row>
    <row r="19" spans="3:20" ht="39" customHeight="1" thickBot="1">
      <c r="C19" s="199" t="s">
        <v>36</v>
      </c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30"/>
    </row>
    <row r="20" spans="3:20" ht="24" customHeight="1" thickBot="1" thickTop="1">
      <c r="C20" s="168" t="s">
        <v>20</v>
      </c>
      <c r="D20" s="233" t="s">
        <v>37</v>
      </c>
      <c r="E20" s="234"/>
      <c r="F20" s="54">
        <v>5255</v>
      </c>
      <c r="G20" s="55">
        <v>3124</v>
      </c>
      <c r="H20" s="55">
        <v>4022</v>
      </c>
      <c r="I20" s="55">
        <v>3371</v>
      </c>
      <c r="J20" s="55">
        <v>5941</v>
      </c>
      <c r="K20" s="55">
        <v>2634</v>
      </c>
      <c r="L20" s="55">
        <v>3185</v>
      </c>
      <c r="M20" s="55">
        <v>1781</v>
      </c>
      <c r="N20" s="56">
        <v>2031</v>
      </c>
      <c r="O20" s="56">
        <v>1801</v>
      </c>
      <c r="P20" s="56">
        <v>4341</v>
      </c>
      <c r="Q20" s="56">
        <v>4615</v>
      </c>
      <c r="R20" s="56">
        <v>5198</v>
      </c>
      <c r="S20" s="56">
        <v>5951</v>
      </c>
      <c r="T20" s="33">
        <f>SUM(F20:S20)</f>
        <v>53250</v>
      </c>
    </row>
    <row r="21" spans="3:20" ht="24" customHeight="1" thickBot="1" thickTop="1">
      <c r="C21" s="165"/>
      <c r="D21" s="203" t="s">
        <v>38</v>
      </c>
      <c r="E21" s="204"/>
      <c r="F21" s="46">
        <f aca="true" t="shared" si="3" ref="F21:T21">F20/F8*100</f>
        <v>50.09532888465205</v>
      </c>
      <c r="G21" s="46">
        <f t="shared" si="3"/>
        <v>51.19632907243526</v>
      </c>
      <c r="H21" s="46">
        <f t="shared" si="3"/>
        <v>53.46271434268244</v>
      </c>
      <c r="I21" s="46">
        <f t="shared" si="3"/>
        <v>54.83083929733247</v>
      </c>
      <c r="J21" s="46">
        <f t="shared" si="3"/>
        <v>54.37488559399597</v>
      </c>
      <c r="K21" s="46">
        <f t="shared" si="3"/>
        <v>51.60658307210031</v>
      </c>
      <c r="L21" s="46">
        <f t="shared" si="3"/>
        <v>50.99263528658341</v>
      </c>
      <c r="M21" s="46">
        <f t="shared" si="3"/>
        <v>48.22637422150014</v>
      </c>
      <c r="N21" s="46">
        <f t="shared" si="3"/>
        <v>49.5849609375</v>
      </c>
      <c r="O21" s="46">
        <f t="shared" si="3"/>
        <v>51.135718341851224</v>
      </c>
      <c r="P21" s="46">
        <f t="shared" si="3"/>
        <v>52.784533073929964</v>
      </c>
      <c r="Q21" s="46">
        <f t="shared" si="3"/>
        <v>55.242997366531</v>
      </c>
      <c r="R21" s="46">
        <f t="shared" si="3"/>
        <v>52.970549271374715</v>
      </c>
      <c r="S21" s="47">
        <f t="shared" si="3"/>
        <v>52.27512297962053</v>
      </c>
      <c r="T21" s="48">
        <f t="shared" si="3"/>
        <v>52.398523985239855</v>
      </c>
    </row>
    <row r="22" spans="3:20" ht="24" customHeight="1" thickBot="1" thickTop="1">
      <c r="C22" s="169" t="s">
        <v>26</v>
      </c>
      <c r="D22" s="203" t="s">
        <v>39</v>
      </c>
      <c r="E22" s="204"/>
      <c r="F22" s="40">
        <v>0</v>
      </c>
      <c r="G22" s="42">
        <v>4163</v>
      </c>
      <c r="H22" s="42">
        <v>3818</v>
      </c>
      <c r="I22" s="42">
        <v>3355</v>
      </c>
      <c r="J22" s="42">
        <v>3969</v>
      </c>
      <c r="K22" s="42">
        <v>1983</v>
      </c>
      <c r="L22" s="42">
        <v>3245</v>
      </c>
      <c r="M22" s="42">
        <v>2190</v>
      </c>
      <c r="N22" s="43">
        <v>2631</v>
      </c>
      <c r="O22" s="43">
        <v>1606</v>
      </c>
      <c r="P22" s="43">
        <v>0</v>
      </c>
      <c r="Q22" s="43">
        <v>5205</v>
      </c>
      <c r="R22" s="43">
        <v>3895</v>
      </c>
      <c r="S22" s="43">
        <v>4809</v>
      </c>
      <c r="T22" s="33">
        <f>SUM(F22:S22)</f>
        <v>40869</v>
      </c>
    </row>
    <row r="23" spans="3:20" ht="24" customHeight="1" thickBot="1" thickTop="1">
      <c r="C23" s="165"/>
      <c r="D23" s="203" t="s">
        <v>38</v>
      </c>
      <c r="E23" s="204"/>
      <c r="F23" s="46">
        <f aca="true" t="shared" si="4" ref="F23:T23">F22/F8*100</f>
        <v>0</v>
      </c>
      <c r="G23" s="46">
        <f t="shared" si="4"/>
        <v>68.22353326778105</v>
      </c>
      <c r="H23" s="46">
        <f t="shared" si="4"/>
        <v>50.75103017413266</v>
      </c>
      <c r="I23" s="46">
        <f t="shared" si="4"/>
        <v>54.57059206245933</v>
      </c>
      <c r="J23" s="46">
        <f t="shared" si="4"/>
        <v>36.32619439868204</v>
      </c>
      <c r="K23" s="46">
        <f t="shared" si="4"/>
        <v>38.85188087774294</v>
      </c>
      <c r="L23" s="46">
        <f t="shared" si="4"/>
        <v>51.95325008005123</v>
      </c>
      <c r="M23" s="46">
        <f t="shared" si="4"/>
        <v>59.30138099106418</v>
      </c>
      <c r="N23" s="46">
        <f t="shared" si="4"/>
        <v>64.2333984375</v>
      </c>
      <c r="O23" s="46">
        <f t="shared" si="4"/>
        <v>45.59909142532652</v>
      </c>
      <c r="P23" s="46">
        <f t="shared" si="4"/>
        <v>0</v>
      </c>
      <c r="Q23" s="46">
        <f t="shared" si="4"/>
        <v>62.305482403638976</v>
      </c>
      <c r="R23" s="46">
        <f t="shared" si="4"/>
        <v>39.692244981147454</v>
      </c>
      <c r="S23" s="47">
        <f t="shared" si="4"/>
        <v>42.24349964862966</v>
      </c>
      <c r="T23" s="48">
        <f t="shared" si="4"/>
        <v>40.215498154981546</v>
      </c>
    </row>
    <row r="24" spans="3:20" s="8" customFormat="1" ht="23.25" customHeight="1" thickBot="1" thickTop="1">
      <c r="C24" s="170" t="s">
        <v>30</v>
      </c>
      <c r="D24" s="187" t="s">
        <v>40</v>
      </c>
      <c r="E24" s="188"/>
      <c r="F24" s="40">
        <v>2285</v>
      </c>
      <c r="G24" s="42">
        <v>1195</v>
      </c>
      <c r="H24" s="42">
        <v>1085</v>
      </c>
      <c r="I24" s="42">
        <v>1167</v>
      </c>
      <c r="J24" s="42">
        <v>2135</v>
      </c>
      <c r="K24" s="42">
        <v>1030</v>
      </c>
      <c r="L24" s="42">
        <v>1160</v>
      </c>
      <c r="M24" s="42">
        <v>701</v>
      </c>
      <c r="N24" s="43">
        <v>866</v>
      </c>
      <c r="O24" s="43">
        <v>718</v>
      </c>
      <c r="P24" s="43">
        <v>1683</v>
      </c>
      <c r="Q24" s="43">
        <v>1558</v>
      </c>
      <c r="R24" s="43">
        <v>1478</v>
      </c>
      <c r="S24" s="43">
        <v>1927</v>
      </c>
      <c r="T24" s="33">
        <f>SUM(F24:S24)</f>
        <v>18988</v>
      </c>
    </row>
    <row r="25" spans="3:20" ht="24" customHeight="1" thickBot="1" thickTop="1">
      <c r="C25" s="165"/>
      <c r="D25" s="203" t="s">
        <v>38</v>
      </c>
      <c r="E25" s="204"/>
      <c r="F25" s="46">
        <f aca="true" t="shared" si="5" ref="F25:T25">F24/F8*100</f>
        <v>21.782650142993326</v>
      </c>
      <c r="G25" s="46">
        <f t="shared" si="5"/>
        <v>19.58374303507047</v>
      </c>
      <c r="H25" s="46">
        <f t="shared" si="5"/>
        <v>14.422437857237805</v>
      </c>
      <c r="I25" s="46">
        <f t="shared" si="5"/>
        <v>18.98178269355888</v>
      </c>
      <c r="J25" s="46">
        <f t="shared" si="5"/>
        <v>19.540545487827202</v>
      </c>
      <c r="K25" s="46">
        <f t="shared" si="5"/>
        <v>20.180250783699062</v>
      </c>
      <c r="L25" s="46">
        <f t="shared" si="5"/>
        <v>18.571886007044508</v>
      </c>
      <c r="M25" s="46">
        <f t="shared" si="5"/>
        <v>18.981857568372597</v>
      </c>
      <c r="N25" s="46">
        <f t="shared" si="5"/>
        <v>21.142578125</v>
      </c>
      <c r="O25" s="46">
        <f t="shared" si="5"/>
        <v>20.386144236229413</v>
      </c>
      <c r="P25" s="46">
        <f t="shared" si="5"/>
        <v>20.464494163424124</v>
      </c>
      <c r="Q25" s="46">
        <f t="shared" si="5"/>
        <v>18.649748623413934</v>
      </c>
      <c r="R25" s="46">
        <f t="shared" si="5"/>
        <v>15.06165290940589</v>
      </c>
      <c r="S25" s="47">
        <f t="shared" si="5"/>
        <v>16.92726633872101</v>
      </c>
      <c r="T25" s="48">
        <f t="shared" si="5"/>
        <v>18.684378843788437</v>
      </c>
    </row>
    <row r="26" spans="3:20" s="8" customFormat="1" ht="24" customHeight="1" thickBot="1" thickTop="1">
      <c r="C26" s="170" t="s">
        <v>41</v>
      </c>
      <c r="D26" s="231" t="s">
        <v>42</v>
      </c>
      <c r="E26" s="232"/>
      <c r="F26" s="40">
        <v>705</v>
      </c>
      <c r="G26" s="42">
        <v>321</v>
      </c>
      <c r="H26" s="42">
        <v>231</v>
      </c>
      <c r="I26" s="42">
        <v>141</v>
      </c>
      <c r="J26" s="42">
        <v>493</v>
      </c>
      <c r="K26" s="42">
        <v>181</v>
      </c>
      <c r="L26" s="42">
        <v>163</v>
      </c>
      <c r="M26" s="42">
        <v>63</v>
      </c>
      <c r="N26" s="43">
        <v>69</v>
      </c>
      <c r="O26" s="43">
        <v>73</v>
      </c>
      <c r="P26" s="43">
        <v>654</v>
      </c>
      <c r="Q26" s="43">
        <v>241</v>
      </c>
      <c r="R26" s="43">
        <v>508</v>
      </c>
      <c r="S26" s="43">
        <v>412</v>
      </c>
      <c r="T26" s="33">
        <f>SUM(F26:S26)</f>
        <v>4255</v>
      </c>
    </row>
    <row r="27" spans="3:20" ht="24" customHeight="1" thickBot="1" thickTop="1">
      <c r="C27" s="165"/>
      <c r="D27" s="203" t="s">
        <v>38</v>
      </c>
      <c r="E27" s="204"/>
      <c r="F27" s="46">
        <f aca="true" t="shared" si="6" ref="F27:T27">F26/F8*100</f>
        <v>6.720686367969495</v>
      </c>
      <c r="G27" s="46">
        <f t="shared" si="6"/>
        <v>5.260570304818092</v>
      </c>
      <c r="H27" s="46">
        <f t="shared" si="6"/>
        <v>3.070583543799016</v>
      </c>
      <c r="I27" s="46">
        <f t="shared" si="6"/>
        <v>2.2934287573194534</v>
      </c>
      <c r="J27" s="46">
        <f t="shared" si="6"/>
        <v>4.512172798828482</v>
      </c>
      <c r="K27" s="46">
        <f t="shared" si="6"/>
        <v>3.5462382445141065</v>
      </c>
      <c r="L27" s="46">
        <f t="shared" si="6"/>
        <v>2.6096701889209095</v>
      </c>
      <c r="M27" s="46">
        <f t="shared" si="6"/>
        <v>1.7059301380991063</v>
      </c>
      <c r="N27" s="46">
        <f t="shared" si="6"/>
        <v>1.6845703125</v>
      </c>
      <c r="O27" s="46">
        <f t="shared" si="6"/>
        <v>2.072685973878478</v>
      </c>
      <c r="P27" s="46">
        <f t="shared" si="6"/>
        <v>7.952334630350194</v>
      </c>
      <c r="Q27" s="46">
        <f t="shared" si="6"/>
        <v>2.8848455829542736</v>
      </c>
      <c r="R27" s="46">
        <f t="shared" si="6"/>
        <v>5.176806277387139</v>
      </c>
      <c r="S27" s="47">
        <f t="shared" si="6"/>
        <v>3.6191145467322556</v>
      </c>
      <c r="T27" s="48">
        <f t="shared" si="6"/>
        <v>4.186961869618696</v>
      </c>
    </row>
    <row r="28" spans="3:20" s="8" customFormat="1" ht="24" customHeight="1" thickBot="1" thickTop="1">
      <c r="C28" s="170" t="s">
        <v>43</v>
      </c>
      <c r="D28" s="187" t="s">
        <v>44</v>
      </c>
      <c r="E28" s="188"/>
      <c r="F28" s="57">
        <v>1960</v>
      </c>
      <c r="G28" s="43">
        <v>1504</v>
      </c>
      <c r="H28" s="43">
        <v>1808</v>
      </c>
      <c r="I28" s="43">
        <v>1545</v>
      </c>
      <c r="J28" s="43">
        <v>2389</v>
      </c>
      <c r="K28" s="43">
        <v>1100</v>
      </c>
      <c r="L28" s="43">
        <v>1536</v>
      </c>
      <c r="M28" s="43">
        <v>903</v>
      </c>
      <c r="N28" s="43">
        <v>1063</v>
      </c>
      <c r="O28" s="43">
        <v>982</v>
      </c>
      <c r="P28" s="43">
        <v>1534</v>
      </c>
      <c r="Q28" s="43">
        <v>1952</v>
      </c>
      <c r="R28" s="43">
        <v>2341</v>
      </c>
      <c r="S28" s="43">
        <v>2696</v>
      </c>
      <c r="T28" s="33">
        <f>SUM(F28:S28)</f>
        <v>23313</v>
      </c>
    </row>
    <row r="29" spans="3:20" ht="24" customHeight="1" thickBot="1" thickTop="1">
      <c r="C29" s="165"/>
      <c r="D29" s="203" t="s">
        <v>38</v>
      </c>
      <c r="E29" s="204"/>
      <c r="F29" s="58">
        <f aca="true" t="shared" si="7" ref="F29:T29">F28/F8*100</f>
        <v>18.684461391801715</v>
      </c>
      <c r="G29" s="58">
        <f t="shared" si="7"/>
        <v>24.647656506063587</v>
      </c>
      <c r="H29" s="58">
        <f t="shared" si="7"/>
        <v>24.032965572245114</v>
      </c>
      <c r="I29" s="58">
        <f t="shared" si="7"/>
        <v>25.130123617436567</v>
      </c>
      <c r="J29" s="58">
        <f t="shared" si="7"/>
        <v>21.865275489657698</v>
      </c>
      <c r="K29" s="58">
        <f t="shared" si="7"/>
        <v>21.551724137931032</v>
      </c>
      <c r="L29" s="58">
        <f t="shared" si="7"/>
        <v>24.591738712776177</v>
      </c>
      <c r="M29" s="58">
        <f t="shared" si="7"/>
        <v>24.45166531275386</v>
      </c>
      <c r="N29" s="58">
        <f t="shared" si="7"/>
        <v>25.9521484375</v>
      </c>
      <c r="O29" s="58">
        <f t="shared" si="7"/>
        <v>27.88188529244747</v>
      </c>
      <c r="P29" s="58">
        <f t="shared" si="7"/>
        <v>18.65272373540856</v>
      </c>
      <c r="Q29" s="58">
        <f t="shared" si="7"/>
        <v>23.366052190567395</v>
      </c>
      <c r="R29" s="58">
        <f t="shared" si="7"/>
        <v>23.85610924284113</v>
      </c>
      <c r="S29" s="59">
        <f t="shared" si="7"/>
        <v>23.682361208713985</v>
      </c>
      <c r="T29" s="48">
        <f t="shared" si="7"/>
        <v>22.94022140221402</v>
      </c>
    </row>
    <row r="30" spans="3:20" s="8" customFormat="1" ht="24" customHeight="1" thickBot="1" thickTop="1">
      <c r="C30" s="170" t="s">
        <v>45</v>
      </c>
      <c r="D30" s="187" t="s">
        <v>46</v>
      </c>
      <c r="E30" s="188"/>
      <c r="F30" s="57">
        <v>1462</v>
      </c>
      <c r="G30" s="43">
        <v>1139</v>
      </c>
      <c r="H30" s="43">
        <v>1319</v>
      </c>
      <c r="I30" s="43">
        <v>1047</v>
      </c>
      <c r="J30" s="43">
        <v>1914</v>
      </c>
      <c r="K30" s="43">
        <v>1088</v>
      </c>
      <c r="L30" s="43">
        <v>1073</v>
      </c>
      <c r="M30" s="43">
        <v>685</v>
      </c>
      <c r="N30" s="43">
        <v>1762</v>
      </c>
      <c r="O30" s="43">
        <v>548</v>
      </c>
      <c r="P30" s="43">
        <v>2249</v>
      </c>
      <c r="Q30" s="43">
        <v>1921</v>
      </c>
      <c r="R30" s="43">
        <v>2051</v>
      </c>
      <c r="S30" s="43">
        <v>1782</v>
      </c>
      <c r="T30" s="33">
        <f>SUM(F30:S30)</f>
        <v>20040</v>
      </c>
    </row>
    <row r="31" spans="3:20" ht="24" customHeight="1" thickBot="1" thickTop="1">
      <c r="C31" s="165"/>
      <c r="D31" s="209" t="s">
        <v>38</v>
      </c>
      <c r="E31" s="210"/>
      <c r="F31" s="60">
        <f aca="true" t="shared" si="8" ref="F31:T31">F30/F8*100</f>
        <v>13.937082936129647</v>
      </c>
      <c r="G31" s="60">
        <f t="shared" si="8"/>
        <v>18.66601114388725</v>
      </c>
      <c r="H31" s="60">
        <f t="shared" si="8"/>
        <v>17.532899109397846</v>
      </c>
      <c r="I31" s="60">
        <f t="shared" si="8"/>
        <v>17.02992843201041</v>
      </c>
      <c r="J31" s="60">
        <f t="shared" si="8"/>
        <v>17.517847336628225</v>
      </c>
      <c r="K31" s="60">
        <f t="shared" si="8"/>
        <v>21.316614420062695</v>
      </c>
      <c r="L31" s="60">
        <f t="shared" si="8"/>
        <v>17.17899455651617</v>
      </c>
      <c r="M31" s="60">
        <f t="shared" si="8"/>
        <v>18.548605469807743</v>
      </c>
      <c r="N31" s="60">
        <f t="shared" si="8"/>
        <v>43.017578125</v>
      </c>
      <c r="O31" s="60">
        <f t="shared" si="8"/>
        <v>15.559341283361727</v>
      </c>
      <c r="P31" s="60">
        <f t="shared" si="8"/>
        <v>27.346789883268485</v>
      </c>
      <c r="Q31" s="60">
        <f t="shared" si="8"/>
        <v>22.994972468278668</v>
      </c>
      <c r="R31" s="60">
        <f t="shared" si="8"/>
        <v>20.900845816773668</v>
      </c>
      <c r="S31" s="61">
        <f t="shared" si="8"/>
        <v>15.653548840477862</v>
      </c>
      <c r="T31" s="48">
        <f t="shared" si="8"/>
        <v>19.719557195571955</v>
      </c>
    </row>
    <row r="32" spans="3:20" ht="24" customHeight="1" thickBot="1" thickTop="1">
      <c r="C32" s="169" t="s">
        <v>47</v>
      </c>
      <c r="D32" s="187" t="s">
        <v>48</v>
      </c>
      <c r="E32" s="188"/>
      <c r="F32" s="62">
        <v>881</v>
      </c>
      <c r="G32" s="63">
        <v>228</v>
      </c>
      <c r="H32" s="63">
        <v>52</v>
      </c>
      <c r="I32" s="63">
        <v>110</v>
      </c>
      <c r="J32" s="63">
        <v>151</v>
      </c>
      <c r="K32" s="63">
        <v>80</v>
      </c>
      <c r="L32" s="63">
        <v>108</v>
      </c>
      <c r="M32" s="63">
        <v>73</v>
      </c>
      <c r="N32" s="63">
        <v>181</v>
      </c>
      <c r="O32" s="63">
        <v>104</v>
      </c>
      <c r="P32" s="62">
        <v>255</v>
      </c>
      <c r="Q32" s="64">
        <v>161</v>
      </c>
      <c r="R32" s="65">
        <v>121</v>
      </c>
      <c r="S32" s="66">
        <v>253</v>
      </c>
      <c r="T32" s="33">
        <f>SUM(F32:S32)</f>
        <v>2758</v>
      </c>
    </row>
    <row r="33" spans="3:20" ht="24" customHeight="1" thickBot="1" thickTop="1">
      <c r="C33" s="163"/>
      <c r="D33" s="189" t="s">
        <v>49</v>
      </c>
      <c r="E33" s="190"/>
      <c r="F33" s="67">
        <f aca="true" t="shared" si="9" ref="F33:T33">F32/F8*100</f>
        <v>8.398474737845566</v>
      </c>
      <c r="G33" s="67">
        <f t="shared" si="9"/>
        <v>3.736479842674533</v>
      </c>
      <c r="H33" s="67">
        <f t="shared" si="9"/>
        <v>0.6912136115911205</v>
      </c>
      <c r="I33" s="67">
        <f t="shared" si="9"/>
        <v>1.7891997397527653</v>
      </c>
      <c r="J33" s="67">
        <f t="shared" si="9"/>
        <v>1.3820245286472634</v>
      </c>
      <c r="K33" s="67">
        <f t="shared" si="9"/>
        <v>1.5673981191222568</v>
      </c>
      <c r="L33" s="67">
        <f t="shared" si="9"/>
        <v>1.729106628242075</v>
      </c>
      <c r="M33" s="67">
        <f t="shared" si="9"/>
        <v>1.9767126997021391</v>
      </c>
      <c r="N33" s="67">
        <f t="shared" si="9"/>
        <v>4.4189453125</v>
      </c>
      <c r="O33" s="67">
        <f t="shared" si="9"/>
        <v>2.9528676888131744</v>
      </c>
      <c r="P33" s="67">
        <f t="shared" si="9"/>
        <v>3.10068093385214</v>
      </c>
      <c r="Q33" s="67">
        <f t="shared" si="9"/>
        <v>1.9272204931769212</v>
      </c>
      <c r="R33" s="67">
        <f t="shared" si="9"/>
        <v>1.2330581881178029</v>
      </c>
      <c r="S33" s="68">
        <f t="shared" si="9"/>
        <v>2.2224174279690794</v>
      </c>
      <c r="T33" s="48">
        <f t="shared" si="9"/>
        <v>2.7138991389913896</v>
      </c>
    </row>
    <row r="34" spans="3:20" ht="39" customHeight="1" thickBot="1">
      <c r="C34" s="199" t="s">
        <v>50</v>
      </c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200"/>
    </row>
    <row r="35" spans="3:20" ht="36.75" customHeight="1" thickBot="1" thickTop="1">
      <c r="C35" s="69" t="s">
        <v>20</v>
      </c>
      <c r="D35" s="195" t="s">
        <v>51</v>
      </c>
      <c r="E35" s="196"/>
      <c r="F35" s="54">
        <v>2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  <c r="L35" s="55">
        <v>0</v>
      </c>
      <c r="M35" s="55">
        <v>0</v>
      </c>
      <c r="N35" s="56">
        <v>2</v>
      </c>
      <c r="O35" s="56">
        <v>0</v>
      </c>
      <c r="P35" s="56">
        <v>2</v>
      </c>
      <c r="Q35" s="56">
        <v>1</v>
      </c>
      <c r="R35" s="56">
        <v>0</v>
      </c>
      <c r="S35" s="56">
        <v>1</v>
      </c>
      <c r="T35" s="33">
        <f>SUM(F35:S35)</f>
        <v>8</v>
      </c>
    </row>
    <row r="36" spans="3:20" s="8" customFormat="1" ht="38.25" customHeight="1" thickBot="1" thickTop="1">
      <c r="C36" s="70" t="s">
        <v>26</v>
      </c>
      <c r="D36" s="197" t="s">
        <v>52</v>
      </c>
      <c r="E36" s="198"/>
      <c r="F36" s="51">
        <v>3</v>
      </c>
      <c r="G36" s="52">
        <v>0</v>
      </c>
      <c r="H36" s="52">
        <v>0</v>
      </c>
      <c r="I36" s="52">
        <v>0</v>
      </c>
      <c r="J36" s="52">
        <v>0</v>
      </c>
      <c r="K36" s="52">
        <v>0</v>
      </c>
      <c r="L36" s="52">
        <v>0</v>
      </c>
      <c r="M36" s="52">
        <v>0</v>
      </c>
      <c r="N36" s="53">
        <v>14</v>
      </c>
      <c r="O36" s="53">
        <v>0</v>
      </c>
      <c r="P36" s="53">
        <v>10</v>
      </c>
      <c r="Q36" s="53">
        <v>80</v>
      </c>
      <c r="R36" s="53">
        <v>0</v>
      </c>
      <c r="S36" s="53">
        <v>24</v>
      </c>
      <c r="T36" s="71">
        <f>SUM(F36:S36)</f>
        <v>131</v>
      </c>
    </row>
    <row r="37" spans="3:20" ht="15">
      <c r="C37" s="72" t="s">
        <v>53</v>
      </c>
      <c r="I37" s="73"/>
      <c r="O37" s="75"/>
      <c r="P37" s="75"/>
      <c r="Q37" s="75"/>
      <c r="R37" s="75"/>
      <c r="S37" s="75"/>
      <c r="T37" s="76"/>
    </row>
    <row r="38" spans="3:20" ht="15">
      <c r="C38" s="72"/>
      <c r="I38" s="73"/>
      <c r="O38" s="75"/>
      <c r="P38" s="75"/>
      <c r="Q38" s="75"/>
      <c r="R38" s="75"/>
      <c r="S38" s="75"/>
      <c r="T38" s="76"/>
    </row>
    <row r="39" spans="3:20" ht="51" customHeight="1" thickBot="1">
      <c r="C39" s="205" t="s">
        <v>54</v>
      </c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</row>
    <row r="40" spans="3:20" ht="34.5" customHeight="1" thickBot="1">
      <c r="C40" s="9" t="s">
        <v>1</v>
      </c>
      <c r="D40" s="77" t="s">
        <v>2</v>
      </c>
      <c r="E40" s="78" t="s">
        <v>3</v>
      </c>
      <c r="F40" s="13" t="s">
        <v>55</v>
      </c>
      <c r="G40" s="12" t="s">
        <v>56</v>
      </c>
      <c r="H40" s="14" t="s">
        <v>6</v>
      </c>
      <c r="I40" s="14" t="s">
        <v>7</v>
      </c>
      <c r="J40" s="14" t="s">
        <v>8</v>
      </c>
      <c r="K40" s="14" t="s">
        <v>9</v>
      </c>
      <c r="L40" s="14" t="s">
        <v>10</v>
      </c>
      <c r="M40" s="14" t="s">
        <v>11</v>
      </c>
      <c r="N40" s="14" t="s">
        <v>12</v>
      </c>
      <c r="O40" s="14" t="s">
        <v>13</v>
      </c>
      <c r="P40" s="14" t="s">
        <v>14</v>
      </c>
      <c r="Q40" s="14" t="s">
        <v>15</v>
      </c>
      <c r="R40" s="14" t="s">
        <v>16</v>
      </c>
      <c r="S40" s="14" t="s">
        <v>17</v>
      </c>
      <c r="T40" s="15" t="s">
        <v>18</v>
      </c>
    </row>
    <row r="41" spans="3:20" ht="34.5" customHeight="1" thickBot="1">
      <c r="C41" s="199" t="s">
        <v>57</v>
      </c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8"/>
    </row>
    <row r="42" spans="3:20" ht="34.5" customHeight="1" thickBot="1" thickTop="1">
      <c r="C42" s="79" t="s">
        <v>20</v>
      </c>
      <c r="D42" s="195" t="s">
        <v>58</v>
      </c>
      <c r="E42" s="196"/>
      <c r="F42" s="54">
        <v>350</v>
      </c>
      <c r="G42" s="54">
        <v>146</v>
      </c>
      <c r="H42" s="54">
        <v>148</v>
      </c>
      <c r="I42" s="54">
        <v>224</v>
      </c>
      <c r="J42" s="54">
        <v>235</v>
      </c>
      <c r="K42" s="54">
        <v>294</v>
      </c>
      <c r="L42" s="54">
        <v>163</v>
      </c>
      <c r="M42" s="54">
        <v>77</v>
      </c>
      <c r="N42" s="54">
        <v>141</v>
      </c>
      <c r="O42" s="54">
        <v>89</v>
      </c>
      <c r="P42" s="54">
        <v>427</v>
      </c>
      <c r="Q42" s="54">
        <v>158</v>
      </c>
      <c r="R42" s="54">
        <v>332</v>
      </c>
      <c r="S42" s="54">
        <v>697</v>
      </c>
      <c r="T42" s="80">
        <f>SUM(F42:S42)</f>
        <v>3481</v>
      </c>
    </row>
    <row r="43" spans="3:20" ht="35.25" customHeight="1" thickBot="1" thickTop="1">
      <c r="C43" s="81" t="s">
        <v>26</v>
      </c>
      <c r="D43" s="220" t="s">
        <v>59</v>
      </c>
      <c r="E43" s="221"/>
      <c r="F43" s="82">
        <v>139</v>
      </c>
      <c r="G43" s="42">
        <v>54</v>
      </c>
      <c r="H43" s="42">
        <v>39</v>
      </c>
      <c r="I43" s="42">
        <v>130</v>
      </c>
      <c r="J43" s="42">
        <v>146</v>
      </c>
      <c r="K43" s="42">
        <v>192</v>
      </c>
      <c r="L43" s="42">
        <v>78</v>
      </c>
      <c r="M43" s="42">
        <v>60</v>
      </c>
      <c r="N43" s="43">
        <v>57</v>
      </c>
      <c r="O43" s="43">
        <v>67</v>
      </c>
      <c r="P43" s="43">
        <v>339</v>
      </c>
      <c r="Q43" s="43">
        <v>76</v>
      </c>
      <c r="R43" s="43">
        <v>252</v>
      </c>
      <c r="S43" s="43">
        <v>414</v>
      </c>
      <c r="T43" s="80">
        <f>SUM(F43:S43)</f>
        <v>2043</v>
      </c>
    </row>
    <row r="44" spans="3:20" s="8" customFormat="1" ht="33.75" customHeight="1" thickBot="1" thickTop="1">
      <c r="C44" s="83" t="s">
        <v>30</v>
      </c>
      <c r="D44" s="201" t="s">
        <v>60</v>
      </c>
      <c r="E44" s="202"/>
      <c r="F44" s="51">
        <f>F42-'[1]VI'!F42</f>
        <v>138</v>
      </c>
      <c r="G44" s="51">
        <f>G42-'[1]VI'!G42</f>
        <v>12</v>
      </c>
      <c r="H44" s="51">
        <f>H42-'[1]VI'!H42</f>
        <v>39</v>
      </c>
      <c r="I44" s="51">
        <f>I42-'[1]VI'!I42</f>
        <v>73</v>
      </c>
      <c r="J44" s="51">
        <f>J42-'[1]VI'!J42</f>
        <v>-55</v>
      </c>
      <c r="K44" s="51">
        <f>K42-'[1]VI'!K42</f>
        <v>186</v>
      </c>
      <c r="L44" s="51">
        <f>L42-'[1]VI'!L42</f>
        <v>70</v>
      </c>
      <c r="M44" s="51">
        <f>M42-'[1]VI'!M42</f>
        <v>30</v>
      </c>
      <c r="N44" s="51">
        <f>N42-'[1]VI'!N42</f>
        <v>-13</v>
      </c>
      <c r="O44" s="51">
        <f>O42-'[1]VI'!O42</f>
        <v>27</v>
      </c>
      <c r="P44" s="51">
        <f>P42-'[1]VI'!P42</f>
        <v>276</v>
      </c>
      <c r="Q44" s="51">
        <f>Q42-'[1]VI'!Q42</f>
        <v>48</v>
      </c>
      <c r="R44" s="51">
        <f>R42-'[1]VI'!R42</f>
        <v>57</v>
      </c>
      <c r="S44" s="84">
        <f>S42-'[1]VI'!S42</f>
        <v>104</v>
      </c>
      <c r="T44" s="85">
        <f>T42-'[1]VI'!T42</f>
        <v>992</v>
      </c>
    </row>
    <row r="45" spans="3:20" s="8" customFormat="1" ht="34.5" customHeight="1" thickBot="1">
      <c r="C45" s="211" t="s">
        <v>61</v>
      </c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08"/>
    </row>
    <row r="46" spans="3:20" s="8" customFormat="1" ht="32.25" customHeight="1" thickBot="1" thickTop="1">
      <c r="C46" s="171" t="s">
        <v>20</v>
      </c>
      <c r="D46" s="158" t="s">
        <v>62</v>
      </c>
      <c r="E46" s="159"/>
      <c r="F46" s="55">
        <v>53</v>
      </c>
      <c r="G46" s="55">
        <v>22</v>
      </c>
      <c r="H46" s="55">
        <v>31</v>
      </c>
      <c r="I46" s="55">
        <v>138</v>
      </c>
      <c r="J46" s="55">
        <v>119</v>
      </c>
      <c r="K46" s="55">
        <v>94</v>
      </c>
      <c r="L46" s="55">
        <v>50</v>
      </c>
      <c r="M46" s="55">
        <v>53</v>
      </c>
      <c r="N46" s="55">
        <v>17</v>
      </c>
      <c r="O46" s="55">
        <v>31</v>
      </c>
      <c r="P46" s="55">
        <v>109</v>
      </c>
      <c r="Q46" s="55">
        <v>60</v>
      </c>
      <c r="R46" s="55">
        <v>65</v>
      </c>
      <c r="S46" s="56">
        <v>209</v>
      </c>
      <c r="T46" s="80">
        <f>SUM(F46:S46)</f>
        <v>1051</v>
      </c>
    </row>
    <row r="47" spans="3:20" ht="32.25" customHeight="1" thickBot="1" thickTop="1">
      <c r="C47" s="165"/>
      <c r="D47" s="160" t="s">
        <v>63</v>
      </c>
      <c r="E47" s="161"/>
      <c r="F47" s="86">
        <v>332</v>
      </c>
      <c r="G47" s="86">
        <v>150</v>
      </c>
      <c r="H47" s="86">
        <v>248</v>
      </c>
      <c r="I47" s="86">
        <v>535</v>
      </c>
      <c r="J47" s="86">
        <v>398</v>
      </c>
      <c r="K47" s="86">
        <v>253</v>
      </c>
      <c r="L47" s="86">
        <v>217</v>
      </c>
      <c r="M47" s="86">
        <v>152</v>
      </c>
      <c r="N47" s="86">
        <v>111</v>
      </c>
      <c r="O47" s="86">
        <v>167</v>
      </c>
      <c r="P47" s="86">
        <v>285</v>
      </c>
      <c r="Q47" s="86">
        <v>197</v>
      </c>
      <c r="R47" s="86">
        <v>341</v>
      </c>
      <c r="S47" s="87">
        <v>607</v>
      </c>
      <c r="T47" s="88">
        <v>3993</v>
      </c>
    </row>
    <row r="48" spans="3:20" s="8" customFormat="1" ht="32.25" customHeight="1" thickBot="1" thickTop="1">
      <c r="C48" s="213" t="s">
        <v>64</v>
      </c>
      <c r="D48" s="191" t="s">
        <v>65</v>
      </c>
      <c r="E48" s="192"/>
      <c r="F48" s="89">
        <v>0</v>
      </c>
      <c r="G48" s="89">
        <v>1</v>
      </c>
      <c r="H48" s="89">
        <v>24</v>
      </c>
      <c r="I48" s="89">
        <v>9</v>
      </c>
      <c r="J48" s="89">
        <v>16</v>
      </c>
      <c r="K48" s="89">
        <v>3</v>
      </c>
      <c r="L48" s="89">
        <v>32</v>
      </c>
      <c r="M48" s="89">
        <v>7</v>
      </c>
      <c r="N48" s="89">
        <v>5</v>
      </c>
      <c r="O48" s="89">
        <v>2</v>
      </c>
      <c r="P48" s="89">
        <v>7</v>
      </c>
      <c r="Q48" s="89">
        <v>4</v>
      </c>
      <c r="R48" s="89">
        <v>4</v>
      </c>
      <c r="S48" s="90">
        <v>66</v>
      </c>
      <c r="T48" s="80">
        <f>SUM(F48:S48)</f>
        <v>180</v>
      </c>
    </row>
    <row r="49" spans="3:20" ht="32.25" customHeight="1" thickBot="1" thickTop="1">
      <c r="C49" s="165"/>
      <c r="D49" s="160" t="s">
        <v>66</v>
      </c>
      <c r="E49" s="161"/>
      <c r="F49" s="86">
        <f>F48+'[1]VI'!F47</f>
        <v>79</v>
      </c>
      <c r="G49" s="86">
        <f>G48+'[1]VI'!G47</f>
        <v>43</v>
      </c>
      <c r="H49" s="86">
        <f>H48+'[1]VI'!H47</f>
        <v>142</v>
      </c>
      <c r="I49" s="86">
        <f>I48+'[1]VI'!I47</f>
        <v>248</v>
      </c>
      <c r="J49" s="86">
        <f>J48+'[1]VI'!J47</f>
        <v>165</v>
      </c>
      <c r="K49" s="86">
        <f>K48+'[1]VI'!K47</f>
        <v>68</v>
      </c>
      <c r="L49" s="86">
        <f>L48+'[1]VI'!L47</f>
        <v>112</v>
      </c>
      <c r="M49" s="86">
        <f>M48+'[1]VI'!M47</f>
        <v>66</v>
      </c>
      <c r="N49" s="86">
        <f>N48+'[1]VI'!N47</f>
        <v>40</v>
      </c>
      <c r="O49" s="86">
        <f>O48+'[1]VI'!O47</f>
        <v>112</v>
      </c>
      <c r="P49" s="86">
        <f>P48+'[1]VI'!P47</f>
        <v>43</v>
      </c>
      <c r="Q49" s="86">
        <f>Q48+'[1]VI'!Q47</f>
        <v>63</v>
      </c>
      <c r="R49" s="86">
        <f>R48+'[1]VI'!R47</f>
        <v>72</v>
      </c>
      <c r="S49" s="87">
        <f>S48+'[1]VI'!S47</f>
        <v>283</v>
      </c>
      <c r="T49" s="88">
        <f>T48+'[1]VI'!T47</f>
        <v>1536</v>
      </c>
    </row>
    <row r="50" spans="3:20" s="8" customFormat="1" ht="31.5" customHeight="1" thickBot="1" thickTop="1">
      <c r="C50" s="164" t="s">
        <v>26</v>
      </c>
      <c r="D50" s="166" t="s">
        <v>67</v>
      </c>
      <c r="E50" s="167"/>
      <c r="F50" s="40">
        <v>45</v>
      </c>
      <c r="G50" s="42">
        <v>47</v>
      </c>
      <c r="H50" s="42">
        <v>20</v>
      </c>
      <c r="I50" s="42">
        <v>0</v>
      </c>
      <c r="J50" s="43">
        <v>22</v>
      </c>
      <c r="K50" s="42">
        <v>5</v>
      </c>
      <c r="L50" s="43">
        <v>2</v>
      </c>
      <c r="M50" s="42">
        <v>23</v>
      </c>
      <c r="N50" s="43">
        <v>23</v>
      </c>
      <c r="O50" s="43">
        <v>37</v>
      </c>
      <c r="P50" s="43">
        <v>201</v>
      </c>
      <c r="Q50" s="42">
        <v>15</v>
      </c>
      <c r="R50" s="91">
        <v>52</v>
      </c>
      <c r="S50" s="43">
        <v>62</v>
      </c>
      <c r="T50" s="80">
        <f>SUM(F50:S50)</f>
        <v>554</v>
      </c>
    </row>
    <row r="51" spans="3:20" ht="32.25" customHeight="1" thickBot="1" thickTop="1">
      <c r="C51" s="165"/>
      <c r="D51" s="160" t="s">
        <v>68</v>
      </c>
      <c r="E51" s="161"/>
      <c r="F51" s="92">
        <f>F50+'[1]VI'!F49</f>
        <v>339</v>
      </c>
      <c r="G51" s="92">
        <f>G50+'[1]VI'!G49</f>
        <v>304</v>
      </c>
      <c r="H51" s="92">
        <f>H50+'[1]VI'!H49</f>
        <v>184</v>
      </c>
      <c r="I51" s="92">
        <f>I50+'[1]VI'!I49</f>
        <v>137</v>
      </c>
      <c r="J51" s="92">
        <f>J50+'[1]VI'!J49</f>
        <v>312</v>
      </c>
      <c r="K51" s="92">
        <f>K50+'[1]VI'!K49</f>
        <v>102</v>
      </c>
      <c r="L51" s="92">
        <f>L50+'[1]VI'!L49</f>
        <v>203</v>
      </c>
      <c r="M51" s="92">
        <f>M50+'[1]VI'!M49</f>
        <v>206</v>
      </c>
      <c r="N51" s="92">
        <f>N50+'[1]VI'!N49</f>
        <v>131</v>
      </c>
      <c r="O51" s="92">
        <f>O50+'[1]VI'!O49</f>
        <v>167</v>
      </c>
      <c r="P51" s="92">
        <f>P50+'[1]VI'!P49</f>
        <v>456</v>
      </c>
      <c r="Q51" s="92">
        <f>Q50+'[1]VI'!Q49</f>
        <v>115</v>
      </c>
      <c r="R51" s="92">
        <f>R50+'[1]VI'!R49</f>
        <v>487</v>
      </c>
      <c r="S51" s="93">
        <f>S50+'[1]VI'!S49</f>
        <v>283</v>
      </c>
      <c r="T51" s="88">
        <f>T50+'[1]VI'!T49</f>
        <v>3426</v>
      </c>
    </row>
    <row r="52" spans="3:20" s="8" customFormat="1" ht="32.25" customHeight="1" thickBot="1" thickTop="1">
      <c r="C52" s="164" t="s">
        <v>30</v>
      </c>
      <c r="D52" s="166" t="s">
        <v>69</v>
      </c>
      <c r="E52" s="167"/>
      <c r="F52" s="40">
        <v>3</v>
      </c>
      <c r="G52" s="42">
        <v>3</v>
      </c>
      <c r="H52" s="42">
        <v>8</v>
      </c>
      <c r="I52" s="42">
        <v>1</v>
      </c>
      <c r="J52" s="43">
        <v>18</v>
      </c>
      <c r="K52" s="42">
        <v>63</v>
      </c>
      <c r="L52" s="43">
        <v>7</v>
      </c>
      <c r="M52" s="42">
        <v>4</v>
      </c>
      <c r="N52" s="43">
        <v>2</v>
      </c>
      <c r="O52" s="43">
        <v>1</v>
      </c>
      <c r="P52" s="43">
        <v>14</v>
      </c>
      <c r="Q52" s="42">
        <v>24</v>
      </c>
      <c r="R52" s="91">
        <v>129</v>
      </c>
      <c r="S52" s="43">
        <v>208</v>
      </c>
      <c r="T52" s="80">
        <f>SUM(F52:S52)</f>
        <v>485</v>
      </c>
    </row>
    <row r="53" spans="3:20" s="8" customFormat="1" ht="32.25" customHeight="1" thickBot="1" thickTop="1">
      <c r="C53" s="165"/>
      <c r="D53" s="222" t="s">
        <v>70</v>
      </c>
      <c r="E53" s="194"/>
      <c r="F53" s="92">
        <f>F52+'[1]VI'!F51</f>
        <v>41</v>
      </c>
      <c r="G53" s="92">
        <f>G52+'[1]VI'!G51</f>
        <v>72</v>
      </c>
      <c r="H53" s="92">
        <f>H52+'[1]VI'!H51</f>
        <v>344</v>
      </c>
      <c r="I53" s="92">
        <f>I52+'[1]VI'!I51</f>
        <v>250</v>
      </c>
      <c r="J53" s="92">
        <f>J52+'[1]VI'!J51</f>
        <v>430</v>
      </c>
      <c r="K53" s="92">
        <f>K52+'[1]VI'!K51</f>
        <v>133</v>
      </c>
      <c r="L53" s="92">
        <f>L52+'[1]VI'!L51</f>
        <v>156</v>
      </c>
      <c r="M53" s="92">
        <f>M52+'[1]VI'!M51</f>
        <v>129</v>
      </c>
      <c r="N53" s="92">
        <f>N52+'[1]VI'!N51</f>
        <v>49</v>
      </c>
      <c r="O53" s="92">
        <f>O52+'[1]VI'!O51</f>
        <v>49</v>
      </c>
      <c r="P53" s="92">
        <f>P52+'[1]VI'!P51</f>
        <v>54</v>
      </c>
      <c r="Q53" s="92">
        <f>Q52+'[1]VI'!Q51</f>
        <v>248</v>
      </c>
      <c r="R53" s="92">
        <f>R52+'[1]VI'!R51</f>
        <v>702</v>
      </c>
      <c r="S53" s="93">
        <f>S52+'[1]VI'!S51</f>
        <v>952</v>
      </c>
      <c r="T53" s="88">
        <f>T52+'[1]VI'!T51</f>
        <v>3609</v>
      </c>
    </row>
    <row r="54" spans="3:20" s="8" customFormat="1" ht="32.25" customHeight="1" thickBot="1" thickTop="1">
      <c r="C54" s="164" t="s">
        <v>41</v>
      </c>
      <c r="D54" s="166" t="s">
        <v>71</v>
      </c>
      <c r="E54" s="167"/>
      <c r="F54" s="62">
        <v>0</v>
      </c>
      <c r="G54" s="62">
        <v>0</v>
      </c>
      <c r="H54" s="62">
        <v>0</v>
      </c>
      <c r="I54" s="62">
        <v>0</v>
      </c>
      <c r="J54" s="62">
        <v>0</v>
      </c>
      <c r="K54" s="62">
        <v>0</v>
      </c>
      <c r="L54" s="62">
        <v>0</v>
      </c>
      <c r="M54" s="62">
        <v>0</v>
      </c>
      <c r="N54" s="62">
        <v>0</v>
      </c>
      <c r="O54" s="62">
        <v>0</v>
      </c>
      <c r="P54" s="62">
        <v>0</v>
      </c>
      <c r="Q54" s="62">
        <v>0</v>
      </c>
      <c r="R54" s="62">
        <v>0</v>
      </c>
      <c r="S54" s="94">
        <v>0</v>
      </c>
      <c r="T54" s="95">
        <f>SUM(F54:S54)</f>
        <v>0</v>
      </c>
    </row>
    <row r="55" spans="3:20" ht="32.25" customHeight="1" thickBot="1" thickTop="1">
      <c r="C55" s="165"/>
      <c r="D55" s="160" t="s">
        <v>72</v>
      </c>
      <c r="E55" s="161"/>
      <c r="F55" s="86">
        <f>F54+'[1]VI'!F53</f>
        <v>10</v>
      </c>
      <c r="G55" s="86">
        <f>G54+'[1]VI'!G53</f>
        <v>5</v>
      </c>
      <c r="H55" s="86">
        <f>H54+'[1]VI'!H53</f>
        <v>8</v>
      </c>
      <c r="I55" s="86">
        <f>I54+'[1]VI'!I53</f>
        <v>0</v>
      </c>
      <c r="J55" s="86">
        <f>J54+'[1]VI'!J53</f>
        <v>8</v>
      </c>
      <c r="K55" s="86">
        <f>K54+'[1]VI'!K53</f>
        <v>1</v>
      </c>
      <c r="L55" s="86">
        <f>L54+'[1]VI'!L53</f>
        <v>1</v>
      </c>
      <c r="M55" s="86">
        <f>M54+'[1]VI'!M53</f>
        <v>0</v>
      </c>
      <c r="N55" s="86">
        <f>N54+'[1]VI'!N53</f>
        <v>0</v>
      </c>
      <c r="O55" s="86">
        <f>O54+'[1]VI'!O53</f>
        <v>3</v>
      </c>
      <c r="P55" s="86">
        <f>P54+'[1]VI'!P53</f>
        <v>2</v>
      </c>
      <c r="Q55" s="86">
        <f>Q54+'[1]VI'!Q53</f>
        <v>0</v>
      </c>
      <c r="R55" s="86">
        <f>R54+'[1]VI'!R53</f>
        <v>1</v>
      </c>
      <c r="S55" s="87">
        <f>S54+'[1]VI'!S53</f>
        <v>3</v>
      </c>
      <c r="T55" s="88">
        <f>T54+'[1]VI'!T53</f>
        <v>42</v>
      </c>
    </row>
    <row r="56" spans="3:20" s="8" customFormat="1" ht="32.25" customHeight="1" thickBot="1" thickTop="1">
      <c r="C56" s="164" t="s">
        <v>43</v>
      </c>
      <c r="D56" s="175" t="s">
        <v>73</v>
      </c>
      <c r="E56" s="167"/>
      <c r="F56" s="62">
        <v>0</v>
      </c>
      <c r="G56" s="62">
        <v>0</v>
      </c>
      <c r="H56" s="62">
        <v>7</v>
      </c>
      <c r="I56" s="62">
        <v>0</v>
      </c>
      <c r="J56" s="62">
        <v>0</v>
      </c>
      <c r="K56" s="62">
        <v>0</v>
      </c>
      <c r="L56" s="62">
        <v>0</v>
      </c>
      <c r="M56" s="62">
        <v>0</v>
      </c>
      <c r="N56" s="62">
        <v>0</v>
      </c>
      <c r="O56" s="62">
        <v>0</v>
      </c>
      <c r="P56" s="62">
        <v>0</v>
      </c>
      <c r="Q56" s="62">
        <v>0</v>
      </c>
      <c r="R56" s="62">
        <v>8</v>
      </c>
      <c r="S56" s="94">
        <v>0</v>
      </c>
      <c r="T56" s="95">
        <f>SUM(F56:S56)</f>
        <v>15</v>
      </c>
    </row>
    <row r="57" spans="3:20" s="8" customFormat="1" ht="32.25" customHeight="1" thickBot="1" thickTop="1">
      <c r="C57" s="165"/>
      <c r="D57" s="193" t="s">
        <v>74</v>
      </c>
      <c r="E57" s="194"/>
      <c r="F57" s="86">
        <f>F56+'[1]VI'!F55</f>
        <v>10</v>
      </c>
      <c r="G57" s="86">
        <f>G56+'[1]VI'!G55</f>
        <v>1</v>
      </c>
      <c r="H57" s="86">
        <f>H56+'[1]VI'!H55</f>
        <v>23</v>
      </c>
      <c r="I57" s="86">
        <f>I56+'[1]VI'!I55</f>
        <v>1</v>
      </c>
      <c r="J57" s="86">
        <f>J56+'[1]VI'!J55</f>
        <v>3</v>
      </c>
      <c r="K57" s="86">
        <f>K56+'[1]VI'!K55</f>
        <v>1</v>
      </c>
      <c r="L57" s="86">
        <f>L56+'[1]VI'!L55</f>
        <v>21</v>
      </c>
      <c r="M57" s="86">
        <f>M56+'[1]VI'!M55</f>
        <v>1</v>
      </c>
      <c r="N57" s="86">
        <f>N56+'[1]VI'!N55</f>
        <v>13</v>
      </c>
      <c r="O57" s="86">
        <f>O56+'[1]VI'!O55</f>
        <v>0</v>
      </c>
      <c r="P57" s="86">
        <f>P56+'[1]VI'!P55</f>
        <v>9</v>
      </c>
      <c r="Q57" s="86">
        <f>Q56+'[1]VI'!Q55</f>
        <v>1</v>
      </c>
      <c r="R57" s="86">
        <f>R56+'[1]VI'!R55</f>
        <v>57</v>
      </c>
      <c r="S57" s="87">
        <f>S56+'[1]VI'!S55</f>
        <v>7</v>
      </c>
      <c r="T57" s="88">
        <f>T56+'[1]VI'!T55</f>
        <v>148</v>
      </c>
    </row>
    <row r="58" spans="3:20" s="74" customFormat="1" ht="31.5" customHeight="1" thickBot="1" thickTop="1">
      <c r="C58" s="96" t="s">
        <v>45</v>
      </c>
      <c r="D58" s="178" t="s">
        <v>75</v>
      </c>
      <c r="E58" s="179"/>
      <c r="F58" s="62">
        <v>4</v>
      </c>
      <c r="G58" s="42">
        <v>0</v>
      </c>
      <c r="H58" s="42">
        <v>0</v>
      </c>
      <c r="I58" s="42">
        <v>0</v>
      </c>
      <c r="J58" s="42">
        <v>3</v>
      </c>
      <c r="K58" s="42">
        <v>0</v>
      </c>
      <c r="L58" s="42">
        <v>0</v>
      </c>
      <c r="M58" s="42">
        <v>0</v>
      </c>
      <c r="N58" s="42">
        <v>14</v>
      </c>
      <c r="O58" s="42">
        <v>0</v>
      </c>
      <c r="P58" s="42">
        <v>1</v>
      </c>
      <c r="Q58" s="42">
        <v>1</v>
      </c>
      <c r="R58" s="42">
        <v>2</v>
      </c>
      <c r="S58" s="91">
        <v>1</v>
      </c>
      <c r="T58" s="80">
        <f>SUM(F58:S58)</f>
        <v>26</v>
      </c>
    </row>
    <row r="59" spans="3:20" s="74" customFormat="1" ht="32.25" customHeight="1" thickBot="1" thickTop="1">
      <c r="C59" s="97"/>
      <c r="D59" s="176" t="s">
        <v>76</v>
      </c>
      <c r="E59" s="177"/>
      <c r="F59" s="86">
        <f>F58+'[1]VI'!F57</f>
        <v>174</v>
      </c>
      <c r="G59" s="86">
        <f>G58+'[1]VI'!G57</f>
        <v>55</v>
      </c>
      <c r="H59" s="86">
        <f>H58+'[1]VI'!H57</f>
        <v>27</v>
      </c>
      <c r="I59" s="86">
        <f>I58+'[1]VI'!I57</f>
        <v>47</v>
      </c>
      <c r="J59" s="86">
        <f>J58+'[1]VI'!J57</f>
        <v>118</v>
      </c>
      <c r="K59" s="86">
        <f>K58+'[1]VI'!K57</f>
        <v>6</v>
      </c>
      <c r="L59" s="86">
        <f>L58+'[1]VI'!L57</f>
        <v>0</v>
      </c>
      <c r="M59" s="86">
        <f>M58+'[1]VI'!M57</f>
        <v>8</v>
      </c>
      <c r="N59" s="86">
        <f>N58+'[1]VI'!N57</f>
        <v>295</v>
      </c>
      <c r="O59" s="86">
        <f>O58+'[1]VI'!O57</f>
        <v>4</v>
      </c>
      <c r="P59" s="86">
        <f>P58+'[1]VI'!P57</f>
        <v>49</v>
      </c>
      <c r="Q59" s="86">
        <f>Q58+'[1]VI'!Q57</f>
        <v>41</v>
      </c>
      <c r="R59" s="86">
        <f>R58+'[1]VI'!R57</f>
        <v>56</v>
      </c>
      <c r="S59" s="87">
        <f>S58+'[1]VI'!S57</f>
        <v>55</v>
      </c>
      <c r="T59" s="88">
        <f>T58+'[1]VI'!T57</f>
        <v>935</v>
      </c>
    </row>
    <row r="60" spans="3:20" ht="45" customHeight="1" thickBot="1" thickTop="1">
      <c r="C60" s="162" t="s">
        <v>47</v>
      </c>
      <c r="D60" s="180" t="s">
        <v>77</v>
      </c>
      <c r="E60" s="181"/>
      <c r="F60" s="98">
        <f aca="true" t="shared" si="10" ref="F60:T60">F46+F50+F52+F54+F56+F58</f>
        <v>105</v>
      </c>
      <c r="G60" s="98">
        <f t="shared" si="10"/>
        <v>72</v>
      </c>
      <c r="H60" s="98">
        <f t="shared" si="10"/>
        <v>66</v>
      </c>
      <c r="I60" s="98">
        <f t="shared" si="10"/>
        <v>139</v>
      </c>
      <c r="J60" s="98">
        <f t="shared" si="10"/>
        <v>162</v>
      </c>
      <c r="K60" s="98">
        <f t="shared" si="10"/>
        <v>162</v>
      </c>
      <c r="L60" s="98">
        <f t="shared" si="10"/>
        <v>59</v>
      </c>
      <c r="M60" s="98">
        <f t="shared" si="10"/>
        <v>80</v>
      </c>
      <c r="N60" s="98">
        <f t="shared" si="10"/>
        <v>56</v>
      </c>
      <c r="O60" s="98">
        <f t="shared" si="10"/>
        <v>69</v>
      </c>
      <c r="P60" s="98">
        <f t="shared" si="10"/>
        <v>325</v>
      </c>
      <c r="Q60" s="98">
        <f t="shared" si="10"/>
        <v>100</v>
      </c>
      <c r="R60" s="98">
        <f t="shared" si="10"/>
        <v>256</v>
      </c>
      <c r="S60" s="99">
        <f t="shared" si="10"/>
        <v>480</v>
      </c>
      <c r="T60" s="80">
        <f t="shared" si="10"/>
        <v>2131</v>
      </c>
    </row>
    <row r="61" spans="3:20" ht="45" customHeight="1" thickBot="1" thickTop="1">
      <c r="C61" s="163"/>
      <c r="D61" s="180" t="s">
        <v>78</v>
      </c>
      <c r="E61" s="181"/>
      <c r="F61" s="100">
        <f aca="true" t="shared" si="11" ref="F61:T61">F47+F51+F53+F55+F57+F59</f>
        <v>906</v>
      </c>
      <c r="G61" s="100">
        <f t="shared" si="11"/>
        <v>587</v>
      </c>
      <c r="H61" s="100">
        <f t="shared" si="11"/>
        <v>834</v>
      </c>
      <c r="I61" s="100">
        <f t="shared" si="11"/>
        <v>970</v>
      </c>
      <c r="J61" s="100">
        <f t="shared" si="11"/>
        <v>1269</v>
      </c>
      <c r="K61" s="100">
        <f t="shared" si="11"/>
        <v>496</v>
      </c>
      <c r="L61" s="100">
        <f t="shared" si="11"/>
        <v>598</v>
      </c>
      <c r="M61" s="100">
        <f t="shared" si="11"/>
        <v>496</v>
      </c>
      <c r="N61" s="100">
        <f t="shared" si="11"/>
        <v>599</v>
      </c>
      <c r="O61" s="100">
        <f t="shared" si="11"/>
        <v>390</v>
      </c>
      <c r="P61" s="100">
        <f t="shared" si="11"/>
        <v>855</v>
      </c>
      <c r="Q61" s="100">
        <f t="shared" si="11"/>
        <v>602</v>
      </c>
      <c r="R61" s="100">
        <f t="shared" si="11"/>
        <v>1644</v>
      </c>
      <c r="S61" s="101">
        <f t="shared" si="11"/>
        <v>1907</v>
      </c>
      <c r="T61" s="102">
        <f t="shared" si="11"/>
        <v>12153</v>
      </c>
    </row>
    <row r="62" spans="3:20" ht="14.25" customHeight="1">
      <c r="C62" s="182" t="s">
        <v>79</v>
      </c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4"/>
    </row>
    <row r="63" spans="3:20" ht="51" customHeight="1" thickBot="1">
      <c r="C63" s="172" t="s">
        <v>80</v>
      </c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</row>
    <row r="64" spans="3:20" ht="35.25" customHeight="1" thickBot="1" thickTop="1">
      <c r="C64" s="103" t="s">
        <v>20</v>
      </c>
      <c r="D64" s="173" t="s">
        <v>81</v>
      </c>
      <c r="E64" s="174"/>
      <c r="F64" s="104">
        <v>1912</v>
      </c>
      <c r="G64" s="104">
        <v>355</v>
      </c>
      <c r="H64" s="104">
        <v>408</v>
      </c>
      <c r="I64" s="104">
        <v>311</v>
      </c>
      <c r="J64" s="104">
        <v>1715</v>
      </c>
      <c r="K64" s="104">
        <v>287</v>
      </c>
      <c r="L64" s="104">
        <v>493</v>
      </c>
      <c r="M64" s="104">
        <v>226</v>
      </c>
      <c r="N64" s="104">
        <v>343</v>
      </c>
      <c r="O64" s="104">
        <v>201</v>
      </c>
      <c r="P64" s="104">
        <v>611</v>
      </c>
      <c r="Q64" s="104">
        <v>555</v>
      </c>
      <c r="R64" s="104">
        <v>1200</v>
      </c>
      <c r="S64" s="104">
        <v>1206</v>
      </c>
      <c r="T64" s="105">
        <f>SUM(F64:S64)</f>
        <v>9823</v>
      </c>
    </row>
    <row r="65" spans="3:20" ht="36" customHeight="1" thickBot="1" thickTop="1">
      <c r="C65" s="106" t="s">
        <v>26</v>
      </c>
      <c r="D65" s="185" t="s">
        <v>82</v>
      </c>
      <c r="E65" s="186"/>
      <c r="F65" s="104">
        <v>1254</v>
      </c>
      <c r="G65" s="104">
        <v>422</v>
      </c>
      <c r="H65" s="104">
        <v>336</v>
      </c>
      <c r="I65" s="104">
        <v>439</v>
      </c>
      <c r="J65" s="104">
        <v>490</v>
      </c>
      <c r="K65" s="104">
        <v>295</v>
      </c>
      <c r="L65" s="104">
        <v>318</v>
      </c>
      <c r="M65" s="104">
        <v>210</v>
      </c>
      <c r="N65" s="104">
        <v>562</v>
      </c>
      <c r="O65" s="104">
        <v>238</v>
      </c>
      <c r="P65" s="104">
        <v>863</v>
      </c>
      <c r="Q65" s="104">
        <v>498</v>
      </c>
      <c r="R65" s="104">
        <v>468</v>
      </c>
      <c r="S65" s="104">
        <v>686</v>
      </c>
      <c r="T65" s="105">
        <f>SUM(F65:S65)</f>
        <v>7079</v>
      </c>
    </row>
    <row r="66" ht="15" customHeight="1"/>
  </sheetData>
  <sheetProtection password="CAAD" sheet="1" objects="1" scenarios="1"/>
  <mergeCells count="72">
    <mergeCell ref="C4:T4"/>
    <mergeCell ref="C6:T6"/>
    <mergeCell ref="C19:T19"/>
    <mergeCell ref="D28:E28"/>
    <mergeCell ref="D24:E24"/>
    <mergeCell ref="D25:E25"/>
    <mergeCell ref="D26:E26"/>
    <mergeCell ref="D27:E27"/>
    <mergeCell ref="D20:E20"/>
    <mergeCell ref="D18:E18"/>
    <mergeCell ref="D53:E53"/>
    <mergeCell ref="D21:E21"/>
    <mergeCell ref="D61:E61"/>
    <mergeCell ref="D7:E7"/>
    <mergeCell ref="D8:E8"/>
    <mergeCell ref="D9:E9"/>
    <mergeCell ref="D10:E10"/>
    <mergeCell ref="D11:E11"/>
    <mergeCell ref="D29:E29"/>
    <mergeCell ref="D30:E30"/>
    <mergeCell ref="C45:T45"/>
    <mergeCell ref="C48:C49"/>
    <mergeCell ref="D12:E12"/>
    <mergeCell ref="D13:E13"/>
    <mergeCell ref="D14:E14"/>
    <mergeCell ref="D15:E15"/>
    <mergeCell ref="D16:E16"/>
    <mergeCell ref="D17:E17"/>
    <mergeCell ref="D42:E42"/>
    <mergeCell ref="D43:E43"/>
    <mergeCell ref="D22:E22"/>
    <mergeCell ref="D23:E23"/>
    <mergeCell ref="C39:T39"/>
    <mergeCell ref="C41:T41"/>
    <mergeCell ref="D31:E31"/>
    <mergeCell ref="C28:C29"/>
    <mergeCell ref="C30:C31"/>
    <mergeCell ref="C32:C33"/>
    <mergeCell ref="D65:E65"/>
    <mergeCell ref="D32:E32"/>
    <mergeCell ref="D33:E33"/>
    <mergeCell ref="D48:E48"/>
    <mergeCell ref="D57:E57"/>
    <mergeCell ref="D35:E35"/>
    <mergeCell ref="D36:E36"/>
    <mergeCell ref="C34:T34"/>
    <mergeCell ref="D44:E44"/>
    <mergeCell ref="D49:E49"/>
    <mergeCell ref="C46:C47"/>
    <mergeCell ref="C63:T63"/>
    <mergeCell ref="D64:E64"/>
    <mergeCell ref="D54:E54"/>
    <mergeCell ref="D55:E55"/>
    <mergeCell ref="D56:E56"/>
    <mergeCell ref="D59:E59"/>
    <mergeCell ref="D58:E58"/>
    <mergeCell ref="D60:E60"/>
    <mergeCell ref="C62:T62"/>
    <mergeCell ref="C20:C21"/>
    <mergeCell ref="C22:C23"/>
    <mergeCell ref="C24:C25"/>
    <mergeCell ref="C26:C27"/>
    <mergeCell ref="D46:E46"/>
    <mergeCell ref="D47:E47"/>
    <mergeCell ref="C60:C61"/>
    <mergeCell ref="C52:C53"/>
    <mergeCell ref="C54:C55"/>
    <mergeCell ref="C56:C57"/>
    <mergeCell ref="D50:E50"/>
    <mergeCell ref="D51:E51"/>
    <mergeCell ref="D52:E52"/>
    <mergeCell ref="C50:C51"/>
  </mergeCells>
  <printOptions horizontalCentered="1" verticalCentered="1"/>
  <pageMargins left="0" right="0" top="0.1968503937007874" bottom="0" header="0" footer="0"/>
  <pageSetup horizontalDpi="300" verticalDpi="3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2" max="2" width="20.75390625" style="0" customWidth="1"/>
    <col min="4" max="4" width="14.25390625" style="0" customWidth="1"/>
    <col min="7" max="7" width="20.75390625" style="0" customWidth="1"/>
    <col min="9" max="9" width="14.25390625" style="0" customWidth="1"/>
    <col min="12" max="12" width="24.875" style="0" customWidth="1"/>
    <col min="14" max="14" width="14.25390625" style="0" customWidth="1"/>
  </cols>
  <sheetData>
    <row r="1" spans="2:12" ht="18">
      <c r="B1" s="107" t="s">
        <v>83</v>
      </c>
      <c r="C1" s="107"/>
      <c r="D1" s="107"/>
      <c r="E1" s="107"/>
      <c r="F1" s="107"/>
      <c r="G1" s="107"/>
      <c r="H1" s="34"/>
      <c r="I1" s="34"/>
      <c r="J1" s="34"/>
      <c r="K1" s="34"/>
      <c r="L1" s="34"/>
    </row>
    <row r="2" spans="2:12" ht="18.75" thickBot="1">
      <c r="B2" s="107" t="s">
        <v>84</v>
      </c>
      <c r="C2" s="107"/>
      <c r="D2" s="107"/>
      <c r="E2" s="107"/>
      <c r="F2" s="107"/>
      <c r="G2" s="34"/>
      <c r="H2" s="34"/>
      <c r="I2" s="34"/>
      <c r="J2" s="34"/>
      <c r="K2" s="34"/>
      <c r="L2" s="34"/>
    </row>
    <row r="3" spans="1:14" ht="25.5">
      <c r="A3" s="108"/>
      <c r="B3" s="109" t="s">
        <v>85</v>
      </c>
      <c r="C3" s="110"/>
      <c r="D3" s="111" t="s">
        <v>86</v>
      </c>
      <c r="F3" s="108"/>
      <c r="G3" s="109" t="s">
        <v>87</v>
      </c>
      <c r="H3" s="112"/>
      <c r="I3" s="111" t="s">
        <v>86</v>
      </c>
      <c r="K3" s="108"/>
      <c r="L3" s="109" t="s">
        <v>85</v>
      </c>
      <c r="M3" s="110"/>
      <c r="N3" s="111" t="s">
        <v>86</v>
      </c>
    </row>
    <row r="4" spans="1:14" ht="15.75">
      <c r="A4" s="113" t="s">
        <v>88</v>
      </c>
      <c r="B4" s="114" t="s">
        <v>89</v>
      </c>
      <c r="C4" s="115" t="s">
        <v>90</v>
      </c>
      <c r="D4" s="116">
        <f>SUM(D5:D12)</f>
        <v>16592</v>
      </c>
      <c r="F4" s="117">
        <v>8</v>
      </c>
      <c r="G4" s="118" t="s">
        <v>91</v>
      </c>
      <c r="H4" s="119" t="s">
        <v>92</v>
      </c>
      <c r="I4" s="120">
        <v>568</v>
      </c>
      <c r="K4" s="113" t="s">
        <v>93</v>
      </c>
      <c r="L4" s="114" t="s">
        <v>94</v>
      </c>
      <c r="M4" s="114" t="s">
        <v>90</v>
      </c>
      <c r="N4" s="116">
        <f>SUM(N5:N15)</f>
        <v>16578</v>
      </c>
    </row>
    <row r="5" spans="1:14" ht="15">
      <c r="A5" s="117">
        <v>1</v>
      </c>
      <c r="B5" s="118" t="s">
        <v>95</v>
      </c>
      <c r="C5" s="119" t="s">
        <v>92</v>
      </c>
      <c r="D5" s="120">
        <v>665</v>
      </c>
      <c r="F5" s="117"/>
      <c r="G5" s="118"/>
      <c r="H5" s="119"/>
      <c r="I5" s="120"/>
      <c r="K5" s="117">
        <v>1</v>
      </c>
      <c r="L5" s="118" t="s">
        <v>96</v>
      </c>
      <c r="M5" s="119" t="s">
        <v>97</v>
      </c>
      <c r="N5" s="120">
        <v>312</v>
      </c>
    </row>
    <row r="6" spans="1:14" ht="15.75">
      <c r="A6" s="117">
        <v>2</v>
      </c>
      <c r="B6" s="118" t="s">
        <v>98</v>
      </c>
      <c r="C6" s="119" t="s">
        <v>92</v>
      </c>
      <c r="D6" s="120">
        <v>732</v>
      </c>
      <c r="F6" s="113" t="s">
        <v>99</v>
      </c>
      <c r="G6" s="114" t="s">
        <v>9</v>
      </c>
      <c r="H6" s="121" t="s">
        <v>90</v>
      </c>
      <c r="I6" s="122">
        <f>SUM(I7:I11)</f>
        <v>5104</v>
      </c>
      <c r="K6" s="117">
        <v>2</v>
      </c>
      <c r="L6" s="118" t="s">
        <v>100</v>
      </c>
      <c r="M6" s="119" t="s">
        <v>92</v>
      </c>
      <c r="N6" s="120">
        <v>333</v>
      </c>
    </row>
    <row r="7" spans="1:14" ht="15">
      <c r="A7" s="117">
        <v>3</v>
      </c>
      <c r="B7" s="118" t="s">
        <v>101</v>
      </c>
      <c r="C7" s="119" t="s">
        <v>102</v>
      </c>
      <c r="D7" s="120">
        <v>10490</v>
      </c>
      <c r="F7" s="117">
        <v>1</v>
      </c>
      <c r="G7" s="118" t="s">
        <v>103</v>
      </c>
      <c r="H7" s="119" t="s">
        <v>97</v>
      </c>
      <c r="I7" s="120">
        <v>770</v>
      </c>
      <c r="K7" s="117">
        <v>3</v>
      </c>
      <c r="L7" s="118" t="s">
        <v>104</v>
      </c>
      <c r="M7" s="119" t="s">
        <v>97</v>
      </c>
      <c r="N7" s="120">
        <v>1022</v>
      </c>
    </row>
    <row r="8" spans="1:14" ht="15">
      <c r="A8" s="117">
        <v>4</v>
      </c>
      <c r="B8" s="118" t="s">
        <v>105</v>
      </c>
      <c r="C8" s="119" t="s">
        <v>92</v>
      </c>
      <c r="D8" s="120">
        <v>579</v>
      </c>
      <c r="F8" s="117">
        <v>2</v>
      </c>
      <c r="G8" s="118" t="s">
        <v>106</v>
      </c>
      <c r="H8" s="119" t="s">
        <v>92</v>
      </c>
      <c r="I8" s="120">
        <v>486</v>
      </c>
      <c r="K8" s="117">
        <v>4</v>
      </c>
      <c r="L8" s="118" t="s">
        <v>107</v>
      </c>
      <c r="M8" s="119" t="s">
        <v>97</v>
      </c>
      <c r="N8" s="120">
        <v>526</v>
      </c>
    </row>
    <row r="9" spans="1:14" ht="15">
      <c r="A9" s="117">
        <v>5</v>
      </c>
      <c r="B9" s="118" t="s">
        <v>108</v>
      </c>
      <c r="C9" s="119" t="s">
        <v>102</v>
      </c>
      <c r="D9" s="120">
        <v>1117</v>
      </c>
      <c r="E9" s="123"/>
      <c r="F9" s="117">
        <v>3</v>
      </c>
      <c r="G9" s="118" t="s">
        <v>109</v>
      </c>
      <c r="H9" s="119" t="s">
        <v>97</v>
      </c>
      <c r="I9" s="120">
        <v>751</v>
      </c>
      <c r="K9" s="117">
        <v>5</v>
      </c>
      <c r="L9" s="118" t="s">
        <v>110</v>
      </c>
      <c r="M9" s="119" t="s">
        <v>97</v>
      </c>
      <c r="N9" s="120">
        <v>1021</v>
      </c>
    </row>
    <row r="10" spans="1:14" ht="15.75">
      <c r="A10" s="117" t="s">
        <v>45</v>
      </c>
      <c r="B10" s="118" t="s">
        <v>111</v>
      </c>
      <c r="C10" s="119" t="s">
        <v>92</v>
      </c>
      <c r="D10" s="120">
        <v>694</v>
      </c>
      <c r="E10" s="124"/>
      <c r="F10" s="117">
        <v>4</v>
      </c>
      <c r="G10" s="118" t="s">
        <v>112</v>
      </c>
      <c r="H10" s="119" t="s">
        <v>97</v>
      </c>
      <c r="I10" s="120">
        <v>995</v>
      </c>
      <c r="K10" s="117" t="s">
        <v>45</v>
      </c>
      <c r="L10" s="118" t="s">
        <v>113</v>
      </c>
      <c r="M10" s="119" t="s">
        <v>97</v>
      </c>
      <c r="N10" s="120">
        <v>2636</v>
      </c>
    </row>
    <row r="11" spans="1:14" ht="15">
      <c r="A11" s="117">
        <v>7</v>
      </c>
      <c r="B11" s="118" t="s">
        <v>114</v>
      </c>
      <c r="C11" s="119" t="s">
        <v>92</v>
      </c>
      <c r="D11" s="120">
        <v>786</v>
      </c>
      <c r="E11" s="125"/>
      <c r="F11" s="117">
        <v>5</v>
      </c>
      <c r="G11" s="118" t="s">
        <v>115</v>
      </c>
      <c r="H11" s="119" t="s">
        <v>97</v>
      </c>
      <c r="I11" s="120">
        <v>2102</v>
      </c>
      <c r="K11" s="117">
        <v>7</v>
      </c>
      <c r="L11" s="118" t="s">
        <v>116</v>
      </c>
      <c r="M11" s="119" t="s">
        <v>92</v>
      </c>
      <c r="N11" s="120">
        <v>530</v>
      </c>
    </row>
    <row r="12" spans="1:14" ht="15">
      <c r="A12" s="117">
        <v>8</v>
      </c>
      <c r="B12" s="118" t="s">
        <v>117</v>
      </c>
      <c r="C12" s="119" t="s">
        <v>97</v>
      </c>
      <c r="D12" s="120">
        <v>1529</v>
      </c>
      <c r="E12" s="125"/>
      <c r="F12" s="117"/>
      <c r="G12" s="118"/>
      <c r="H12" s="119"/>
      <c r="I12" s="120"/>
      <c r="K12" s="117">
        <v>8</v>
      </c>
      <c r="L12" s="118" t="s">
        <v>118</v>
      </c>
      <c r="M12" s="119" t="s">
        <v>92</v>
      </c>
      <c r="N12" s="120">
        <v>324</v>
      </c>
    </row>
    <row r="13" spans="1:14" ht="15.75">
      <c r="A13" s="117"/>
      <c r="B13" s="118"/>
      <c r="C13" s="119"/>
      <c r="D13" s="120"/>
      <c r="E13" s="125"/>
      <c r="F13" s="113" t="s">
        <v>119</v>
      </c>
      <c r="G13" s="114" t="s">
        <v>120</v>
      </c>
      <c r="H13" s="121" t="s">
        <v>90</v>
      </c>
      <c r="I13" s="122">
        <f>SUM(I14:I18)</f>
        <v>6246</v>
      </c>
      <c r="K13" s="117">
        <v>9</v>
      </c>
      <c r="L13" s="118" t="s">
        <v>121</v>
      </c>
      <c r="M13" s="119" t="s">
        <v>92</v>
      </c>
      <c r="N13" s="120">
        <v>361</v>
      </c>
    </row>
    <row r="14" spans="1:14" ht="15.75">
      <c r="A14" s="113" t="s">
        <v>122</v>
      </c>
      <c r="B14" s="114" t="s">
        <v>123</v>
      </c>
      <c r="C14" s="121" t="s">
        <v>90</v>
      </c>
      <c r="D14" s="122">
        <f>SUM(D15:D21)</f>
        <v>7523</v>
      </c>
      <c r="E14" s="126"/>
      <c r="F14" s="117">
        <v>1</v>
      </c>
      <c r="G14" s="118" t="s">
        <v>124</v>
      </c>
      <c r="H14" s="119" t="s">
        <v>97</v>
      </c>
      <c r="I14" s="120">
        <v>1039</v>
      </c>
      <c r="K14" s="117">
        <v>10</v>
      </c>
      <c r="L14" s="118" t="s">
        <v>125</v>
      </c>
      <c r="M14" s="119" t="s">
        <v>92</v>
      </c>
      <c r="N14" s="120">
        <v>1289</v>
      </c>
    </row>
    <row r="15" spans="1:14" ht="15">
      <c r="A15" s="117">
        <v>1</v>
      </c>
      <c r="B15" s="118" t="s">
        <v>126</v>
      </c>
      <c r="C15" s="119" t="s">
        <v>92</v>
      </c>
      <c r="D15" s="120">
        <v>420</v>
      </c>
      <c r="E15" s="125"/>
      <c r="F15" s="117">
        <v>2</v>
      </c>
      <c r="G15" s="118" t="s">
        <v>127</v>
      </c>
      <c r="H15" s="119" t="s">
        <v>97</v>
      </c>
      <c r="I15" s="120">
        <v>2184</v>
      </c>
      <c r="K15" s="117">
        <v>11</v>
      </c>
      <c r="L15" s="118" t="s">
        <v>125</v>
      </c>
      <c r="M15" s="119" t="s">
        <v>102</v>
      </c>
      <c r="N15" s="120">
        <v>8224</v>
      </c>
    </row>
    <row r="16" spans="1:14" ht="15.75">
      <c r="A16" s="117">
        <v>2</v>
      </c>
      <c r="B16" s="118" t="s">
        <v>128</v>
      </c>
      <c r="C16" s="119" t="s">
        <v>92</v>
      </c>
      <c r="D16" s="120">
        <v>319</v>
      </c>
      <c r="E16" s="125"/>
      <c r="F16" s="117">
        <v>3</v>
      </c>
      <c r="G16" s="118" t="s">
        <v>129</v>
      </c>
      <c r="H16" s="119" t="s">
        <v>92</v>
      </c>
      <c r="I16" s="120">
        <v>433</v>
      </c>
      <c r="K16" s="117"/>
      <c r="L16" s="118"/>
      <c r="M16" s="119"/>
      <c r="N16" s="127"/>
    </row>
    <row r="17" spans="1:14" ht="15.75">
      <c r="A17" s="117">
        <v>3</v>
      </c>
      <c r="B17" s="118" t="s">
        <v>130</v>
      </c>
      <c r="C17" s="119" t="s">
        <v>92</v>
      </c>
      <c r="D17" s="120">
        <v>713</v>
      </c>
      <c r="E17" s="125"/>
      <c r="F17" s="117">
        <v>4</v>
      </c>
      <c r="G17" s="118" t="s">
        <v>131</v>
      </c>
      <c r="H17" s="119" t="s">
        <v>97</v>
      </c>
      <c r="I17" s="120">
        <v>2126</v>
      </c>
      <c r="K17" s="113" t="s">
        <v>132</v>
      </c>
      <c r="L17" s="114" t="s">
        <v>16</v>
      </c>
      <c r="M17" s="121" t="s">
        <v>90</v>
      </c>
      <c r="N17" s="122">
        <f>SUM(N18:N26)</f>
        <v>9813</v>
      </c>
    </row>
    <row r="18" spans="1:14" ht="15">
      <c r="A18" s="117">
        <v>4</v>
      </c>
      <c r="B18" s="118" t="s">
        <v>133</v>
      </c>
      <c r="C18" s="119" t="s">
        <v>92</v>
      </c>
      <c r="D18" s="120">
        <v>1115</v>
      </c>
      <c r="E18" s="125"/>
      <c r="F18" s="117">
        <v>5</v>
      </c>
      <c r="G18" s="118" t="s">
        <v>134</v>
      </c>
      <c r="H18" s="119" t="s">
        <v>92</v>
      </c>
      <c r="I18" s="120">
        <v>464</v>
      </c>
      <c r="K18" s="117">
        <v>1</v>
      </c>
      <c r="L18" s="118" t="s">
        <v>135</v>
      </c>
      <c r="M18" s="119" t="s">
        <v>92</v>
      </c>
      <c r="N18" s="120">
        <v>443</v>
      </c>
    </row>
    <row r="19" spans="1:14" ht="15">
      <c r="A19" s="117">
        <v>5</v>
      </c>
      <c r="B19" s="118" t="s">
        <v>133</v>
      </c>
      <c r="C19" s="119" t="s">
        <v>102</v>
      </c>
      <c r="D19" s="120">
        <v>2438</v>
      </c>
      <c r="E19" s="125"/>
      <c r="F19" s="117"/>
      <c r="G19" s="118"/>
      <c r="H19" s="119"/>
      <c r="I19" s="120"/>
      <c r="K19" s="117">
        <v>2</v>
      </c>
      <c r="L19" s="118" t="s">
        <v>136</v>
      </c>
      <c r="M19" s="119" t="s">
        <v>102</v>
      </c>
      <c r="N19" s="120">
        <v>583</v>
      </c>
    </row>
    <row r="20" spans="1:14" ht="15.75">
      <c r="A20" s="117">
        <v>6</v>
      </c>
      <c r="B20" s="118" t="s">
        <v>137</v>
      </c>
      <c r="C20" s="119" t="s">
        <v>97</v>
      </c>
      <c r="D20" s="120">
        <v>2134</v>
      </c>
      <c r="E20" s="125"/>
      <c r="F20" s="113" t="s">
        <v>138</v>
      </c>
      <c r="G20" s="114" t="s">
        <v>11</v>
      </c>
      <c r="H20" s="121" t="s">
        <v>90</v>
      </c>
      <c r="I20" s="122">
        <f>SUM(I21:I25)</f>
        <v>3693</v>
      </c>
      <c r="K20" s="117">
        <v>3</v>
      </c>
      <c r="L20" s="118" t="s">
        <v>139</v>
      </c>
      <c r="M20" s="119" t="s">
        <v>97</v>
      </c>
      <c r="N20" s="120">
        <v>876</v>
      </c>
    </row>
    <row r="21" spans="1:14" ht="15">
      <c r="A21" s="117">
        <v>7</v>
      </c>
      <c r="B21" s="118" t="s">
        <v>140</v>
      </c>
      <c r="C21" s="119" t="s">
        <v>92</v>
      </c>
      <c r="D21" s="120">
        <v>384</v>
      </c>
      <c r="E21" s="125"/>
      <c r="F21" s="117">
        <v>1</v>
      </c>
      <c r="G21" s="118" t="s">
        <v>141</v>
      </c>
      <c r="H21" s="119" t="s">
        <v>92</v>
      </c>
      <c r="I21" s="120">
        <v>426</v>
      </c>
      <c r="K21" s="117">
        <v>4</v>
      </c>
      <c r="L21" s="118" t="s">
        <v>142</v>
      </c>
      <c r="M21" s="119" t="s">
        <v>97</v>
      </c>
      <c r="N21" s="120">
        <v>746</v>
      </c>
    </row>
    <row r="22" spans="1:14" ht="15.75">
      <c r="A22" s="128"/>
      <c r="B22" s="129"/>
      <c r="C22" s="119"/>
      <c r="D22" s="127"/>
      <c r="E22" s="126"/>
      <c r="F22" s="117">
        <v>2</v>
      </c>
      <c r="G22" s="118" t="s">
        <v>143</v>
      </c>
      <c r="H22" s="119" t="s">
        <v>97</v>
      </c>
      <c r="I22" s="120">
        <v>429</v>
      </c>
      <c r="K22" s="117">
        <v>5</v>
      </c>
      <c r="L22" s="118" t="s">
        <v>144</v>
      </c>
      <c r="M22" s="119" t="s">
        <v>92</v>
      </c>
      <c r="N22" s="120">
        <v>674</v>
      </c>
    </row>
    <row r="23" spans="1:14" ht="15.75">
      <c r="A23" s="113" t="s">
        <v>145</v>
      </c>
      <c r="B23" s="114" t="s">
        <v>7</v>
      </c>
      <c r="C23" s="121" t="s">
        <v>90</v>
      </c>
      <c r="D23" s="122">
        <f>SUM(D24:D29)</f>
        <v>6148</v>
      </c>
      <c r="E23" s="125"/>
      <c r="F23" s="117">
        <v>3</v>
      </c>
      <c r="G23" s="118" t="s">
        <v>146</v>
      </c>
      <c r="H23" s="119" t="s">
        <v>92</v>
      </c>
      <c r="I23" s="120">
        <v>549</v>
      </c>
      <c r="K23" s="117">
        <v>6</v>
      </c>
      <c r="L23" s="118" t="s">
        <v>147</v>
      </c>
      <c r="M23" s="119" t="s">
        <v>97</v>
      </c>
      <c r="N23" s="120">
        <v>2656</v>
      </c>
    </row>
    <row r="24" spans="1:14" ht="15">
      <c r="A24" s="117">
        <v>1</v>
      </c>
      <c r="B24" s="118" t="s">
        <v>148</v>
      </c>
      <c r="C24" s="119" t="s">
        <v>92</v>
      </c>
      <c r="D24" s="120">
        <v>600</v>
      </c>
      <c r="E24" s="125"/>
      <c r="F24" s="117">
        <v>4</v>
      </c>
      <c r="G24" s="118" t="s">
        <v>149</v>
      </c>
      <c r="H24" s="119" t="s">
        <v>97</v>
      </c>
      <c r="I24" s="120">
        <v>1621</v>
      </c>
      <c r="K24" s="117">
        <v>7</v>
      </c>
      <c r="L24" s="118" t="s">
        <v>150</v>
      </c>
      <c r="M24" s="119" t="s">
        <v>92</v>
      </c>
      <c r="N24" s="120">
        <v>284</v>
      </c>
    </row>
    <row r="25" spans="1:14" ht="15">
      <c r="A25" s="117">
        <v>2</v>
      </c>
      <c r="B25" s="118" t="s">
        <v>151</v>
      </c>
      <c r="C25" s="119" t="s">
        <v>97</v>
      </c>
      <c r="D25" s="120">
        <v>2546</v>
      </c>
      <c r="E25" s="125"/>
      <c r="F25" s="117">
        <v>5</v>
      </c>
      <c r="G25" s="118" t="s">
        <v>152</v>
      </c>
      <c r="H25" s="119" t="s">
        <v>97</v>
      </c>
      <c r="I25" s="120">
        <v>668</v>
      </c>
      <c r="K25" s="117">
        <v>8</v>
      </c>
      <c r="L25" s="118" t="s">
        <v>153</v>
      </c>
      <c r="M25" s="119" t="s">
        <v>92</v>
      </c>
      <c r="N25" s="120">
        <v>818</v>
      </c>
    </row>
    <row r="26" spans="1:14" ht="15">
      <c r="A26" s="117">
        <v>3</v>
      </c>
      <c r="B26" s="118" t="s">
        <v>154</v>
      </c>
      <c r="C26" s="119" t="s">
        <v>92</v>
      </c>
      <c r="D26" s="120">
        <v>679</v>
      </c>
      <c r="E26" s="125"/>
      <c r="F26" s="117"/>
      <c r="G26" s="118"/>
      <c r="H26" s="119"/>
      <c r="I26" s="120"/>
      <c r="K26" s="117">
        <v>9</v>
      </c>
      <c r="L26" s="118" t="s">
        <v>153</v>
      </c>
      <c r="M26" s="119" t="s">
        <v>102</v>
      </c>
      <c r="N26" s="120">
        <v>2733</v>
      </c>
    </row>
    <row r="27" spans="1:14" ht="15.75">
      <c r="A27" s="117">
        <v>4</v>
      </c>
      <c r="B27" s="118" t="s">
        <v>155</v>
      </c>
      <c r="C27" s="119" t="s">
        <v>92</v>
      </c>
      <c r="D27" s="120">
        <v>387</v>
      </c>
      <c r="E27" s="125"/>
      <c r="F27" s="113" t="s">
        <v>156</v>
      </c>
      <c r="G27" s="114" t="s">
        <v>12</v>
      </c>
      <c r="H27" s="121" t="s">
        <v>90</v>
      </c>
      <c r="I27" s="122">
        <f>SUM(I28:I33)</f>
        <v>4096</v>
      </c>
      <c r="K27" s="117"/>
      <c r="L27" s="118"/>
      <c r="M27" s="119"/>
      <c r="N27" s="120"/>
    </row>
    <row r="28" spans="1:14" ht="15.75">
      <c r="A28" s="117">
        <v>5</v>
      </c>
      <c r="B28" s="118" t="s">
        <v>157</v>
      </c>
      <c r="C28" s="119" t="s">
        <v>97</v>
      </c>
      <c r="D28" s="120">
        <v>1249</v>
      </c>
      <c r="E28" s="126"/>
      <c r="F28" s="117">
        <v>1</v>
      </c>
      <c r="G28" s="118" t="s">
        <v>158</v>
      </c>
      <c r="H28" s="119" t="s">
        <v>92</v>
      </c>
      <c r="I28" s="120">
        <v>325</v>
      </c>
      <c r="K28" s="113" t="s">
        <v>159</v>
      </c>
      <c r="L28" s="114" t="s">
        <v>17</v>
      </c>
      <c r="M28" s="121" t="s">
        <v>90</v>
      </c>
      <c r="N28" s="122">
        <f>SUM(N29:N38)</f>
        <v>11384</v>
      </c>
    </row>
    <row r="29" spans="1:14" ht="15">
      <c r="A29" s="117">
        <v>6</v>
      </c>
      <c r="B29" s="118" t="s">
        <v>160</v>
      </c>
      <c r="C29" s="119" t="s">
        <v>97</v>
      </c>
      <c r="D29" s="120">
        <v>687</v>
      </c>
      <c r="E29" s="125"/>
      <c r="F29" s="117">
        <v>2</v>
      </c>
      <c r="G29" s="118" t="s">
        <v>161</v>
      </c>
      <c r="H29" s="119" t="s">
        <v>92</v>
      </c>
      <c r="I29" s="120">
        <v>549</v>
      </c>
      <c r="K29" s="117">
        <v>1</v>
      </c>
      <c r="L29" s="118" t="s">
        <v>162</v>
      </c>
      <c r="M29" s="119" t="s">
        <v>92</v>
      </c>
      <c r="N29" s="120">
        <v>541</v>
      </c>
    </row>
    <row r="30" spans="1:14" ht="15">
      <c r="A30" s="117"/>
      <c r="B30" s="118"/>
      <c r="C30" s="119"/>
      <c r="D30" s="120"/>
      <c r="E30" s="125"/>
      <c r="F30" s="117">
        <v>3</v>
      </c>
      <c r="G30" s="118" t="s">
        <v>163</v>
      </c>
      <c r="H30" s="119" t="s">
        <v>92</v>
      </c>
      <c r="I30" s="120">
        <v>367</v>
      </c>
      <c r="K30" s="117">
        <v>2</v>
      </c>
      <c r="L30" s="118" t="s">
        <v>164</v>
      </c>
      <c r="M30" s="119" t="s">
        <v>97</v>
      </c>
      <c r="N30" s="120">
        <v>1054</v>
      </c>
    </row>
    <row r="31" spans="1:14" ht="15.75">
      <c r="A31" s="113" t="s">
        <v>165</v>
      </c>
      <c r="B31" s="114" t="s">
        <v>166</v>
      </c>
      <c r="C31" s="121" t="s">
        <v>90</v>
      </c>
      <c r="D31" s="122">
        <f>SUM(D32+D33+D34+D35+D36+D37+D38+I4)</f>
        <v>10926</v>
      </c>
      <c r="E31" s="125"/>
      <c r="F31" s="117">
        <v>4</v>
      </c>
      <c r="G31" s="118" t="s">
        <v>167</v>
      </c>
      <c r="H31" s="119" t="s">
        <v>92</v>
      </c>
      <c r="I31" s="120">
        <v>385</v>
      </c>
      <c r="K31" s="117">
        <v>3</v>
      </c>
      <c r="L31" s="118" t="s">
        <v>168</v>
      </c>
      <c r="M31" s="119" t="s">
        <v>92</v>
      </c>
      <c r="N31" s="120">
        <v>342</v>
      </c>
    </row>
    <row r="32" spans="1:14" ht="15">
      <c r="A32" s="117">
        <v>1</v>
      </c>
      <c r="B32" s="118" t="s">
        <v>169</v>
      </c>
      <c r="C32" s="119" t="s">
        <v>97</v>
      </c>
      <c r="D32" s="120">
        <v>631</v>
      </c>
      <c r="E32" s="125"/>
      <c r="F32" s="117">
        <v>5</v>
      </c>
      <c r="G32" s="118" t="s">
        <v>170</v>
      </c>
      <c r="H32" s="119" t="s">
        <v>97</v>
      </c>
      <c r="I32" s="120">
        <v>2036</v>
      </c>
      <c r="K32" s="117">
        <v>4</v>
      </c>
      <c r="L32" s="118" t="s">
        <v>171</v>
      </c>
      <c r="M32" s="119" t="s">
        <v>97</v>
      </c>
      <c r="N32" s="120">
        <v>2829</v>
      </c>
    </row>
    <row r="33" spans="1:14" ht="15">
      <c r="A33" s="117">
        <v>2</v>
      </c>
      <c r="B33" s="118" t="s">
        <v>172</v>
      </c>
      <c r="C33" s="119" t="s">
        <v>92</v>
      </c>
      <c r="D33" s="120">
        <v>439</v>
      </c>
      <c r="E33" s="125"/>
      <c r="F33" s="117">
        <v>6</v>
      </c>
      <c r="G33" s="118" t="s">
        <v>173</v>
      </c>
      <c r="H33" s="119" t="s">
        <v>97</v>
      </c>
      <c r="I33" s="120">
        <v>434</v>
      </c>
      <c r="K33" s="117">
        <v>5</v>
      </c>
      <c r="L33" s="118" t="s">
        <v>174</v>
      </c>
      <c r="M33" s="119" t="s">
        <v>102</v>
      </c>
      <c r="N33" s="120">
        <v>348</v>
      </c>
    </row>
    <row r="34" spans="1:14" ht="15">
      <c r="A34" s="117" t="s">
        <v>30</v>
      </c>
      <c r="B34" s="118" t="s">
        <v>175</v>
      </c>
      <c r="C34" s="119" t="s">
        <v>97</v>
      </c>
      <c r="D34" s="120">
        <v>2115</v>
      </c>
      <c r="E34" s="125"/>
      <c r="F34" s="117"/>
      <c r="G34" s="118"/>
      <c r="H34" s="119"/>
      <c r="I34" s="120"/>
      <c r="K34" s="117">
        <v>6</v>
      </c>
      <c r="L34" s="118" t="s">
        <v>176</v>
      </c>
      <c r="M34" s="119" t="s">
        <v>92</v>
      </c>
      <c r="N34" s="120">
        <v>428</v>
      </c>
    </row>
    <row r="35" spans="1:14" ht="15.75">
      <c r="A35" s="117">
        <v>4</v>
      </c>
      <c r="B35" s="118" t="s">
        <v>177</v>
      </c>
      <c r="C35" s="119" t="s">
        <v>92</v>
      </c>
      <c r="D35" s="120">
        <v>849</v>
      </c>
      <c r="E35" s="125"/>
      <c r="F35" s="130" t="s">
        <v>178</v>
      </c>
      <c r="G35" s="131" t="s">
        <v>13</v>
      </c>
      <c r="H35" s="132" t="s">
        <v>90</v>
      </c>
      <c r="I35" s="122">
        <f>SUM(I36:I38)</f>
        <v>3522</v>
      </c>
      <c r="K35" s="117">
        <v>7</v>
      </c>
      <c r="L35" s="118" t="s">
        <v>179</v>
      </c>
      <c r="M35" s="119" t="s">
        <v>92</v>
      </c>
      <c r="N35" s="120">
        <v>800</v>
      </c>
    </row>
    <row r="36" spans="1:14" ht="15">
      <c r="A36" s="117">
        <v>5</v>
      </c>
      <c r="B36" s="118" t="s">
        <v>177</v>
      </c>
      <c r="C36" s="119" t="s">
        <v>102</v>
      </c>
      <c r="D36" s="120">
        <v>4877</v>
      </c>
      <c r="E36" s="125"/>
      <c r="F36" s="117">
        <v>1</v>
      </c>
      <c r="G36" s="118" t="s">
        <v>180</v>
      </c>
      <c r="H36" s="119" t="s">
        <v>97</v>
      </c>
      <c r="I36" s="120">
        <v>845</v>
      </c>
      <c r="K36" s="117">
        <v>8</v>
      </c>
      <c r="L36" s="118" t="s">
        <v>181</v>
      </c>
      <c r="M36" s="119" t="s">
        <v>92</v>
      </c>
      <c r="N36" s="120">
        <v>497</v>
      </c>
    </row>
    <row r="37" spans="1:14" ht="15">
      <c r="A37" s="117">
        <v>6</v>
      </c>
      <c r="B37" s="118" t="s">
        <v>182</v>
      </c>
      <c r="C37" s="119" t="s">
        <v>97</v>
      </c>
      <c r="D37" s="120">
        <v>681</v>
      </c>
      <c r="E37" s="125"/>
      <c r="F37" s="117">
        <v>2</v>
      </c>
      <c r="G37" s="118" t="s">
        <v>183</v>
      </c>
      <c r="H37" s="119" t="s">
        <v>97</v>
      </c>
      <c r="I37" s="120">
        <v>481</v>
      </c>
      <c r="K37" s="117">
        <v>9</v>
      </c>
      <c r="L37" s="118" t="s">
        <v>184</v>
      </c>
      <c r="M37" s="119" t="s">
        <v>92</v>
      </c>
      <c r="N37" s="120">
        <v>1134</v>
      </c>
    </row>
    <row r="38" spans="1:14" ht="15.75" thickBot="1">
      <c r="A38" s="117">
        <v>7</v>
      </c>
      <c r="B38" s="118" t="s">
        <v>185</v>
      </c>
      <c r="C38" s="119" t="s">
        <v>92</v>
      </c>
      <c r="D38" s="120">
        <v>766</v>
      </c>
      <c r="E38" s="125"/>
      <c r="F38" s="133">
        <v>3</v>
      </c>
      <c r="G38" s="134" t="s">
        <v>186</v>
      </c>
      <c r="H38" s="135" t="s">
        <v>97</v>
      </c>
      <c r="I38" s="136">
        <v>2196</v>
      </c>
      <c r="K38" s="137">
        <v>10</v>
      </c>
      <c r="L38" s="138" t="s">
        <v>184</v>
      </c>
      <c r="M38" s="139" t="s">
        <v>102</v>
      </c>
      <c r="N38" s="140">
        <v>3411</v>
      </c>
    </row>
    <row r="39" spans="1:14" ht="19.5" thickBot="1" thickTop="1">
      <c r="A39" s="125"/>
      <c r="B39" s="141"/>
      <c r="C39" s="142"/>
      <c r="D39" s="143"/>
      <c r="E39" s="144"/>
      <c r="F39" s="141"/>
      <c r="G39" s="144"/>
      <c r="H39" s="145"/>
      <c r="K39" s="146"/>
      <c r="L39" s="147" t="s">
        <v>187</v>
      </c>
      <c r="M39" s="148" t="s">
        <v>188</v>
      </c>
      <c r="N39" s="149">
        <f>SUM(D4+D14+D23+D31+I6+I13+I20+I27+I35+N4+N17+N28)</f>
        <v>101625</v>
      </c>
    </row>
    <row r="40" spans="1:8" ht="16.5" thickTop="1">
      <c r="A40" s="125"/>
      <c r="B40" s="141" t="s">
        <v>189</v>
      </c>
      <c r="C40" s="142"/>
      <c r="D40" s="143"/>
      <c r="E40" s="144"/>
      <c r="F40" s="141"/>
      <c r="G40" s="144"/>
      <c r="H40" s="145"/>
    </row>
  </sheetData>
  <sheetProtection password="CAAD" sheet="1" objects="1" scenarios="1"/>
  <printOptions horizontalCentered="1" verticalCentered="1"/>
  <pageMargins left="0" right="0" top="0" bottom="0" header="0" footer="0"/>
  <pageSetup fitToHeight="1" fitToWidth="1" horizontalDpi="300" verticalDpi="3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45"/>
  <sheetViews>
    <sheetView workbookViewId="0" topLeftCell="V7">
      <selection activeCell="A1" sqref="A1"/>
    </sheetView>
  </sheetViews>
  <sheetFormatPr defaultColWidth="9.00390625" defaultRowHeight="12.75"/>
  <cols>
    <col min="33" max="33" width="3.75390625" style="0" customWidth="1"/>
  </cols>
  <sheetData>
    <row r="1" spans="25:41" ht="15"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</row>
    <row r="2" spans="25:41" ht="15"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</row>
    <row r="3" spans="25:41" ht="15"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</row>
    <row r="4" spans="25:41" ht="15"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</row>
    <row r="5" spans="25:41" ht="15"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</row>
    <row r="6" spans="3:41" ht="12.75" customHeight="1">
      <c r="C6" s="151" t="s">
        <v>190</v>
      </c>
      <c r="D6" s="151" t="s">
        <v>191</v>
      </c>
      <c r="E6" s="151" t="s">
        <v>192</v>
      </c>
      <c r="F6" s="151" t="s">
        <v>151</v>
      </c>
      <c r="G6" s="151" t="s">
        <v>177</v>
      </c>
      <c r="H6" s="151" t="s">
        <v>115</v>
      </c>
      <c r="I6" s="151" t="s">
        <v>193</v>
      </c>
      <c r="J6" s="151" t="s">
        <v>149</v>
      </c>
      <c r="K6" s="151" t="s">
        <v>170</v>
      </c>
      <c r="L6" s="151" t="s">
        <v>186</v>
      </c>
      <c r="M6" s="151" t="s">
        <v>194</v>
      </c>
      <c r="N6" s="151" t="s">
        <v>195</v>
      </c>
      <c r="O6" s="151" t="s">
        <v>153</v>
      </c>
      <c r="P6" s="151" t="s">
        <v>184</v>
      </c>
      <c r="T6" s="123" t="s">
        <v>196</v>
      </c>
      <c r="U6" s="152">
        <v>0.766</v>
      </c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</row>
    <row r="7" spans="3:41" ht="15">
      <c r="C7">
        <v>10490</v>
      </c>
      <c r="D7">
        <v>6102</v>
      </c>
      <c r="E7">
        <v>7523</v>
      </c>
      <c r="F7">
        <v>6148</v>
      </c>
      <c r="G7">
        <v>10926</v>
      </c>
      <c r="H7">
        <v>5104</v>
      </c>
      <c r="I7">
        <v>6246</v>
      </c>
      <c r="J7">
        <v>3693</v>
      </c>
      <c r="K7">
        <v>4096</v>
      </c>
      <c r="L7">
        <v>3522</v>
      </c>
      <c r="M7">
        <v>8224</v>
      </c>
      <c r="N7">
        <v>8354</v>
      </c>
      <c r="O7">
        <v>9813</v>
      </c>
      <c r="P7">
        <v>11384</v>
      </c>
      <c r="T7" s="123" t="s">
        <v>197</v>
      </c>
      <c r="U7" s="152">
        <v>0.12</v>
      </c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</row>
    <row r="8" spans="20:41" ht="15">
      <c r="T8" s="123" t="s">
        <v>198</v>
      </c>
      <c r="U8" s="152">
        <v>0.105</v>
      </c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</row>
    <row r="9" spans="20:41" ht="15">
      <c r="T9" s="123" t="s">
        <v>199</v>
      </c>
      <c r="U9" s="153">
        <v>0.009</v>
      </c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</row>
    <row r="10" spans="25:41" ht="15"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</row>
    <row r="11" spans="25:41" ht="15"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</row>
    <row r="12" spans="25:41" ht="15"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</row>
    <row r="13" spans="25:41" ht="15"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</row>
    <row r="14" spans="25:41" ht="15"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</row>
    <row r="15" spans="3:41" ht="12.75" customHeight="1">
      <c r="C15" s="151" t="s">
        <v>190</v>
      </c>
      <c r="D15" s="151" t="s">
        <v>191</v>
      </c>
      <c r="E15" s="151" t="s">
        <v>192</v>
      </c>
      <c r="F15" s="151" t="s">
        <v>151</v>
      </c>
      <c r="G15" s="151" t="s">
        <v>177</v>
      </c>
      <c r="H15" s="151" t="s">
        <v>115</v>
      </c>
      <c r="I15" s="151" t="s">
        <v>193</v>
      </c>
      <c r="J15" s="151" t="s">
        <v>149</v>
      </c>
      <c r="K15" s="151" t="s">
        <v>170</v>
      </c>
      <c r="L15" s="151" t="s">
        <v>186</v>
      </c>
      <c r="M15" s="151" t="s">
        <v>194</v>
      </c>
      <c r="N15" s="151" t="s">
        <v>195</v>
      </c>
      <c r="O15" s="151" t="s">
        <v>153</v>
      </c>
      <c r="P15" s="151" t="s">
        <v>184</v>
      </c>
      <c r="U15" s="154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</row>
    <row r="16" spans="2:41" ht="15">
      <c r="B16" t="s">
        <v>200</v>
      </c>
      <c r="C16">
        <v>851</v>
      </c>
      <c r="D16">
        <v>437</v>
      </c>
      <c r="E16">
        <v>513</v>
      </c>
      <c r="F16">
        <v>619</v>
      </c>
      <c r="G16">
        <v>1021</v>
      </c>
      <c r="H16">
        <v>417</v>
      </c>
      <c r="I16">
        <v>579</v>
      </c>
      <c r="J16">
        <v>381</v>
      </c>
      <c r="K16">
        <v>383</v>
      </c>
      <c r="L16">
        <v>345</v>
      </c>
      <c r="M16">
        <v>1052</v>
      </c>
      <c r="N16">
        <v>734</v>
      </c>
      <c r="O16">
        <v>873</v>
      </c>
      <c r="P16">
        <v>1172</v>
      </c>
      <c r="U16" s="155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</row>
    <row r="17" spans="2:41" ht="15">
      <c r="B17" t="s">
        <v>201</v>
      </c>
      <c r="C17">
        <v>1261</v>
      </c>
      <c r="D17">
        <v>754</v>
      </c>
      <c r="E17">
        <v>529</v>
      </c>
      <c r="F17">
        <v>571</v>
      </c>
      <c r="G17">
        <v>888</v>
      </c>
      <c r="H17">
        <v>547</v>
      </c>
      <c r="I17">
        <v>662</v>
      </c>
      <c r="J17">
        <v>406</v>
      </c>
      <c r="K17">
        <v>344</v>
      </c>
      <c r="L17">
        <v>398</v>
      </c>
      <c r="M17">
        <v>1222</v>
      </c>
      <c r="N17">
        <v>834</v>
      </c>
      <c r="O17">
        <v>880</v>
      </c>
      <c r="P17">
        <v>1281</v>
      </c>
      <c r="U17" s="155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</row>
    <row r="18" spans="21:41" ht="15">
      <c r="U18" s="155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</row>
    <row r="19" spans="21:41" ht="15">
      <c r="U19" s="156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</row>
    <row r="20" spans="25:41" ht="15"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</row>
    <row r="21" spans="4:41" ht="15">
      <c r="D21" t="s">
        <v>202</v>
      </c>
      <c r="E21" t="s">
        <v>203</v>
      </c>
      <c r="F21" t="s">
        <v>204</v>
      </c>
      <c r="G21" t="s">
        <v>205</v>
      </c>
      <c r="H21" t="s">
        <v>206</v>
      </c>
      <c r="I21" t="s">
        <v>207</v>
      </c>
      <c r="J21" t="s">
        <v>208</v>
      </c>
      <c r="K21" t="s">
        <v>122</v>
      </c>
      <c r="L21" t="s">
        <v>145</v>
      </c>
      <c r="M21" t="s">
        <v>209</v>
      </c>
      <c r="N21" t="s">
        <v>210</v>
      </c>
      <c r="O21" t="s">
        <v>211</v>
      </c>
      <c r="P21" t="s">
        <v>212</v>
      </c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</row>
    <row r="22" spans="2:41" ht="15">
      <c r="B22" t="s">
        <v>213</v>
      </c>
      <c r="D22">
        <v>107306</v>
      </c>
      <c r="E22">
        <v>106528</v>
      </c>
      <c r="F22">
        <v>105998</v>
      </c>
      <c r="G22">
        <v>104763</v>
      </c>
      <c r="H22">
        <v>105162</v>
      </c>
      <c r="I22">
        <v>108026</v>
      </c>
      <c r="J22">
        <v>111803</v>
      </c>
      <c r="K22">
        <v>111121</v>
      </c>
      <c r="L22">
        <v>108456</v>
      </c>
      <c r="M22">
        <v>105527</v>
      </c>
      <c r="N22">
        <v>102855</v>
      </c>
      <c r="O22">
        <v>102825</v>
      </c>
      <c r="P22">
        <v>101625</v>
      </c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</row>
    <row r="23" spans="2:41" ht="15">
      <c r="B23" t="s">
        <v>214</v>
      </c>
      <c r="D23" s="157">
        <v>0.273</v>
      </c>
      <c r="E23" s="157">
        <v>0.272</v>
      </c>
      <c r="F23" s="157">
        <v>0.271</v>
      </c>
      <c r="G23" s="157">
        <v>0.268</v>
      </c>
      <c r="H23" s="157">
        <v>0.269</v>
      </c>
      <c r="I23" s="157">
        <v>0.276</v>
      </c>
      <c r="J23" s="157">
        <v>0.282</v>
      </c>
      <c r="K23" s="157">
        <v>0.281</v>
      </c>
      <c r="L23" s="157">
        <v>0.277</v>
      </c>
      <c r="M23" s="157">
        <v>0.271</v>
      </c>
      <c r="N23" s="157">
        <v>0.266</v>
      </c>
      <c r="O23" s="157">
        <v>0.266</v>
      </c>
      <c r="P23" s="157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</row>
    <row r="24" spans="25:41" ht="15"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</row>
    <row r="25" spans="25:41" ht="15"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</row>
    <row r="26" spans="25:41" ht="15"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</row>
    <row r="27" spans="25:41" ht="15"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</row>
    <row r="28" spans="25:41" ht="15"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</row>
    <row r="29" spans="25:41" ht="15"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</row>
    <row r="30" spans="25:41" ht="15"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</row>
    <row r="31" spans="25:41" ht="15"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</row>
    <row r="32" spans="25:41" ht="15"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</row>
    <row r="33" spans="25:41" ht="15"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</row>
    <row r="34" spans="25:41" ht="15"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</row>
    <row r="35" spans="25:41" ht="15"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</row>
    <row r="36" spans="25:41" ht="15"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</row>
    <row r="37" spans="25:41" ht="15"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</row>
    <row r="38" spans="25:41" ht="15"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</row>
    <row r="39" spans="25:41" ht="15"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</row>
    <row r="40" spans="25:41" ht="15"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</row>
    <row r="41" spans="25:41" ht="15"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</row>
    <row r="42" spans="25:41" ht="15"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</row>
    <row r="43" spans="25:41" ht="15"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</row>
    <row r="44" spans="25:41" ht="15"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</row>
    <row r="45" spans="25:41" ht="15"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</row>
  </sheetData>
  <sheetProtection password="CAAD" sheet="1" objects="1" scenarios="1"/>
  <printOptions horizontalCentered="1" verticalCentered="1"/>
  <pageMargins left="0" right="0" top="0" bottom="0" header="0" footer="0"/>
  <pageSetup fitToHeight="1" fitToWidth="1" horizontalDpi="300" verticalDpi="3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Tadeusz Weber</dc:creator>
  <cp:keywords/>
  <dc:description/>
  <cp:lastModifiedBy>wup</cp:lastModifiedBy>
  <dcterms:created xsi:type="dcterms:W3CDTF">2004-08-18T11:23:41Z</dcterms:created>
  <dcterms:modified xsi:type="dcterms:W3CDTF">2004-08-18T11:31:14Z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