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struktura'!$C$40:$T$68</definedName>
    <definedName name="_xlnm.Print_Area" localSheetId="2">'Wykresy'!$Y$1:$AO$44</definedName>
  </definedNames>
  <calcPr fullCalcOnLoad="1"/>
</workbook>
</file>

<file path=xl/sharedStrings.xml><?xml version="1.0" encoding="utf-8"?>
<sst xmlns="http://schemas.openxmlformats.org/spreadsheetml/2006/main" count="391" uniqueCount="219">
  <si>
    <t>Liczba  bezrobotnych w układzie Powiatowych Urzędów Pracy i gmin woj. lubuskiego zarejestrowanych</t>
  </si>
  <si>
    <t>na koniec LUTY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</si>
  <si>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</si>
  <si>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</si>
  <si>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</si>
  <si>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</si>
  <si>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</si>
  <si>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</si>
  <si>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</si>
  <si>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</si>
  <si>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</si>
  <si>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</si>
  <si>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</si>
  <si>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</si>
  <si>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</si>
  <si>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</si>
  <si>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</si>
  <si>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SŁUBICE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</si>
  <si>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</si>
  <si>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</si>
  <si>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</si>
  <si>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</si>
  <si>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</si>
  <si>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</si>
  <si>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</si>
  <si>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</si>
  <si>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</si>
  <si>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</si>
  <si>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</si>
  <si>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6.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</si>
  <si>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</si>
  <si>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</si>
  <si>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</si>
  <si>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</si>
  <si>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</si>
  <si>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</si>
  <si>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</si>
  <si>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</si>
  <si>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</si>
  <si>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</si>
  <si>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</si>
  <si>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</si>
  <si>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</si>
  <si>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</si>
  <si>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</si>
  <si>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</si>
  <si>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</si>
  <si>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</si>
  <si>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</si>
  <si>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</si>
  <si>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</si>
  <si>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</si>
  <si>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ŻAGAŃ</t>
  </si>
  <si>
    <t>Gubin</t>
  </si>
  <si>
    <t>Zwierzyn</t>
  </si>
  <si>
    <t>Brzeźnica</t>
  </si>
  <si>
    <t>Gozdnica</t>
  </si>
  <si>
    <t>Krosno Odrz.</t>
  </si>
  <si>
    <t>VII.</t>
  </si>
  <si>
    <t>SULĘCIN</t>
  </si>
  <si>
    <t>Iłowa</t>
  </si>
  <si>
    <t>Maszewo</t>
  </si>
  <si>
    <t>Krzeszyce</t>
  </si>
  <si>
    <t>Małomice</t>
  </si>
  <si>
    <t>Lubniewice</t>
  </si>
  <si>
    <t>Niegosławice</t>
  </si>
  <si>
    <t>III</t>
  </si>
  <si>
    <t>MIĘDZYRZECZ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</si>
  <si>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</si>
  <si>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</si>
  <si>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</si>
  <si>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</si>
  <si>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</si>
  <si>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</si>
  <si>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</si>
  <si>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</si>
  <si>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</si>
  <si>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</si>
  <si>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</si>
  <si>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ŚWIEBODZIN</t>
  </si>
  <si>
    <t>Skwierzyna</t>
  </si>
  <si>
    <t>Lubrza</t>
  </si>
  <si>
    <t>XII.</t>
  </si>
  <si>
    <t>ŻARY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</si>
  <si>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</si>
  <si>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</si>
  <si>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</si>
  <si>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</si>
  <si>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</si>
  <si>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</si>
  <si>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</si>
  <si>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</si>
  <si>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</si>
  <si>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</si>
  <si>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</si>
  <si>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</si>
  <si>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</si>
  <si>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</si>
  <si>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</si>
  <si>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3.</t>
  </si>
  <si>
    <t>Kożuchów</t>
  </si>
  <si>
    <t>Przewóz</t>
  </si>
  <si>
    <t>Nowa Sól</t>
  </si>
  <si>
    <t>IX.</t>
  </si>
  <si>
    <t>WSCHOWA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</si>
  <si>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</si>
  <si>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</si>
  <si>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</si>
  <si>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</si>
  <si>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</si>
  <si>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</si>
  <si>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</si>
  <si>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</si>
  <si>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</si>
  <si>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</si>
  <si>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</si>
  <si>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 xml:space="preserve">INFORMACJA  O  STANIE  BEZROBOCIA  W  WOJ.  LUBUSKIM  W LUTYM  2004 r.   </t>
  </si>
  <si>
    <t>Lp.</t>
  </si>
  <si>
    <t>Wyszczególnienie</t>
  </si>
  <si>
    <t>Powiatowy Urząd  Pracy</t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</si>
  <si>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</si>
  <si>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</si>
  <si>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</si>
  <si>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</si>
  <si>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</si>
  <si>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</si>
  <si>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</si>
  <si>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</si>
  <si>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>Stopa bezrobocia za styczeń 2004 r.*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</si>
  <si>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</si>
  <si>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</si>
  <si>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</si>
  <si>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</si>
  <si>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</si>
  <si>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</si>
  <si>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</si>
  <si>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</si>
  <si>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</si>
  <si>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</si>
  <si>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</si>
  <si>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</si>
  <si>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 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</si>
  <si>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</si>
  <si>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</si>
  <si>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</si>
  <si>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</si>
  <si>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</si>
  <si>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4.</t>
  </si>
  <si>
    <t>Zwolnieni z przyczyn dotyczących zakładu pracy [liczba]</t>
  </si>
  <si>
    <t>5.</t>
  </si>
  <si>
    <t>Młodzież w wieku 18 - 24 lata [liczba]</t>
  </si>
  <si>
    <t>Absolwenci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</si>
  <si>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</si>
  <si>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</si>
  <si>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</si>
  <si>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</si>
  <si>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</si>
  <si>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</si>
  <si>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o</t>
  </si>
  <si>
    <t>*stopa bezrobocia przeszacowana przez GUS w lutym br.( korekta aktywnych zawodowo ); brak danych z GUS dotyczących stopy bezrobocia za luty 2004 r.</t>
  </si>
  <si>
    <t>strona 2</t>
  </si>
  <si>
    <t>AKTYWNE DZIAŁANIA URZĘDÓW PRACY OGRANICZAJĄCE BEZROBOCIE</t>
  </si>
  <si>
    <t>I. Pośrednictwo pracy</t>
  </si>
  <si>
    <t>Liczba ofert pracy  w miesiącu sprawozdawczym</t>
  </si>
  <si>
    <t>w tym: na pracę w ramach aktywnych form przeciwdziałania bezrobociu</t>
  </si>
  <si>
    <t>w tym: na pracę dla absolwentów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</si>
  <si>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</si>
  <si>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</si>
  <si>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</si>
  <si>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</si>
  <si>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</si>
  <si>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</si>
  <si>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</si>
  <si>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</si>
  <si>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</si>
  <si>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</si>
  <si>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</si>
  <si>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</si>
  <si>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</si>
  <si>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</si>
  <si>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</si>
  <si>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</si>
  <si>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</si>
  <si>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</si>
  <si>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</si>
  <si>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</si>
  <si>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</si>
  <si>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</si>
  <si>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dane statystyczne odnośnie aktywnych form podane na podstawie obowiązującej sprawozdawczości z MPiPS-01</t>
  </si>
  <si>
    <t>Li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</si>
  <si>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</si>
  <si>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</si>
  <si>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</si>
  <si>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</si>
  <si>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</si>
  <si>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</si>
  <si>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</si>
  <si>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</si>
  <si>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</si>
  <si>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</si>
  <si>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</si>
  <si>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</si>
  <si>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</si>
  <si>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</si>
  <si>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</si>
  <si>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</si>
  <si>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II 2003</t>
  </si>
  <si>
    <t>V</t>
  </si>
  <si>
    <t>VI</t>
  </si>
  <si>
    <t>VII</t>
  </si>
  <si>
    <t>VIII</t>
  </si>
  <si>
    <t>IX</t>
  </si>
  <si>
    <t>X</t>
  </si>
  <si>
    <t>XI</t>
  </si>
  <si>
    <t>XII 2003</t>
  </si>
  <si>
    <t>I 2004</t>
  </si>
  <si>
    <t>II 2004</t>
  </si>
  <si>
    <t>Liczba bezrobotnych</t>
  </si>
  <si>
    <t>Stopa bezrobocia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</si>
</sst>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00"/>
    <numFmt numFmtId="167" formatCode="0.0000"/>
    <numFmt numFmtId="168" formatCode="0.000%"/>
    <numFmt numFmtId="169" formatCode="0.0%"/>
  </numFmts>
  <fonts count="47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1"/>
      <name val="Arial CE"/>
      <family val="2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sz val="6"/>
      <name val="Arial CE"/>
      <family val="2"/>
    </font>
    <font>
      <b/>
      <i/>
      <sz val="16"/>
      <color indexed="12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center"/>
      <protection/>
    </xf>
    <xf numFmtId="164" fontId="4" fillId="2" borderId="6" xfId="0" applyNumberFormat="1" applyFont="1" applyFill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6" xfId="0" applyNumberFormat="1" applyFont="1" applyBorder="1" applyAlignment="1" applyProtection="1">
      <alignment/>
      <protection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horizontal="left"/>
      <protection/>
    </xf>
    <xf numFmtId="164" fontId="4" fillId="2" borderId="8" xfId="0" applyNumberFormat="1" applyFont="1" applyFill="1" applyBorder="1" applyAlignment="1" applyProtection="1">
      <alignment/>
      <protection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 horizontal="center"/>
      <protection/>
    </xf>
    <xf numFmtId="164" fontId="5" fillId="0" borderId="13" xfId="0" applyNumberFormat="1" applyFont="1" applyBorder="1" applyAlignment="1" applyProtection="1">
      <alignment/>
      <protection/>
    </xf>
    <xf numFmtId="164" fontId="5" fillId="0" borderId="14" xfId="0" applyNumberFormat="1" applyFont="1" applyBorder="1" applyAlignment="1" applyProtection="1">
      <alignment/>
      <protection/>
    </xf>
    <xf numFmtId="164" fontId="5" fillId="0" borderId="15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 applyAlignment="1" applyProtection="1">
      <alignment/>
      <protection/>
    </xf>
    <xf numFmtId="164" fontId="2" fillId="3" borderId="16" xfId="0" applyNumberFormat="1" applyFont="1" applyFill="1" applyBorder="1" applyAlignment="1" applyProtection="1">
      <alignment/>
      <protection/>
    </xf>
    <xf numFmtId="164" fontId="1" fillId="3" borderId="17" xfId="0" applyNumberFormat="1" applyFont="1" applyFill="1" applyBorder="1" applyAlignment="1" applyProtection="1">
      <alignment/>
      <protection/>
    </xf>
    <xf numFmtId="164" fontId="2" fillId="3" borderId="18" xfId="0" applyNumberFormat="1" applyFont="1" applyFill="1" applyBorder="1" applyAlignment="1" applyProtection="1">
      <alignment/>
      <protection/>
    </xf>
    <xf numFmtId="164" fontId="1" fillId="3" borderId="19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2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 horizontal="right" vertical="top" wrapText="1"/>
    </xf>
    <xf numFmtId="0" fontId="15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19" fillId="0" borderId="25" xfId="0" applyFont="1" applyFill="1" applyBorder="1" applyAlignment="1">
      <alignment/>
    </xf>
    <xf numFmtId="0" fontId="25" fillId="0" borderId="8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9" fillId="0" borderId="25" xfId="0" applyFont="1" applyBorder="1" applyAlignment="1">
      <alignment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/>
    </xf>
    <xf numFmtId="165" fontId="26" fillId="0" borderId="27" xfId="0" applyNumberFormat="1" applyFont="1" applyFill="1" applyBorder="1" applyAlignment="1">
      <alignment horizontal="center" vertical="center" wrapText="1"/>
    </xf>
    <xf numFmtId="165" fontId="26" fillId="0" borderId="28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1" fontId="26" fillId="0" borderId="27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165" fontId="27" fillId="0" borderId="27" xfId="0" applyNumberFormat="1" applyFont="1" applyFill="1" applyBorder="1" applyAlignment="1">
      <alignment horizontal="center" vertical="center" wrapText="1"/>
    </xf>
    <xf numFmtId="165" fontId="27" fillId="0" borderId="28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/>
    </xf>
    <xf numFmtId="0" fontId="26" fillId="0" borderId="3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9" fillId="0" borderId="38" xfId="0" applyFont="1" applyBorder="1" applyAlignment="1">
      <alignment/>
    </xf>
    <xf numFmtId="165" fontId="21" fillId="0" borderId="18" xfId="0" applyNumberFormat="1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7" xfId="0" applyFont="1" applyBorder="1" applyAlignment="1">
      <alignment/>
    </xf>
    <xf numFmtId="0" fontId="29" fillId="0" borderId="25" xfId="0" applyFont="1" applyFill="1" applyBorder="1" applyAlignment="1">
      <alignment horizontal="center"/>
    </xf>
    <xf numFmtId="165" fontId="27" fillId="0" borderId="5" xfId="0" applyNumberFormat="1" applyFont="1" applyFill="1" applyBorder="1" applyAlignment="1">
      <alignment horizontal="center" vertical="center" wrapText="1"/>
    </xf>
    <xf numFmtId="165" fontId="27" fillId="0" borderId="30" xfId="0" applyNumberFormat="1" applyFont="1" applyFill="1" applyBorder="1" applyAlignment="1">
      <alignment horizontal="center" vertical="center" wrapText="1"/>
    </xf>
    <xf numFmtId="165" fontId="27" fillId="0" borderId="40" xfId="0" applyNumberFormat="1" applyFont="1" applyFill="1" applyBorder="1" applyAlignment="1">
      <alignment horizontal="center" vertical="center" wrapText="1"/>
    </xf>
    <xf numFmtId="165" fontId="27" fillId="0" borderId="14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/>
    </xf>
    <xf numFmtId="0" fontId="26" fillId="0" borderId="5" xfId="0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165" fontId="26" fillId="0" borderId="5" xfId="0" applyNumberFormat="1" applyFont="1" applyFill="1" applyBorder="1" applyAlignment="1">
      <alignment horizontal="center" vertical="center" wrapText="1"/>
    </xf>
    <xf numFmtId="1" fontId="27" fillId="0" borderId="5" xfId="0" applyNumberFormat="1" applyFont="1" applyFill="1" applyBorder="1" applyAlignment="1">
      <alignment horizontal="center" vertical="center" wrapText="1"/>
    </xf>
    <xf numFmtId="1" fontId="27" fillId="0" borderId="30" xfId="0" applyNumberFormat="1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center"/>
    </xf>
    <xf numFmtId="165" fontId="27" fillId="0" borderId="33" xfId="0" applyNumberFormat="1" applyFont="1" applyFill="1" applyBorder="1" applyAlignment="1">
      <alignment horizontal="center" vertical="center" wrapText="1"/>
    </xf>
    <xf numFmtId="165" fontId="27" fillId="0" borderId="34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 horizontal="right" vertical="top" wrapText="1"/>
    </xf>
    <xf numFmtId="0" fontId="30" fillId="0" borderId="35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" fontId="26" fillId="0" borderId="32" xfId="0" applyNumberFormat="1" applyFont="1" applyFill="1" applyBorder="1" applyAlignment="1">
      <alignment horizontal="center" vertical="center" wrapText="1"/>
    </xf>
    <xf numFmtId="1" fontId="26" fillId="0" borderId="44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6" fillId="0" borderId="3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7" xfId="0" applyFont="1" applyFill="1" applyBorder="1" applyAlignment="1">
      <alignment/>
    </xf>
    <xf numFmtId="0" fontId="19" fillId="0" borderId="35" xfId="0" applyFont="1" applyBorder="1" applyAlignment="1">
      <alignment horizontal="center"/>
    </xf>
    <xf numFmtId="0" fontId="34" fillId="0" borderId="20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5" fillId="0" borderId="0" xfId="0" applyFont="1" applyAlignment="1">
      <alignment/>
    </xf>
    <xf numFmtId="0" fontId="38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7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7" applyNumberFormat="1" applyAlignment="1">
      <alignment/>
    </xf>
    <xf numFmtId="165" fontId="23" fillId="0" borderId="18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 wrapText="1"/>
    </xf>
    <xf numFmtId="1" fontId="23" fillId="0" borderId="46" xfId="0" applyNumberFormat="1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165" fontId="46" fillId="0" borderId="47" xfId="0" applyNumberFormat="1" applyFont="1" applyFill="1" applyBorder="1" applyAlignment="1">
      <alignment horizontal="center" vertical="center"/>
    </xf>
    <xf numFmtId="165" fontId="46" fillId="0" borderId="48" xfId="0" applyNumberFormat="1" applyFont="1" applyFill="1" applyBorder="1" applyAlignment="1">
      <alignment horizontal="center" vertical="center"/>
    </xf>
    <xf numFmtId="165" fontId="46" fillId="0" borderId="18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/>
    </xf>
    <xf numFmtId="0" fontId="1" fillId="0" borderId="0" xfId="0" applyFont="1" applyFill="1" applyAlignment="1">
      <alignment/>
    </xf>
    <xf numFmtId="0" fontId="24" fillId="0" borderId="30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4" fillId="0" borderId="34" xfId="0" applyFont="1" applyBorder="1" applyAlignment="1">
      <alignment horizontal="left" vertical="center" wrapText="1" indent="4"/>
    </xf>
    <xf numFmtId="0" fontId="24" fillId="0" borderId="32" xfId="0" applyFont="1" applyBorder="1" applyAlignment="1">
      <alignment horizontal="left" vertical="center" wrapText="1" indent="4"/>
    </xf>
    <xf numFmtId="0" fontId="35" fillId="0" borderId="37" xfId="0" applyFont="1" applyBorder="1" applyAlignment="1">
      <alignment vertical="center" wrapText="1"/>
    </xf>
    <xf numFmtId="0" fontId="35" fillId="0" borderId="36" xfId="0" applyFont="1" applyBorder="1" applyAlignment="1">
      <alignment vertical="center" wrapText="1"/>
    </xf>
    <xf numFmtId="0" fontId="36" fillId="0" borderId="28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horizontal="left" vertical="center" wrapText="1" indent="1"/>
    </xf>
    <xf numFmtId="0" fontId="28" fillId="0" borderId="27" xfId="0" applyFont="1" applyFill="1" applyBorder="1" applyAlignment="1">
      <alignment horizontal="left" vertical="center" wrapText="1" indent="1"/>
    </xf>
    <xf numFmtId="0" fontId="28" fillId="0" borderId="37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28" fillId="0" borderId="32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8" fillId="0" borderId="34" xfId="0" applyFont="1" applyBorder="1" applyAlignment="1">
      <alignment vertical="center" wrapText="1"/>
    </xf>
    <xf numFmtId="0" fontId="28" fillId="0" borderId="32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50" xfId="0" applyFont="1" applyFill="1" applyBorder="1" applyAlignment="1">
      <alignment vertical="center" wrapText="1"/>
    </xf>
    <xf numFmtId="0" fontId="24" fillId="0" borderId="50" xfId="0" applyFont="1" applyBorder="1" applyAlignment="1">
      <alignment vertical="center" wrapText="1"/>
    </xf>
    <xf numFmtId="0" fontId="28" fillId="0" borderId="50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4" fillId="0" borderId="50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vertical="center" wrapText="1"/>
    </xf>
    <xf numFmtId="0" fontId="35" fillId="0" borderId="27" xfId="0" applyFont="1" applyFill="1" applyBorder="1" applyAlignment="1">
      <alignment vertical="center" wrapText="1"/>
    </xf>
    <xf numFmtId="0" fontId="36" fillId="0" borderId="30" xfId="0" applyFont="1" applyFill="1" applyBorder="1" applyAlignment="1">
      <alignment vertical="center" wrapText="1"/>
    </xf>
    <xf numFmtId="0" fontId="35" fillId="0" borderId="28" xfId="0" applyFont="1" applyFill="1" applyBorder="1" applyAlignment="1">
      <alignment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 wrapText="1"/>
    </xf>
    <xf numFmtId="0" fontId="36" fillId="0" borderId="21" xfId="0" applyFont="1" applyBorder="1" applyAlignment="1">
      <alignment vertical="center" wrapText="1"/>
    </xf>
    <xf numFmtId="0" fontId="36" fillId="0" borderId="43" xfId="0" applyFont="1" applyBorder="1" applyAlignment="1">
      <alignment vertical="center" wrapText="1"/>
    </xf>
    <xf numFmtId="0" fontId="36" fillId="0" borderId="21" xfId="0" applyFont="1" applyFill="1" applyBorder="1" applyAlignment="1">
      <alignment vertical="center" wrapText="1"/>
    </xf>
    <xf numFmtId="0" fontId="36" fillId="0" borderId="43" xfId="0" applyFont="1" applyFill="1" applyBorder="1" applyAlignment="1">
      <alignment vertical="center" wrapText="1"/>
    </xf>
    <xf numFmtId="0" fontId="20" fillId="0" borderId="53" xfId="0" applyFont="1" applyBorder="1" applyAlignment="1">
      <alignment vertical="center" wrapText="1"/>
    </xf>
    <xf numFmtId="0" fontId="20" fillId="0" borderId="54" xfId="0" applyFont="1" applyBorder="1" applyAlignment="1">
      <alignment vertical="center" wrapText="1"/>
    </xf>
    <xf numFmtId="0" fontId="22" fillId="0" borderId="55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4" fillId="0" borderId="56" xfId="0" applyFont="1" applyFill="1" applyBorder="1" applyAlignment="1">
      <alignment vertical="center" wrapText="1"/>
    </xf>
    <xf numFmtId="0" fontId="24" fillId="0" borderId="57" xfId="0" applyFont="1" applyFill="1" applyBorder="1" applyAlignment="1">
      <alignment vertical="center" wrapText="1"/>
    </xf>
    <xf numFmtId="0" fontId="24" fillId="0" borderId="58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vertical="center" wrapText="1"/>
    </xf>
    <xf numFmtId="0" fontId="28" fillId="0" borderId="27" xfId="0" applyFont="1" applyFill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925"/>
          <c:w val="0.99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53849801"/>
        <c:axId val="14886162"/>
      </c:bar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3849801"/>
        <c:crossesAt val="1"/>
        <c:crossBetween val="between"/>
        <c:dispUnits/>
      </c:valAx>
      <c:spPr>
        <a:gradFill rotWithShape="1">
          <a:gsLst>
            <a:gs pos="0">
              <a:srgbClr val="ABD6D6"/>
            </a:gs>
            <a:gs pos="100000">
              <a:srgbClr val="CC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CC00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1775"/>
          <c:y val="0.3425"/>
          <c:w val="0.64025"/>
          <c:h val="0.49525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CCFF"/>
        </a:gs>
      </a:gsLst>
      <a:path path="rect">
        <a:fillToRect l="50000" t="50000" r="50000" b="50000"/>
      </a:path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75"/>
          <c:w val="0.987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66866595"/>
        <c:axId val="64928444"/>
      </c:bar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866595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347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01.2003 - 01.2004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4425"/>
          <c:w val="0.959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Wykresy!$D$21:$P$21</c:f>
              <c:strCache/>
            </c:strRef>
          </c:cat>
          <c:val>
            <c:numRef>
              <c:f>Wykresy!$D$22:$P$22</c:f>
              <c:numCache/>
            </c:numRef>
          </c:val>
        </c:ser>
        <c:axId val="47485085"/>
        <c:axId val="24712582"/>
      </c:barChart>
      <c:lineChart>
        <c:grouping val="standard"/>
        <c:varyColors val="0"/>
        <c:ser>
          <c:idx val="1"/>
          <c:order val="1"/>
          <c:tx>
            <c:strRef>
              <c:f>Wykresy!$B$23:$C$23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Wykresy!$D$21:$P$21</c:f>
              <c:strCache/>
            </c:strRef>
          </c:cat>
          <c:val>
            <c:numRef>
              <c:f>Wykresy!$D$23:$P$23</c:f>
              <c:numCache/>
            </c:numRef>
          </c:val>
          <c:smooth val="0"/>
        </c:ser>
        <c:axId val="21086647"/>
        <c:axId val="55562096"/>
      </c:line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712582"/>
        <c:crossesAt val="80000"/>
        <c:auto val="1"/>
        <c:lblOffset val="100"/>
        <c:noMultiLvlLbl val="0"/>
      </c:catAx>
      <c:valAx>
        <c:axId val="24712582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485085"/>
        <c:crossesAt val="1"/>
        <c:crossBetween val="between"/>
        <c:dispUnits/>
      </c:valAx>
      <c:catAx>
        <c:axId val="21086647"/>
        <c:scaling>
          <c:orientation val="minMax"/>
        </c:scaling>
        <c:axPos val="b"/>
        <c:delete val="1"/>
        <c:majorTickMark val="in"/>
        <c:minorTickMark val="none"/>
        <c:tickLblPos val="nextTo"/>
        <c:crossAx val="55562096"/>
        <c:crossesAt val="0.25"/>
        <c:auto val="1"/>
        <c:lblOffset val="100"/>
        <c:noMultiLvlLbl val="0"/>
      </c:catAx>
      <c:valAx>
        <c:axId val="55562096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086647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DADAAE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7R1VZLGW\STANIS~1\Kopia%20robocz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0">
        <row r="43">
          <cell r="F43">
            <v>270</v>
          </cell>
          <cell r="G43">
            <v>73</v>
          </cell>
          <cell r="H43">
            <v>235</v>
          </cell>
          <cell r="I43">
            <v>184</v>
          </cell>
          <cell r="J43">
            <v>240</v>
          </cell>
          <cell r="K43">
            <v>121</v>
          </cell>
          <cell r="L43">
            <v>88</v>
          </cell>
          <cell r="M43">
            <v>167</v>
          </cell>
          <cell r="N43">
            <v>189</v>
          </cell>
          <cell r="O43">
            <v>43</v>
          </cell>
          <cell r="P43">
            <v>301</v>
          </cell>
          <cell r="Q43">
            <v>139</v>
          </cell>
          <cell r="R43">
            <v>302</v>
          </cell>
          <cell r="S43">
            <v>346</v>
          </cell>
          <cell r="T43">
            <v>2698</v>
          </cell>
        </row>
        <row r="49">
          <cell r="F49">
            <v>1</v>
          </cell>
          <cell r="G49">
            <v>0</v>
          </cell>
          <cell r="H49">
            <v>21</v>
          </cell>
          <cell r="I49">
            <v>12</v>
          </cell>
          <cell r="J49">
            <v>2</v>
          </cell>
          <cell r="K49">
            <v>2</v>
          </cell>
          <cell r="L49">
            <v>3</v>
          </cell>
          <cell r="M49">
            <v>5</v>
          </cell>
          <cell r="N49">
            <v>2</v>
          </cell>
          <cell r="O49">
            <v>10</v>
          </cell>
          <cell r="P49">
            <v>6</v>
          </cell>
          <cell r="Q49">
            <v>10</v>
          </cell>
          <cell r="R49">
            <v>5</v>
          </cell>
          <cell r="S49">
            <v>11</v>
          </cell>
          <cell r="T49">
            <v>90</v>
          </cell>
        </row>
        <row r="51">
          <cell r="F51">
            <v>64</v>
          </cell>
          <cell r="G51">
            <v>28</v>
          </cell>
          <cell r="H51">
            <v>11</v>
          </cell>
          <cell r="I51">
            <v>24</v>
          </cell>
          <cell r="J51">
            <v>24</v>
          </cell>
          <cell r="K51">
            <v>3</v>
          </cell>
          <cell r="L51">
            <v>11</v>
          </cell>
          <cell r="M51">
            <v>50</v>
          </cell>
          <cell r="N51">
            <v>9</v>
          </cell>
          <cell r="O51">
            <v>10</v>
          </cell>
          <cell r="P51">
            <v>159</v>
          </cell>
          <cell r="Q51">
            <v>11</v>
          </cell>
          <cell r="R51">
            <v>34</v>
          </cell>
          <cell r="S51">
            <v>9</v>
          </cell>
          <cell r="T51">
            <v>447</v>
          </cell>
        </row>
        <row r="53">
          <cell r="F53">
            <v>10</v>
          </cell>
          <cell r="G53">
            <v>9</v>
          </cell>
          <cell r="H53">
            <v>14</v>
          </cell>
          <cell r="I53">
            <v>20</v>
          </cell>
          <cell r="J53">
            <v>24</v>
          </cell>
          <cell r="K53">
            <v>7</v>
          </cell>
          <cell r="L53">
            <v>6</v>
          </cell>
          <cell r="M53">
            <v>21</v>
          </cell>
          <cell r="N53">
            <v>5</v>
          </cell>
          <cell r="O53">
            <v>0</v>
          </cell>
          <cell r="P53">
            <v>23</v>
          </cell>
          <cell r="Q53">
            <v>51</v>
          </cell>
          <cell r="R53">
            <v>37</v>
          </cell>
          <cell r="S53">
            <v>13</v>
          </cell>
          <cell r="T53">
            <v>240</v>
          </cell>
        </row>
        <row r="55">
          <cell r="F55">
            <v>27</v>
          </cell>
          <cell r="G55">
            <v>10</v>
          </cell>
          <cell r="H55">
            <v>1</v>
          </cell>
          <cell r="I55">
            <v>25</v>
          </cell>
          <cell r="J55">
            <v>12</v>
          </cell>
          <cell r="K55">
            <v>0</v>
          </cell>
          <cell r="L55">
            <v>0</v>
          </cell>
          <cell r="M55">
            <v>2</v>
          </cell>
          <cell r="N55">
            <v>3</v>
          </cell>
          <cell r="O55">
            <v>1</v>
          </cell>
          <cell r="P55">
            <v>11</v>
          </cell>
          <cell r="Q55">
            <v>7</v>
          </cell>
          <cell r="R55">
            <v>4</v>
          </cell>
          <cell r="S55">
            <v>1</v>
          </cell>
          <cell r="T55">
            <v>104</v>
          </cell>
        </row>
        <row r="57">
          <cell r="F57">
            <v>28</v>
          </cell>
          <cell r="G57">
            <v>10</v>
          </cell>
          <cell r="H57">
            <v>33</v>
          </cell>
          <cell r="I57">
            <v>28</v>
          </cell>
          <cell r="J57">
            <v>38</v>
          </cell>
          <cell r="K57">
            <v>21</v>
          </cell>
          <cell r="L57">
            <v>20</v>
          </cell>
          <cell r="M57">
            <v>13</v>
          </cell>
          <cell r="N57">
            <v>22</v>
          </cell>
          <cell r="O57">
            <v>15</v>
          </cell>
          <cell r="P57">
            <v>21</v>
          </cell>
          <cell r="Q57">
            <v>12</v>
          </cell>
          <cell r="R57">
            <v>92</v>
          </cell>
          <cell r="S57">
            <v>5</v>
          </cell>
          <cell r="T57">
            <v>358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0</v>
          </cell>
          <cell r="T59">
            <v>1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</v>
          </cell>
        </row>
        <row r="63">
          <cell r="F63">
            <v>0</v>
          </cell>
          <cell r="G63">
            <v>0</v>
          </cell>
          <cell r="H63">
            <v>2</v>
          </cell>
          <cell r="I63">
            <v>0</v>
          </cell>
          <cell r="J63">
            <v>1</v>
          </cell>
          <cell r="K63">
            <v>0</v>
          </cell>
          <cell r="L63">
            <v>11</v>
          </cell>
          <cell r="M63">
            <v>0</v>
          </cell>
          <cell r="N63">
            <v>2</v>
          </cell>
          <cell r="O63">
            <v>0</v>
          </cell>
          <cell r="P63">
            <v>0</v>
          </cell>
          <cell r="Q63">
            <v>0</v>
          </cell>
          <cell r="R63">
            <v>23</v>
          </cell>
          <cell r="S63">
            <v>4</v>
          </cell>
          <cell r="T63">
            <v>43</v>
          </cell>
        </row>
        <row r="65">
          <cell r="F65">
            <v>33</v>
          </cell>
          <cell r="G65">
            <v>11</v>
          </cell>
          <cell r="H65">
            <v>1</v>
          </cell>
          <cell r="I65">
            <v>25</v>
          </cell>
          <cell r="J65">
            <v>6</v>
          </cell>
          <cell r="K65">
            <v>0</v>
          </cell>
          <cell r="L65">
            <v>0</v>
          </cell>
          <cell r="M65">
            <v>2</v>
          </cell>
          <cell r="N65">
            <v>44</v>
          </cell>
          <cell r="O65">
            <v>1</v>
          </cell>
          <cell r="P65">
            <v>7</v>
          </cell>
          <cell r="Q65">
            <v>16</v>
          </cell>
          <cell r="R65">
            <v>4</v>
          </cell>
          <cell r="S65">
            <v>1</v>
          </cell>
          <cell r="T65">
            <v>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8.375" style="0" customWidth="1"/>
    <col min="6" max="11" width="12.25390625" style="51" customWidth="1"/>
    <col min="12" max="12" width="10.625" style="114" customWidth="1"/>
    <col min="13" max="13" width="12.25390625" style="51" customWidth="1"/>
    <col min="14" max="14" width="12.25390625" style="114" customWidth="1"/>
    <col min="15" max="16" width="12.25390625" style="51" customWidth="1"/>
    <col min="17" max="17" width="12.25390625" style="114" customWidth="1"/>
    <col min="18" max="20" width="12.25390625" style="51" customWidth="1"/>
    <col min="21" max="21" width="10.75390625" style="0" bestFit="1" customWidth="1"/>
  </cols>
  <sheetData>
    <row r="2" spans="3:20" ht="15.75">
      <c r="C2" s="44"/>
      <c r="E2" s="45"/>
      <c r="F2" s="46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3:19" ht="15.75">
      <c r="C3" s="44"/>
      <c r="E3" s="48"/>
      <c r="F3" s="49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50"/>
    </row>
    <row r="4" spans="3:20" s="51" customFormat="1" ht="54.75" customHeight="1" thickBot="1">
      <c r="C4" s="196" t="s">
        <v>116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</row>
    <row r="5" spans="3:20" ht="42.75" customHeight="1" thickBot="1">
      <c r="C5" s="52" t="s">
        <v>117</v>
      </c>
      <c r="D5" s="53" t="s">
        <v>118</v>
      </c>
      <c r="E5" s="54" t="s">
        <v>119</v>
      </c>
      <c r="F5" s="55" t="s">
        <v>190</v>
      </c>
      <c r="G5" s="56" t="s">
        <v>191</v>
      </c>
      <c r="H5" s="57" t="s">
        <v>120</v>
      </c>
      <c r="I5" s="57" t="s">
        <v>67</v>
      </c>
      <c r="J5" s="57" t="s">
        <v>121</v>
      </c>
      <c r="K5" s="57" t="s">
        <v>17</v>
      </c>
      <c r="L5" s="57" t="s">
        <v>122</v>
      </c>
      <c r="M5" s="57" t="s">
        <v>59</v>
      </c>
      <c r="N5" s="57" t="s">
        <v>79</v>
      </c>
      <c r="O5" s="57" t="s">
        <v>104</v>
      </c>
      <c r="P5" s="57" t="s">
        <v>123</v>
      </c>
      <c r="Q5" s="57" t="s">
        <v>124</v>
      </c>
      <c r="R5" s="57" t="s">
        <v>52</v>
      </c>
      <c r="S5" s="57" t="s">
        <v>83</v>
      </c>
      <c r="T5" s="58" t="s">
        <v>125</v>
      </c>
    </row>
    <row r="6" spans="3:20" s="51" customFormat="1" ht="39" customHeight="1" thickBot="1">
      <c r="C6" s="180" t="s">
        <v>126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3"/>
    </row>
    <row r="7" spans="3:20" ht="24.75" customHeight="1" thickBot="1" thickTop="1">
      <c r="C7" s="59" t="s">
        <v>127</v>
      </c>
      <c r="D7" s="214" t="s">
        <v>128</v>
      </c>
      <c r="E7" s="215"/>
      <c r="F7" s="161">
        <v>19</v>
      </c>
      <c r="G7" s="161">
        <v>29.2</v>
      </c>
      <c r="H7" s="161">
        <v>39.6</v>
      </c>
      <c r="I7" s="161">
        <v>30.8</v>
      </c>
      <c r="J7" s="161">
        <v>38.4</v>
      </c>
      <c r="K7" s="161">
        <v>26.9</v>
      </c>
      <c r="L7" s="161">
        <v>37</v>
      </c>
      <c r="M7" s="161">
        <v>32.5</v>
      </c>
      <c r="N7" s="161">
        <v>21.7</v>
      </c>
      <c r="O7" s="161">
        <v>26.4</v>
      </c>
      <c r="P7" s="161">
        <v>15.6</v>
      </c>
      <c r="Q7" s="161">
        <v>31.7</v>
      </c>
      <c r="R7" s="161">
        <v>38.6</v>
      </c>
      <c r="S7" s="162">
        <v>33.3</v>
      </c>
      <c r="T7" s="163">
        <v>28.2</v>
      </c>
    </row>
    <row r="8" spans="3:20" s="51" customFormat="1" ht="26.25" customHeight="1" thickBot="1" thickTop="1">
      <c r="C8" s="60"/>
      <c r="D8" s="216" t="s">
        <v>129</v>
      </c>
      <c r="E8" s="217"/>
      <c r="F8" s="158">
        <v>11128</v>
      </c>
      <c r="G8" s="159">
        <v>6780</v>
      </c>
      <c r="H8" s="159">
        <v>8223</v>
      </c>
      <c r="I8" s="159">
        <v>6949</v>
      </c>
      <c r="J8" s="159">
        <v>11931</v>
      </c>
      <c r="K8" s="159">
        <v>5190</v>
      </c>
      <c r="L8" s="159">
        <v>6890</v>
      </c>
      <c r="M8" s="159">
        <v>4131</v>
      </c>
      <c r="N8" s="159">
        <v>4490</v>
      </c>
      <c r="O8" s="159">
        <v>3995</v>
      </c>
      <c r="P8" s="159">
        <v>8907</v>
      </c>
      <c r="Q8" s="159">
        <v>9325</v>
      </c>
      <c r="R8" s="159">
        <v>10892</v>
      </c>
      <c r="S8" s="160">
        <v>12290</v>
      </c>
      <c r="T8" s="87">
        <f>SUM(F8:S8)</f>
        <v>111121</v>
      </c>
    </row>
    <row r="9" spans="3:21" s="51" customFormat="1" ht="24" customHeight="1" thickBot="1" thickTop="1">
      <c r="C9" s="60"/>
      <c r="D9" s="218" t="s">
        <v>130</v>
      </c>
      <c r="E9" s="219"/>
      <c r="F9" s="61">
        <v>10961</v>
      </c>
      <c r="G9" s="61">
        <v>6758</v>
      </c>
      <c r="H9" s="61">
        <v>8054</v>
      </c>
      <c r="I9" s="61">
        <v>6935</v>
      </c>
      <c r="J9" s="61">
        <v>12109</v>
      </c>
      <c r="K9" s="61">
        <v>5227</v>
      </c>
      <c r="L9" s="61">
        <v>6890</v>
      </c>
      <c r="M9" s="61">
        <v>4180</v>
      </c>
      <c r="N9" s="61">
        <v>4682</v>
      </c>
      <c r="O9" s="61">
        <v>4054</v>
      </c>
      <c r="P9" s="61">
        <v>8998</v>
      </c>
      <c r="Q9" s="61">
        <v>9372</v>
      </c>
      <c r="R9" s="61">
        <v>11167</v>
      </c>
      <c r="S9" s="62">
        <v>12416</v>
      </c>
      <c r="T9" s="87">
        <f>SUM(F9:S9)</f>
        <v>111803</v>
      </c>
      <c r="U9" s="63"/>
    </row>
    <row r="10" spans="3:21" ht="24" customHeight="1" thickBot="1" thickTop="1">
      <c r="C10" s="64"/>
      <c r="D10" s="191" t="s">
        <v>131</v>
      </c>
      <c r="E10" s="187"/>
      <c r="F10" s="65">
        <f aca="true" t="shared" si="0" ref="F10:S10">F8-F9</f>
        <v>167</v>
      </c>
      <c r="G10" s="65">
        <f t="shared" si="0"/>
        <v>22</v>
      </c>
      <c r="H10" s="65">
        <f t="shared" si="0"/>
        <v>169</v>
      </c>
      <c r="I10" s="65">
        <f t="shared" si="0"/>
        <v>14</v>
      </c>
      <c r="J10" s="65">
        <f t="shared" si="0"/>
        <v>-178</v>
      </c>
      <c r="K10" s="65">
        <f t="shared" si="0"/>
        <v>-37</v>
      </c>
      <c r="L10" s="65">
        <f t="shared" si="0"/>
        <v>0</v>
      </c>
      <c r="M10" s="65">
        <f t="shared" si="0"/>
        <v>-49</v>
      </c>
      <c r="N10" s="65">
        <f t="shared" si="0"/>
        <v>-192</v>
      </c>
      <c r="O10" s="65">
        <f t="shared" si="0"/>
        <v>-59</v>
      </c>
      <c r="P10" s="65">
        <f t="shared" si="0"/>
        <v>-91</v>
      </c>
      <c r="Q10" s="65">
        <f t="shared" si="0"/>
        <v>-47</v>
      </c>
      <c r="R10" s="65">
        <f t="shared" si="0"/>
        <v>-275</v>
      </c>
      <c r="S10" s="66">
        <f t="shared" si="0"/>
        <v>-126</v>
      </c>
      <c r="T10" s="87">
        <f>SUM(F10:S10)</f>
        <v>-682</v>
      </c>
      <c r="U10" s="1"/>
    </row>
    <row r="11" spans="3:21" ht="24" customHeight="1" thickBot="1" thickTop="1">
      <c r="C11" s="67"/>
      <c r="D11" s="191" t="s">
        <v>132</v>
      </c>
      <c r="E11" s="187"/>
      <c r="F11" s="68">
        <f aca="true" t="shared" si="1" ref="F11:T11">F8/F9*100</f>
        <v>101.5235836146337</v>
      </c>
      <c r="G11" s="68">
        <f t="shared" si="1"/>
        <v>100.3255401006215</v>
      </c>
      <c r="H11" s="68">
        <f t="shared" si="1"/>
        <v>102.0983362304445</v>
      </c>
      <c r="I11" s="68">
        <f t="shared" si="1"/>
        <v>100.20187454938716</v>
      </c>
      <c r="J11" s="68">
        <f t="shared" si="1"/>
        <v>98.5300189941366</v>
      </c>
      <c r="K11" s="68">
        <f t="shared" si="1"/>
        <v>99.29213698105988</v>
      </c>
      <c r="L11" s="68">
        <f t="shared" si="1"/>
        <v>100</v>
      </c>
      <c r="M11" s="68">
        <f t="shared" si="1"/>
        <v>98.82775119617226</v>
      </c>
      <c r="N11" s="68">
        <f t="shared" si="1"/>
        <v>95.89918838103375</v>
      </c>
      <c r="O11" s="68">
        <f t="shared" si="1"/>
        <v>98.54464726196349</v>
      </c>
      <c r="P11" s="68">
        <f t="shared" si="1"/>
        <v>98.98866414758835</v>
      </c>
      <c r="Q11" s="68">
        <f t="shared" si="1"/>
        <v>99.49850618864703</v>
      </c>
      <c r="R11" s="68">
        <f t="shared" si="1"/>
        <v>97.53738694367333</v>
      </c>
      <c r="S11" s="69">
        <f t="shared" si="1"/>
        <v>98.98518041237114</v>
      </c>
      <c r="T11" s="153">
        <f t="shared" si="1"/>
        <v>99.38999847946836</v>
      </c>
      <c r="U11" s="1"/>
    </row>
    <row r="12" spans="3:21" s="51" customFormat="1" ht="24" customHeight="1" thickBot="1" thickTop="1">
      <c r="C12" s="70" t="s">
        <v>133</v>
      </c>
      <c r="D12" s="190" t="s">
        <v>134</v>
      </c>
      <c r="E12" s="167"/>
      <c r="F12" s="65">
        <v>930</v>
      </c>
      <c r="G12" s="71">
        <v>471</v>
      </c>
      <c r="H12" s="72">
        <v>648</v>
      </c>
      <c r="I12" s="72">
        <v>451</v>
      </c>
      <c r="J12" s="72">
        <v>573</v>
      </c>
      <c r="K12" s="72">
        <v>368</v>
      </c>
      <c r="L12" s="72">
        <v>487</v>
      </c>
      <c r="M12" s="72">
        <v>242</v>
      </c>
      <c r="N12" s="73">
        <v>296</v>
      </c>
      <c r="O12" s="73">
        <v>208</v>
      </c>
      <c r="P12" s="73">
        <v>621</v>
      </c>
      <c r="Q12" s="73">
        <v>565</v>
      </c>
      <c r="R12" s="73">
        <v>607</v>
      </c>
      <c r="S12" s="73">
        <v>823</v>
      </c>
      <c r="T12" s="87">
        <f>SUM(F12:S12)</f>
        <v>7290</v>
      </c>
      <c r="U12" s="63"/>
    </row>
    <row r="13" spans="3:21" ht="24" customHeight="1" thickBot="1" thickTop="1">
      <c r="C13" s="59"/>
      <c r="D13" s="191" t="s">
        <v>135</v>
      </c>
      <c r="E13" s="187"/>
      <c r="F13" s="65">
        <v>194</v>
      </c>
      <c r="G13" s="74">
        <v>90</v>
      </c>
      <c r="H13" s="72">
        <v>70</v>
      </c>
      <c r="I13" s="72">
        <v>103</v>
      </c>
      <c r="J13" s="72">
        <v>128</v>
      </c>
      <c r="K13" s="72">
        <v>67</v>
      </c>
      <c r="L13" s="72">
        <v>60</v>
      </c>
      <c r="M13" s="72">
        <v>69</v>
      </c>
      <c r="N13" s="73">
        <v>100</v>
      </c>
      <c r="O13" s="73">
        <v>54</v>
      </c>
      <c r="P13" s="73">
        <v>146</v>
      </c>
      <c r="Q13" s="73">
        <v>146</v>
      </c>
      <c r="R13" s="73">
        <v>142</v>
      </c>
      <c r="S13" s="73">
        <v>124</v>
      </c>
      <c r="T13" s="87">
        <f>SUM(F13:S13)</f>
        <v>1493</v>
      </c>
      <c r="U13" s="1"/>
    </row>
    <row r="14" spans="3:21" ht="24" customHeight="1" thickBot="1" thickTop="1">
      <c r="C14" s="75"/>
      <c r="D14" s="191" t="s">
        <v>136</v>
      </c>
      <c r="E14" s="187"/>
      <c r="F14" s="76">
        <f aca="true" t="shared" si="2" ref="F14:T14">F13/F12*100</f>
        <v>20.86021505376344</v>
      </c>
      <c r="G14" s="76">
        <f t="shared" si="2"/>
        <v>19.10828025477707</v>
      </c>
      <c r="H14" s="76">
        <f t="shared" si="2"/>
        <v>10.802469135802468</v>
      </c>
      <c r="I14" s="76">
        <f t="shared" si="2"/>
        <v>22.838137472283815</v>
      </c>
      <c r="J14" s="76">
        <f t="shared" si="2"/>
        <v>22.338568935427574</v>
      </c>
      <c r="K14" s="76">
        <f t="shared" si="2"/>
        <v>18.206521739130434</v>
      </c>
      <c r="L14" s="76">
        <f t="shared" si="2"/>
        <v>12.320328542094455</v>
      </c>
      <c r="M14" s="76">
        <f t="shared" si="2"/>
        <v>28.512396694214875</v>
      </c>
      <c r="N14" s="76">
        <f t="shared" si="2"/>
        <v>33.78378378378378</v>
      </c>
      <c r="O14" s="76">
        <f t="shared" si="2"/>
        <v>25.961538461538463</v>
      </c>
      <c r="P14" s="76">
        <f t="shared" si="2"/>
        <v>23.510466988727856</v>
      </c>
      <c r="Q14" s="76">
        <f t="shared" si="2"/>
        <v>25.840707964601773</v>
      </c>
      <c r="R14" s="76">
        <f t="shared" si="2"/>
        <v>23.393739703459637</v>
      </c>
      <c r="S14" s="77">
        <f t="shared" si="2"/>
        <v>15.066828675577156</v>
      </c>
      <c r="T14" s="89">
        <f t="shared" si="2"/>
        <v>20.480109739369</v>
      </c>
      <c r="U14" s="1"/>
    </row>
    <row r="15" spans="3:21" ht="24.75" customHeight="1" thickBot="1" thickTop="1">
      <c r="C15" s="59" t="s">
        <v>99</v>
      </c>
      <c r="D15" s="192" t="s">
        <v>137</v>
      </c>
      <c r="E15" s="193"/>
      <c r="F15" s="65">
        <v>763</v>
      </c>
      <c r="G15" s="72">
        <v>449</v>
      </c>
      <c r="H15" s="72">
        <v>479</v>
      </c>
      <c r="I15" s="72">
        <v>437</v>
      </c>
      <c r="J15" s="72">
        <v>751</v>
      </c>
      <c r="K15" s="72">
        <v>405</v>
      </c>
      <c r="L15" s="72">
        <v>487</v>
      </c>
      <c r="M15" s="72">
        <v>291</v>
      </c>
      <c r="N15" s="73">
        <v>488</v>
      </c>
      <c r="O15" s="73">
        <v>267</v>
      </c>
      <c r="P15" s="73">
        <v>712</v>
      </c>
      <c r="Q15" s="73">
        <v>612</v>
      </c>
      <c r="R15" s="73">
        <v>882</v>
      </c>
      <c r="S15" s="73">
        <v>949</v>
      </c>
      <c r="T15" s="87">
        <f>SUM(F15:S15)</f>
        <v>7972</v>
      </c>
      <c r="U15" s="1"/>
    </row>
    <row r="16" spans="3:21" ht="24" customHeight="1" thickBot="1" thickTop="1">
      <c r="C16" s="59" t="s">
        <v>138</v>
      </c>
      <c r="D16" s="191" t="s">
        <v>139</v>
      </c>
      <c r="E16" s="187"/>
      <c r="F16" s="65">
        <v>377</v>
      </c>
      <c r="G16" s="72">
        <v>242</v>
      </c>
      <c r="H16" s="72">
        <v>312</v>
      </c>
      <c r="I16" s="72">
        <v>266</v>
      </c>
      <c r="J16" s="72">
        <v>435</v>
      </c>
      <c r="K16" s="72">
        <v>203</v>
      </c>
      <c r="L16" s="72">
        <v>296</v>
      </c>
      <c r="M16" s="72">
        <v>182</v>
      </c>
      <c r="N16" s="73">
        <v>319</v>
      </c>
      <c r="O16" s="73">
        <v>128</v>
      </c>
      <c r="P16" s="73">
        <v>328</v>
      </c>
      <c r="Q16" s="73">
        <v>300</v>
      </c>
      <c r="R16" s="73">
        <v>476</v>
      </c>
      <c r="S16" s="73">
        <v>557</v>
      </c>
      <c r="T16" s="87">
        <f>SUM(F16:S16)</f>
        <v>4421</v>
      </c>
      <c r="U16" s="1"/>
    </row>
    <row r="17" spans="3:21" s="51" customFormat="1" ht="24" customHeight="1" thickBot="1" thickTop="1">
      <c r="C17" s="78" t="s">
        <v>138</v>
      </c>
      <c r="D17" s="194" t="s">
        <v>140</v>
      </c>
      <c r="E17" s="195"/>
      <c r="F17" s="65">
        <v>298</v>
      </c>
      <c r="G17" s="72">
        <v>204</v>
      </c>
      <c r="H17" s="72">
        <v>274</v>
      </c>
      <c r="I17" s="72">
        <v>226</v>
      </c>
      <c r="J17" s="72">
        <v>366</v>
      </c>
      <c r="K17" s="72">
        <v>189</v>
      </c>
      <c r="L17" s="72">
        <v>244</v>
      </c>
      <c r="M17" s="72">
        <v>133</v>
      </c>
      <c r="N17" s="73">
        <v>175</v>
      </c>
      <c r="O17" s="73">
        <v>104</v>
      </c>
      <c r="P17" s="73">
        <v>306</v>
      </c>
      <c r="Q17" s="73">
        <v>285</v>
      </c>
      <c r="R17" s="73">
        <v>332</v>
      </c>
      <c r="S17" s="73">
        <v>503</v>
      </c>
      <c r="T17" s="87">
        <f>SUM(F17:S17)</f>
        <v>3639</v>
      </c>
      <c r="U17" s="63"/>
    </row>
    <row r="18" spans="3:21" s="51" customFormat="1" ht="24" customHeight="1" thickBot="1" thickTop="1">
      <c r="C18" s="79" t="s">
        <v>138</v>
      </c>
      <c r="D18" s="188" t="s">
        <v>141</v>
      </c>
      <c r="E18" s="189"/>
      <c r="F18" s="80">
        <v>257</v>
      </c>
      <c r="G18" s="81">
        <v>126</v>
      </c>
      <c r="H18" s="81">
        <v>81</v>
      </c>
      <c r="I18" s="81">
        <v>59</v>
      </c>
      <c r="J18" s="81">
        <v>119</v>
      </c>
      <c r="K18" s="81">
        <v>131</v>
      </c>
      <c r="L18" s="81">
        <v>82</v>
      </c>
      <c r="M18" s="81">
        <v>60</v>
      </c>
      <c r="N18" s="82">
        <v>111</v>
      </c>
      <c r="O18" s="82">
        <v>92</v>
      </c>
      <c r="P18" s="82">
        <v>314</v>
      </c>
      <c r="Q18" s="82">
        <v>249</v>
      </c>
      <c r="R18" s="82">
        <v>255</v>
      </c>
      <c r="S18" s="82">
        <v>179</v>
      </c>
      <c r="T18" s="87">
        <f>SUM(F18:S18)</f>
        <v>2115</v>
      </c>
      <c r="U18" s="63"/>
    </row>
    <row r="19" spans="3:20" s="51" customFormat="1" ht="39" customHeight="1" thickBot="1">
      <c r="C19" s="180" t="s">
        <v>142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4"/>
    </row>
    <row r="20" spans="3:20" ht="24" customHeight="1" thickBot="1" thickTop="1">
      <c r="C20" s="83" t="s">
        <v>127</v>
      </c>
      <c r="D20" s="227" t="s">
        <v>143</v>
      </c>
      <c r="E20" s="228"/>
      <c r="F20" s="84">
        <v>5247</v>
      </c>
      <c r="G20" s="85">
        <v>3287</v>
      </c>
      <c r="H20" s="85">
        <v>4144</v>
      </c>
      <c r="I20" s="85">
        <v>3488</v>
      </c>
      <c r="J20" s="85">
        <v>5934</v>
      </c>
      <c r="K20" s="85">
        <v>2491</v>
      </c>
      <c r="L20" s="85">
        <v>3297</v>
      </c>
      <c r="M20" s="85">
        <v>1872</v>
      </c>
      <c r="N20" s="86">
        <v>2162</v>
      </c>
      <c r="O20" s="86">
        <v>1961</v>
      </c>
      <c r="P20" s="86">
        <v>4517</v>
      </c>
      <c r="Q20" s="86">
        <v>4849</v>
      </c>
      <c r="R20" s="86">
        <v>5449</v>
      </c>
      <c r="S20" s="86">
        <v>6064</v>
      </c>
      <c r="T20" s="87">
        <f>SUM(F20:S20)</f>
        <v>54762</v>
      </c>
    </row>
    <row r="21" spans="3:20" ht="24" customHeight="1" thickBot="1" thickTop="1">
      <c r="C21" s="88"/>
      <c r="D21" s="186" t="s">
        <v>144</v>
      </c>
      <c r="E21" s="187"/>
      <c r="F21" s="76">
        <f aca="true" t="shared" si="3" ref="F21:T21">F20/F8*100</f>
        <v>47.151329978432784</v>
      </c>
      <c r="G21" s="76">
        <f t="shared" si="3"/>
        <v>48.48082595870207</v>
      </c>
      <c r="H21" s="76">
        <f t="shared" si="3"/>
        <v>50.3952328833759</v>
      </c>
      <c r="I21" s="76">
        <f t="shared" si="3"/>
        <v>50.19427255720248</v>
      </c>
      <c r="J21" s="76">
        <f t="shared" si="3"/>
        <v>49.73598189590143</v>
      </c>
      <c r="K21" s="76">
        <f t="shared" si="3"/>
        <v>47.99614643545279</v>
      </c>
      <c r="L21" s="76">
        <f t="shared" si="3"/>
        <v>47.85195936139333</v>
      </c>
      <c r="M21" s="76">
        <f t="shared" si="3"/>
        <v>45.31590413943355</v>
      </c>
      <c r="N21" s="76">
        <f t="shared" si="3"/>
        <v>48.15144766146993</v>
      </c>
      <c r="O21" s="76">
        <f t="shared" si="3"/>
        <v>49.086357947434294</v>
      </c>
      <c r="P21" s="76">
        <f t="shared" si="3"/>
        <v>50.7129224205681</v>
      </c>
      <c r="Q21" s="76">
        <f t="shared" si="3"/>
        <v>52</v>
      </c>
      <c r="R21" s="76">
        <f t="shared" si="3"/>
        <v>50.027543150936474</v>
      </c>
      <c r="S21" s="77">
        <f t="shared" si="3"/>
        <v>49.34092758340114</v>
      </c>
      <c r="T21" s="89">
        <f t="shared" si="3"/>
        <v>49.28141395415808</v>
      </c>
    </row>
    <row r="22" spans="3:20" ht="24" customHeight="1" thickBot="1" thickTop="1">
      <c r="C22" s="90" t="s">
        <v>133</v>
      </c>
      <c r="D22" s="186" t="s">
        <v>145</v>
      </c>
      <c r="E22" s="187"/>
      <c r="F22" s="65">
        <v>0</v>
      </c>
      <c r="G22" s="72">
        <v>4607</v>
      </c>
      <c r="H22" s="72">
        <v>4147</v>
      </c>
      <c r="I22" s="72">
        <v>3806</v>
      </c>
      <c r="J22" s="72">
        <v>4364</v>
      </c>
      <c r="K22" s="72">
        <v>2008</v>
      </c>
      <c r="L22" s="72">
        <v>3634</v>
      </c>
      <c r="M22" s="72">
        <v>2487</v>
      </c>
      <c r="N22" s="73">
        <v>2874</v>
      </c>
      <c r="O22" s="73">
        <v>1827</v>
      </c>
      <c r="P22" s="73">
        <v>0</v>
      </c>
      <c r="Q22" s="73">
        <v>5761</v>
      </c>
      <c r="R22" s="73">
        <v>4281</v>
      </c>
      <c r="S22" s="73">
        <v>5145</v>
      </c>
      <c r="T22" s="87">
        <f>SUM(F22:S22)</f>
        <v>44941</v>
      </c>
    </row>
    <row r="23" spans="3:20" ht="24" customHeight="1" thickBot="1" thickTop="1">
      <c r="C23" s="91"/>
      <c r="D23" s="186" t="s">
        <v>144</v>
      </c>
      <c r="E23" s="187"/>
      <c r="F23" s="76">
        <f aca="true" t="shared" si="4" ref="F23:T23">F22/F8*100</f>
        <v>0</v>
      </c>
      <c r="G23" s="76">
        <f t="shared" si="4"/>
        <v>67.94985250737463</v>
      </c>
      <c r="H23" s="76">
        <f t="shared" si="4"/>
        <v>50.43171591876444</v>
      </c>
      <c r="I23" s="76">
        <f t="shared" si="4"/>
        <v>54.77047057130522</v>
      </c>
      <c r="J23" s="76">
        <f t="shared" si="4"/>
        <v>36.5769843265443</v>
      </c>
      <c r="K23" s="76">
        <f t="shared" si="4"/>
        <v>38.689788053949904</v>
      </c>
      <c r="L23" s="76">
        <f t="shared" si="4"/>
        <v>52.743105950653124</v>
      </c>
      <c r="M23" s="76">
        <f t="shared" si="4"/>
        <v>60.20334059549746</v>
      </c>
      <c r="N23" s="76">
        <f t="shared" si="4"/>
        <v>64.00890868596882</v>
      </c>
      <c r="O23" s="76">
        <f t="shared" si="4"/>
        <v>45.732165206508135</v>
      </c>
      <c r="P23" s="76">
        <f t="shared" si="4"/>
        <v>0</v>
      </c>
      <c r="Q23" s="76">
        <f t="shared" si="4"/>
        <v>61.780160857908854</v>
      </c>
      <c r="R23" s="76">
        <f t="shared" si="4"/>
        <v>39.3040763863386</v>
      </c>
      <c r="S23" s="77">
        <f t="shared" si="4"/>
        <v>41.863303498779494</v>
      </c>
      <c r="T23" s="89">
        <f t="shared" si="4"/>
        <v>40.44330054625138</v>
      </c>
    </row>
    <row r="24" spans="3:20" s="51" customFormat="1" ht="23.25" customHeight="1" thickBot="1" thickTop="1">
      <c r="C24" s="92" t="s">
        <v>99</v>
      </c>
      <c r="D24" s="166" t="s">
        <v>146</v>
      </c>
      <c r="E24" s="167"/>
      <c r="F24" s="65">
        <v>2545</v>
      </c>
      <c r="G24" s="72">
        <v>1392</v>
      </c>
      <c r="H24" s="72">
        <v>1254</v>
      </c>
      <c r="I24" s="72">
        <v>1451</v>
      </c>
      <c r="J24" s="72">
        <v>2269</v>
      </c>
      <c r="K24" s="72">
        <v>999</v>
      </c>
      <c r="L24" s="72">
        <v>1365</v>
      </c>
      <c r="M24" s="72">
        <v>853</v>
      </c>
      <c r="N24" s="73">
        <v>1018</v>
      </c>
      <c r="O24" s="73">
        <v>812</v>
      </c>
      <c r="P24" s="73">
        <v>2095</v>
      </c>
      <c r="Q24" s="73">
        <v>1832</v>
      </c>
      <c r="R24" s="73">
        <v>1654</v>
      </c>
      <c r="S24" s="73">
        <v>2037</v>
      </c>
      <c r="T24" s="87">
        <f>SUM(F24:S24)</f>
        <v>21576</v>
      </c>
    </row>
    <row r="25" spans="3:20" ht="24" customHeight="1" thickBot="1" thickTop="1">
      <c r="C25" s="93"/>
      <c r="D25" s="186" t="s">
        <v>144</v>
      </c>
      <c r="E25" s="187"/>
      <c r="F25" s="76">
        <f aca="true" t="shared" si="5" ref="F25:T25">F24/F8*100</f>
        <v>22.87023723939612</v>
      </c>
      <c r="G25" s="76">
        <f t="shared" si="5"/>
        <v>20.530973451327434</v>
      </c>
      <c r="H25" s="76">
        <f t="shared" si="5"/>
        <v>15.24990879241153</v>
      </c>
      <c r="I25" s="76">
        <f t="shared" si="5"/>
        <v>20.88070225931789</v>
      </c>
      <c r="J25" s="76">
        <f t="shared" si="5"/>
        <v>19.017685022211047</v>
      </c>
      <c r="K25" s="76">
        <f t="shared" si="5"/>
        <v>19.248554913294797</v>
      </c>
      <c r="L25" s="76">
        <f t="shared" si="5"/>
        <v>19.81132075471698</v>
      </c>
      <c r="M25" s="76">
        <f t="shared" si="5"/>
        <v>20.64875332849189</v>
      </c>
      <c r="N25" s="76">
        <f t="shared" si="5"/>
        <v>22.672605790645882</v>
      </c>
      <c r="O25" s="76">
        <f t="shared" si="5"/>
        <v>20.32540675844806</v>
      </c>
      <c r="P25" s="76">
        <f t="shared" si="5"/>
        <v>23.520826316380376</v>
      </c>
      <c r="Q25" s="76">
        <f t="shared" si="5"/>
        <v>19.646112600536192</v>
      </c>
      <c r="R25" s="76">
        <f t="shared" si="5"/>
        <v>15.185457216305545</v>
      </c>
      <c r="S25" s="77">
        <f t="shared" si="5"/>
        <v>16.574450772986168</v>
      </c>
      <c r="T25" s="89">
        <f t="shared" si="5"/>
        <v>19.41667191619946</v>
      </c>
    </row>
    <row r="26" spans="3:20" s="51" customFormat="1" ht="24" customHeight="1" thickBot="1" thickTop="1">
      <c r="C26" s="94" t="s">
        <v>147</v>
      </c>
      <c r="D26" s="225" t="s">
        <v>148</v>
      </c>
      <c r="E26" s="226"/>
      <c r="F26" s="65">
        <v>691</v>
      </c>
      <c r="G26" s="72">
        <v>327</v>
      </c>
      <c r="H26" s="72">
        <v>270</v>
      </c>
      <c r="I26" s="72">
        <v>160</v>
      </c>
      <c r="J26" s="72">
        <v>535</v>
      </c>
      <c r="K26" s="72">
        <v>205</v>
      </c>
      <c r="L26" s="72">
        <v>196</v>
      </c>
      <c r="M26" s="72">
        <v>93</v>
      </c>
      <c r="N26" s="73">
        <v>99</v>
      </c>
      <c r="O26" s="73">
        <v>118</v>
      </c>
      <c r="P26" s="73">
        <v>704</v>
      </c>
      <c r="Q26" s="73">
        <v>255</v>
      </c>
      <c r="R26" s="73">
        <v>756</v>
      </c>
      <c r="S26" s="73">
        <v>510</v>
      </c>
      <c r="T26" s="87">
        <f>SUM(F26:S26)</f>
        <v>4919</v>
      </c>
    </row>
    <row r="27" spans="3:20" ht="24" customHeight="1" thickBot="1" thickTop="1">
      <c r="C27" s="95"/>
      <c r="D27" s="186" t="s">
        <v>144</v>
      </c>
      <c r="E27" s="187"/>
      <c r="F27" s="76">
        <f aca="true" t="shared" si="6" ref="F27:T27">F26/F8*100</f>
        <v>6.209561466570812</v>
      </c>
      <c r="G27" s="76">
        <f t="shared" si="6"/>
        <v>4.823008849557523</v>
      </c>
      <c r="H27" s="76">
        <f t="shared" si="6"/>
        <v>3.2834731849689893</v>
      </c>
      <c r="I27" s="76">
        <f t="shared" si="6"/>
        <v>2.3024895668441503</v>
      </c>
      <c r="J27" s="76">
        <f t="shared" si="6"/>
        <v>4.484117006118515</v>
      </c>
      <c r="K27" s="76">
        <f t="shared" si="6"/>
        <v>3.94990366088632</v>
      </c>
      <c r="L27" s="76">
        <f t="shared" si="6"/>
        <v>2.8447024673439767</v>
      </c>
      <c r="M27" s="76">
        <f t="shared" si="6"/>
        <v>2.251270878721859</v>
      </c>
      <c r="N27" s="76">
        <f t="shared" si="6"/>
        <v>2.2048997772828507</v>
      </c>
      <c r="O27" s="76">
        <f t="shared" si="6"/>
        <v>2.95369211514393</v>
      </c>
      <c r="P27" s="76">
        <f t="shared" si="6"/>
        <v>7.9038958122824745</v>
      </c>
      <c r="Q27" s="76">
        <f t="shared" si="6"/>
        <v>2.734584450402145</v>
      </c>
      <c r="R27" s="76">
        <f t="shared" si="6"/>
        <v>6.940874035989718</v>
      </c>
      <c r="S27" s="77">
        <f t="shared" si="6"/>
        <v>4.149715215622457</v>
      </c>
      <c r="T27" s="89">
        <f t="shared" si="6"/>
        <v>4.426706023163939</v>
      </c>
    </row>
    <row r="28" spans="3:20" s="51" customFormat="1" ht="24" customHeight="1" thickBot="1" thickTop="1">
      <c r="C28" s="96" t="s">
        <v>149</v>
      </c>
      <c r="D28" s="166" t="s">
        <v>150</v>
      </c>
      <c r="E28" s="167"/>
      <c r="F28" s="66">
        <v>2152</v>
      </c>
      <c r="G28" s="73">
        <v>1673</v>
      </c>
      <c r="H28" s="73">
        <v>1955</v>
      </c>
      <c r="I28" s="73">
        <v>1738</v>
      </c>
      <c r="J28" s="73">
        <v>2719</v>
      </c>
      <c r="K28" s="73">
        <v>1141</v>
      </c>
      <c r="L28" s="73">
        <v>1719</v>
      </c>
      <c r="M28" s="73">
        <v>954</v>
      </c>
      <c r="N28" s="73">
        <v>1154</v>
      </c>
      <c r="O28" s="73">
        <v>1071</v>
      </c>
      <c r="P28" s="73">
        <v>1686</v>
      </c>
      <c r="Q28" s="73">
        <v>2257</v>
      </c>
      <c r="R28" s="73">
        <v>2610</v>
      </c>
      <c r="S28" s="73">
        <v>2919</v>
      </c>
      <c r="T28" s="87">
        <f>SUM(F28:S28)</f>
        <v>25748</v>
      </c>
    </row>
    <row r="29" spans="3:20" ht="24" customHeight="1" thickBot="1" thickTop="1">
      <c r="C29" s="91"/>
      <c r="D29" s="186" t="s">
        <v>144</v>
      </c>
      <c r="E29" s="187"/>
      <c r="F29" s="97">
        <f aca="true" t="shared" si="7" ref="F29:T29">F28/F8*100</f>
        <v>19.338605319913732</v>
      </c>
      <c r="G29" s="97">
        <f t="shared" si="7"/>
        <v>24.67551622418879</v>
      </c>
      <c r="H29" s="97">
        <f t="shared" si="7"/>
        <v>23.77477806153472</v>
      </c>
      <c r="I29" s="97">
        <f t="shared" si="7"/>
        <v>25.010792919844583</v>
      </c>
      <c r="J29" s="97">
        <f t="shared" si="7"/>
        <v>22.789372223619143</v>
      </c>
      <c r="K29" s="97">
        <f t="shared" si="7"/>
        <v>21.984585741811173</v>
      </c>
      <c r="L29" s="97">
        <f t="shared" si="7"/>
        <v>24.949201741654573</v>
      </c>
      <c r="M29" s="97">
        <f t="shared" si="7"/>
        <v>23.093681917211327</v>
      </c>
      <c r="N29" s="97">
        <f t="shared" si="7"/>
        <v>25.701559020044545</v>
      </c>
      <c r="O29" s="97">
        <f t="shared" si="7"/>
        <v>26.80851063829787</v>
      </c>
      <c r="P29" s="97">
        <f t="shared" si="7"/>
        <v>18.928932300437857</v>
      </c>
      <c r="Q29" s="97">
        <f t="shared" si="7"/>
        <v>24.203753351206434</v>
      </c>
      <c r="R29" s="97">
        <f t="shared" si="7"/>
        <v>23.962541314726405</v>
      </c>
      <c r="S29" s="98">
        <f t="shared" si="7"/>
        <v>23.751017087062653</v>
      </c>
      <c r="T29" s="89">
        <f t="shared" si="7"/>
        <v>23.171137768738582</v>
      </c>
    </row>
    <row r="30" spans="3:20" s="51" customFormat="1" ht="24" customHeight="1" thickBot="1" thickTop="1">
      <c r="C30" s="94" t="s">
        <v>29</v>
      </c>
      <c r="D30" s="166" t="s">
        <v>151</v>
      </c>
      <c r="E30" s="167"/>
      <c r="F30" s="66">
        <v>423</v>
      </c>
      <c r="G30" s="73">
        <v>215</v>
      </c>
      <c r="H30" s="73">
        <v>303</v>
      </c>
      <c r="I30" s="73">
        <v>344</v>
      </c>
      <c r="J30" s="73">
        <v>401</v>
      </c>
      <c r="K30" s="73">
        <v>138</v>
      </c>
      <c r="L30" s="73">
        <v>318</v>
      </c>
      <c r="M30" s="73">
        <v>122</v>
      </c>
      <c r="N30" s="73">
        <v>187</v>
      </c>
      <c r="O30" s="73">
        <v>181</v>
      </c>
      <c r="P30" s="73">
        <v>409</v>
      </c>
      <c r="Q30" s="73">
        <v>365</v>
      </c>
      <c r="R30" s="73">
        <v>375</v>
      </c>
      <c r="S30" s="73">
        <v>473</v>
      </c>
      <c r="T30" s="87">
        <f>SUM(F30:S30)</f>
        <v>4254</v>
      </c>
    </row>
    <row r="31" spans="3:20" ht="24" customHeight="1" thickBot="1" thickTop="1">
      <c r="C31" s="93"/>
      <c r="D31" s="220" t="s">
        <v>144</v>
      </c>
      <c r="E31" s="221"/>
      <c r="F31" s="99">
        <f aca="true" t="shared" si="8" ref="F31:T31">F30/F8*100</f>
        <v>3.8012221423436374</v>
      </c>
      <c r="G31" s="99">
        <f t="shared" si="8"/>
        <v>3.171091445427729</v>
      </c>
      <c r="H31" s="99">
        <f t="shared" si="8"/>
        <v>3.684786574242977</v>
      </c>
      <c r="I31" s="99">
        <f t="shared" si="8"/>
        <v>4.950352568714924</v>
      </c>
      <c r="J31" s="99">
        <f t="shared" si="8"/>
        <v>3.3609923728103257</v>
      </c>
      <c r="K31" s="99">
        <f t="shared" si="8"/>
        <v>2.6589595375722546</v>
      </c>
      <c r="L31" s="99">
        <f t="shared" si="8"/>
        <v>4.615384615384616</v>
      </c>
      <c r="M31" s="99">
        <f t="shared" si="8"/>
        <v>2.953280077463084</v>
      </c>
      <c r="N31" s="99">
        <f t="shared" si="8"/>
        <v>4.164810690423162</v>
      </c>
      <c r="O31" s="99">
        <f t="shared" si="8"/>
        <v>4.5306633291614515</v>
      </c>
      <c r="P31" s="99">
        <f t="shared" si="8"/>
        <v>4.5918940159425174</v>
      </c>
      <c r="Q31" s="99">
        <f t="shared" si="8"/>
        <v>3.9142091152815013</v>
      </c>
      <c r="R31" s="99">
        <f t="shared" si="8"/>
        <v>3.4428938670583915</v>
      </c>
      <c r="S31" s="100">
        <f t="shared" si="8"/>
        <v>3.8486574450772983</v>
      </c>
      <c r="T31" s="89">
        <f t="shared" si="8"/>
        <v>3.8282592849236416</v>
      </c>
    </row>
    <row r="32" spans="3:20" ht="24" customHeight="1" thickBot="1" thickTop="1">
      <c r="C32" s="101" t="s">
        <v>152</v>
      </c>
      <c r="D32" s="166" t="s">
        <v>153</v>
      </c>
      <c r="E32" s="167"/>
      <c r="F32" s="102">
        <v>887</v>
      </c>
      <c r="G32" s="103">
        <v>222</v>
      </c>
      <c r="H32" s="103">
        <v>46</v>
      </c>
      <c r="I32" s="103">
        <v>102</v>
      </c>
      <c r="J32" s="103">
        <v>127</v>
      </c>
      <c r="K32" s="103">
        <v>76</v>
      </c>
      <c r="L32" s="103">
        <v>104</v>
      </c>
      <c r="M32" s="103">
        <v>72</v>
      </c>
      <c r="N32" s="103">
        <v>177</v>
      </c>
      <c r="O32" s="103">
        <v>114</v>
      </c>
      <c r="P32" s="102">
        <v>216</v>
      </c>
      <c r="Q32" s="104">
        <v>163</v>
      </c>
      <c r="R32" s="105">
        <v>124</v>
      </c>
      <c r="S32" s="106">
        <v>273</v>
      </c>
      <c r="T32" s="87">
        <f>SUM(F32:S32)</f>
        <v>2703</v>
      </c>
    </row>
    <row r="33" spans="3:20" ht="24" customHeight="1" thickBot="1" thickTop="1">
      <c r="C33" s="107"/>
      <c r="D33" s="168" t="s">
        <v>154</v>
      </c>
      <c r="E33" s="169"/>
      <c r="F33" s="108">
        <f aca="true" t="shared" si="9" ref="F33:T33">F32/F8*100</f>
        <v>7.970884255930985</v>
      </c>
      <c r="G33" s="108">
        <f t="shared" si="9"/>
        <v>3.2743362831858405</v>
      </c>
      <c r="H33" s="108">
        <f t="shared" si="9"/>
        <v>0.5594065426243464</v>
      </c>
      <c r="I33" s="108">
        <f t="shared" si="9"/>
        <v>1.4678370988631457</v>
      </c>
      <c r="J33" s="108">
        <f t="shared" si="9"/>
        <v>1.0644539435085072</v>
      </c>
      <c r="K33" s="108">
        <f t="shared" si="9"/>
        <v>1.464354527938343</v>
      </c>
      <c r="L33" s="108">
        <f t="shared" si="9"/>
        <v>1.509433962264151</v>
      </c>
      <c r="M33" s="108">
        <f t="shared" si="9"/>
        <v>1.7429193899782136</v>
      </c>
      <c r="N33" s="108">
        <f t="shared" si="9"/>
        <v>3.9420935412026727</v>
      </c>
      <c r="O33" s="108">
        <f t="shared" si="9"/>
        <v>2.853566958698373</v>
      </c>
      <c r="P33" s="108">
        <f t="shared" si="9"/>
        <v>2.42505894240485</v>
      </c>
      <c r="Q33" s="108">
        <f t="shared" si="9"/>
        <v>1.74798927613941</v>
      </c>
      <c r="R33" s="108">
        <f t="shared" si="9"/>
        <v>1.138450238707308</v>
      </c>
      <c r="S33" s="109">
        <f t="shared" si="9"/>
        <v>2.2213181448331976</v>
      </c>
      <c r="T33" s="89">
        <f t="shared" si="9"/>
        <v>2.4324835089677017</v>
      </c>
    </row>
    <row r="34" spans="3:20" s="51" customFormat="1" ht="39" customHeight="1" thickBot="1">
      <c r="C34" s="180" t="s">
        <v>155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1"/>
    </row>
    <row r="35" spans="3:20" ht="36.75" customHeight="1" thickBot="1" thickTop="1">
      <c r="C35" s="110" t="s">
        <v>127</v>
      </c>
      <c r="D35" s="176" t="s">
        <v>156</v>
      </c>
      <c r="E35" s="177"/>
      <c r="F35" s="84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1</v>
      </c>
      <c r="N35" s="86">
        <v>0</v>
      </c>
      <c r="O35" s="86">
        <v>0</v>
      </c>
      <c r="P35" s="86">
        <v>1</v>
      </c>
      <c r="Q35" s="86">
        <v>0</v>
      </c>
      <c r="R35" s="86">
        <v>0</v>
      </c>
      <c r="S35" s="86">
        <v>0</v>
      </c>
      <c r="T35" s="87">
        <f>SUM(F35:S35)</f>
        <v>2</v>
      </c>
    </row>
    <row r="36" spans="3:20" s="51" customFormat="1" ht="38.25" customHeight="1" thickBot="1" thickTop="1">
      <c r="C36" s="111" t="s">
        <v>133</v>
      </c>
      <c r="D36" s="178" t="s">
        <v>157</v>
      </c>
      <c r="E36" s="179"/>
      <c r="F36" s="80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 t="s">
        <v>158</v>
      </c>
      <c r="M36" s="81">
        <v>1</v>
      </c>
      <c r="N36" s="82">
        <v>0</v>
      </c>
      <c r="O36" s="82">
        <v>0</v>
      </c>
      <c r="P36" s="82">
        <v>4</v>
      </c>
      <c r="Q36" s="82">
        <v>0</v>
      </c>
      <c r="R36" s="82">
        <v>0</v>
      </c>
      <c r="S36" s="82">
        <v>0</v>
      </c>
      <c r="T36" s="87">
        <f>SUM(F36:S36)</f>
        <v>5</v>
      </c>
    </row>
    <row r="37" spans="3:20" ht="15">
      <c r="C37" s="112" t="s">
        <v>159</v>
      </c>
      <c r="I37" s="113"/>
      <c r="O37" s="115"/>
      <c r="P37" s="115"/>
      <c r="Q37" s="115"/>
      <c r="R37" s="115"/>
      <c r="S37" s="115"/>
      <c r="T37" s="116"/>
    </row>
    <row r="38" spans="2:20" ht="15.75">
      <c r="B38" t="s">
        <v>138</v>
      </c>
      <c r="C38" s="44"/>
      <c r="D38" s="45"/>
      <c r="E38" s="46"/>
      <c r="F38" s="11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3:20" ht="15.75">
      <c r="C39" s="44"/>
      <c r="D39" s="48"/>
      <c r="E39" s="49"/>
      <c r="F39" s="11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119" t="s">
        <v>160</v>
      </c>
    </row>
    <row r="40" spans="3:20" s="51" customFormat="1" ht="59.25" customHeight="1" thickBot="1">
      <c r="C40" s="196" t="s">
        <v>161</v>
      </c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</row>
    <row r="41" spans="3:20" ht="34.5" customHeight="1" thickBot="1">
      <c r="C41" s="52" t="s">
        <v>117</v>
      </c>
      <c r="D41" s="120" t="s">
        <v>118</v>
      </c>
      <c r="E41" s="121" t="s">
        <v>119</v>
      </c>
      <c r="F41" s="56" t="s">
        <v>192</v>
      </c>
      <c r="G41" s="55" t="s">
        <v>193</v>
      </c>
      <c r="H41" s="57" t="s">
        <v>120</v>
      </c>
      <c r="I41" s="57" t="s">
        <v>67</v>
      </c>
      <c r="J41" s="57" t="s">
        <v>121</v>
      </c>
      <c r="K41" s="57" t="s">
        <v>17</v>
      </c>
      <c r="L41" s="57" t="s">
        <v>122</v>
      </c>
      <c r="M41" s="57" t="s">
        <v>59</v>
      </c>
      <c r="N41" s="57" t="s">
        <v>79</v>
      </c>
      <c r="O41" s="57" t="s">
        <v>104</v>
      </c>
      <c r="P41" s="57" t="s">
        <v>123</v>
      </c>
      <c r="Q41" s="57" t="s">
        <v>124</v>
      </c>
      <c r="R41" s="57" t="s">
        <v>52</v>
      </c>
      <c r="S41" s="57" t="s">
        <v>83</v>
      </c>
      <c r="T41" s="58" t="s">
        <v>125</v>
      </c>
    </row>
    <row r="42" spans="3:20" s="51" customFormat="1" ht="34.5" customHeight="1" thickBot="1">
      <c r="C42" s="180" t="s">
        <v>162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9"/>
    </row>
    <row r="43" spans="3:20" ht="34.5" customHeight="1" thickBot="1" thickTop="1">
      <c r="C43" s="122" t="s">
        <v>127</v>
      </c>
      <c r="D43" s="176" t="s">
        <v>163</v>
      </c>
      <c r="E43" s="177"/>
      <c r="F43" s="84">
        <v>325</v>
      </c>
      <c r="G43" s="84">
        <v>69</v>
      </c>
      <c r="H43" s="84">
        <v>255</v>
      </c>
      <c r="I43" s="84">
        <v>129</v>
      </c>
      <c r="J43" s="84">
        <v>354</v>
      </c>
      <c r="K43" s="84">
        <v>187</v>
      </c>
      <c r="L43" s="84">
        <v>160</v>
      </c>
      <c r="M43" s="84">
        <v>74</v>
      </c>
      <c r="N43" s="84">
        <v>299</v>
      </c>
      <c r="O43" s="84">
        <v>71</v>
      </c>
      <c r="P43" s="84">
        <v>121</v>
      </c>
      <c r="Q43" s="84">
        <v>113</v>
      </c>
      <c r="R43" s="84">
        <v>328</v>
      </c>
      <c r="S43" s="84">
        <v>515</v>
      </c>
      <c r="T43" s="154">
        <f>SUM(F43:S43)</f>
        <v>3000</v>
      </c>
    </row>
    <row r="44" spans="3:20" ht="35.25" customHeight="1" thickBot="1" thickTop="1">
      <c r="C44" s="123" t="s">
        <v>133</v>
      </c>
      <c r="D44" s="174" t="s">
        <v>164</v>
      </c>
      <c r="E44" s="175"/>
      <c r="F44" s="124">
        <v>175</v>
      </c>
      <c r="G44" s="72">
        <v>45</v>
      </c>
      <c r="H44" s="72">
        <v>52</v>
      </c>
      <c r="I44" s="72">
        <v>71</v>
      </c>
      <c r="J44" s="72">
        <v>86</v>
      </c>
      <c r="K44" s="72">
        <v>48</v>
      </c>
      <c r="L44" s="72">
        <v>97</v>
      </c>
      <c r="M44" s="72">
        <v>44</v>
      </c>
      <c r="N44" s="73">
        <v>160</v>
      </c>
      <c r="O44" s="73">
        <v>29</v>
      </c>
      <c r="P44" s="73">
        <v>30</v>
      </c>
      <c r="Q44" s="73">
        <v>13</v>
      </c>
      <c r="R44" s="73">
        <v>192</v>
      </c>
      <c r="S44" s="73">
        <v>102</v>
      </c>
      <c r="T44" s="154">
        <f>SUM(F44:S44)</f>
        <v>1144</v>
      </c>
    </row>
    <row r="45" spans="3:20" ht="35.25" customHeight="1" thickBot="1" thickTop="1">
      <c r="C45" s="125" t="s">
        <v>99</v>
      </c>
      <c r="D45" s="174" t="s">
        <v>165</v>
      </c>
      <c r="E45" s="175"/>
      <c r="F45" s="126">
        <v>74</v>
      </c>
      <c r="G45" s="126">
        <v>19</v>
      </c>
      <c r="H45" s="126">
        <v>33</v>
      </c>
      <c r="I45" s="126">
        <v>38</v>
      </c>
      <c r="J45" s="126">
        <v>25</v>
      </c>
      <c r="K45" s="126">
        <v>27</v>
      </c>
      <c r="L45" s="126">
        <v>21</v>
      </c>
      <c r="M45" s="126">
        <v>2</v>
      </c>
      <c r="N45" s="72">
        <v>33</v>
      </c>
      <c r="O45" s="72">
        <v>10</v>
      </c>
      <c r="P45" s="72">
        <v>21</v>
      </c>
      <c r="Q45" s="72">
        <v>4</v>
      </c>
      <c r="R45" s="72">
        <v>56</v>
      </c>
      <c r="S45" s="127">
        <v>79</v>
      </c>
      <c r="T45" s="154">
        <f>SUM(F45:S45)</f>
        <v>442</v>
      </c>
    </row>
    <row r="46" spans="3:20" s="51" customFormat="1" ht="33.75" customHeight="1" thickBot="1" thickTop="1">
      <c r="C46" s="128" t="s">
        <v>147</v>
      </c>
      <c r="D46" s="182" t="s">
        <v>166</v>
      </c>
      <c r="E46" s="183"/>
      <c r="F46" s="129">
        <f>F43-'[1]I'!F43</f>
        <v>55</v>
      </c>
      <c r="G46" s="129">
        <f>G43-'[1]I'!G43</f>
        <v>-4</v>
      </c>
      <c r="H46" s="129">
        <f>H43-'[1]I'!H43</f>
        <v>20</v>
      </c>
      <c r="I46" s="129">
        <f>I43-'[1]I'!I43</f>
        <v>-55</v>
      </c>
      <c r="J46" s="129">
        <f>J43-'[1]I'!J43</f>
        <v>114</v>
      </c>
      <c r="K46" s="129">
        <f>K43-'[1]I'!K43</f>
        <v>66</v>
      </c>
      <c r="L46" s="129">
        <f>L43-'[1]I'!L43</f>
        <v>72</v>
      </c>
      <c r="M46" s="129">
        <f>M43-'[1]I'!M43</f>
        <v>-93</v>
      </c>
      <c r="N46" s="129">
        <f>N43-'[1]I'!N43</f>
        <v>110</v>
      </c>
      <c r="O46" s="129">
        <f>O43-'[1]I'!O43</f>
        <v>28</v>
      </c>
      <c r="P46" s="129">
        <f>P43-'[1]I'!P43</f>
        <v>-180</v>
      </c>
      <c r="Q46" s="129">
        <f>Q43-'[1]I'!Q43</f>
        <v>-26</v>
      </c>
      <c r="R46" s="129">
        <f>R43-'[1]I'!R43</f>
        <v>26</v>
      </c>
      <c r="S46" s="130">
        <f>S43-'[1]I'!S43</f>
        <v>169</v>
      </c>
      <c r="T46" s="155">
        <f>T43-'[1]I'!T43</f>
        <v>302</v>
      </c>
    </row>
    <row r="47" spans="3:20" s="51" customFormat="1" ht="34.5" customHeight="1" thickBot="1">
      <c r="C47" s="200" t="s">
        <v>167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199"/>
    </row>
    <row r="48" spans="3:20" s="51" customFormat="1" ht="32.25" customHeight="1" thickBot="1" thickTop="1">
      <c r="C48" s="131" t="s">
        <v>127</v>
      </c>
      <c r="D48" s="170" t="s">
        <v>168</v>
      </c>
      <c r="E48" s="171"/>
      <c r="F48" s="85">
        <v>11</v>
      </c>
      <c r="G48" s="85">
        <v>9</v>
      </c>
      <c r="H48" s="85">
        <v>21</v>
      </c>
      <c r="I48" s="85">
        <v>40</v>
      </c>
      <c r="J48" s="85">
        <v>59</v>
      </c>
      <c r="K48" s="85">
        <v>4</v>
      </c>
      <c r="L48" s="85">
        <v>7</v>
      </c>
      <c r="M48" s="85">
        <v>16</v>
      </c>
      <c r="N48" s="85">
        <v>5</v>
      </c>
      <c r="O48" s="85">
        <v>12</v>
      </c>
      <c r="P48" s="85">
        <v>5</v>
      </c>
      <c r="Q48" s="85">
        <v>7</v>
      </c>
      <c r="R48" s="85">
        <v>24</v>
      </c>
      <c r="S48" s="86">
        <v>39</v>
      </c>
      <c r="T48" s="154">
        <f>SUM(F48:S48)</f>
        <v>259</v>
      </c>
    </row>
    <row r="49" spans="3:20" ht="32.25" customHeight="1" thickBot="1" thickTop="1">
      <c r="C49" s="132"/>
      <c r="D49" s="184" t="s">
        <v>169</v>
      </c>
      <c r="E49" s="185"/>
      <c r="F49" s="102">
        <f>F48+'[1]I'!F49</f>
        <v>12</v>
      </c>
      <c r="G49" s="102">
        <f>G48+'[1]I'!G49</f>
        <v>9</v>
      </c>
      <c r="H49" s="102">
        <f>H48+'[1]I'!H49</f>
        <v>42</v>
      </c>
      <c r="I49" s="102">
        <f>I48+'[1]I'!I49</f>
        <v>52</v>
      </c>
      <c r="J49" s="102">
        <f>J48+'[1]I'!J49</f>
        <v>61</v>
      </c>
      <c r="K49" s="102">
        <f>K48+'[1]I'!K49</f>
        <v>6</v>
      </c>
      <c r="L49" s="102">
        <f>L48+'[1]I'!L49</f>
        <v>10</v>
      </c>
      <c r="M49" s="102">
        <f>M48+'[1]I'!M49</f>
        <v>21</v>
      </c>
      <c r="N49" s="102">
        <f>N48+'[1]I'!N49</f>
        <v>7</v>
      </c>
      <c r="O49" s="102">
        <f>O48+'[1]I'!O49</f>
        <v>22</v>
      </c>
      <c r="P49" s="102">
        <f>P48+'[1]I'!P49</f>
        <v>11</v>
      </c>
      <c r="Q49" s="102">
        <f>Q48+'[1]I'!Q49</f>
        <v>17</v>
      </c>
      <c r="R49" s="102">
        <f>R48+'[1]I'!R49</f>
        <v>29</v>
      </c>
      <c r="S49" s="133">
        <f>S48+'[1]I'!S49</f>
        <v>50</v>
      </c>
      <c r="T49" s="156">
        <f>T48+'[1]I'!T49</f>
        <v>349</v>
      </c>
    </row>
    <row r="50" spans="3:20" s="51" customFormat="1" ht="31.5" customHeight="1" thickBot="1" thickTop="1">
      <c r="C50" s="134" t="s">
        <v>133</v>
      </c>
      <c r="D50" s="202" t="s">
        <v>170</v>
      </c>
      <c r="E50" s="203"/>
      <c r="F50" s="65">
        <v>51</v>
      </c>
      <c r="G50" s="72">
        <v>26</v>
      </c>
      <c r="H50" s="72">
        <v>22</v>
      </c>
      <c r="I50" s="72">
        <v>24</v>
      </c>
      <c r="J50" s="73">
        <v>58</v>
      </c>
      <c r="K50" s="72">
        <v>8</v>
      </c>
      <c r="L50" s="73">
        <v>45</v>
      </c>
      <c r="M50" s="72">
        <v>31</v>
      </c>
      <c r="N50" s="73">
        <v>18</v>
      </c>
      <c r="O50" s="73">
        <v>22</v>
      </c>
      <c r="P50" s="73">
        <v>11</v>
      </c>
      <c r="Q50" s="72">
        <v>6</v>
      </c>
      <c r="R50" s="135">
        <v>66</v>
      </c>
      <c r="S50" s="73">
        <v>22</v>
      </c>
      <c r="T50" s="154">
        <f>SUM(F50:S50)</f>
        <v>410</v>
      </c>
    </row>
    <row r="51" spans="3:20" ht="32.25" customHeight="1" thickBot="1" thickTop="1">
      <c r="C51" s="132"/>
      <c r="D51" s="184" t="s">
        <v>171</v>
      </c>
      <c r="E51" s="185"/>
      <c r="F51" s="65">
        <f>F50+'[1]I'!F51</f>
        <v>115</v>
      </c>
      <c r="G51" s="65">
        <f>G50+'[1]I'!G51</f>
        <v>54</v>
      </c>
      <c r="H51" s="65">
        <f>H50+'[1]I'!H51</f>
        <v>33</v>
      </c>
      <c r="I51" s="65">
        <f>I50+'[1]I'!I51</f>
        <v>48</v>
      </c>
      <c r="J51" s="65">
        <f>J50+'[1]I'!J51</f>
        <v>82</v>
      </c>
      <c r="K51" s="65">
        <f>K50+'[1]I'!K51</f>
        <v>11</v>
      </c>
      <c r="L51" s="65">
        <f>L50+'[1]I'!L51</f>
        <v>56</v>
      </c>
      <c r="M51" s="65">
        <f>M50+'[1]I'!M51</f>
        <v>81</v>
      </c>
      <c r="N51" s="65">
        <f>N50+'[1]I'!N51</f>
        <v>27</v>
      </c>
      <c r="O51" s="65">
        <f>O50+'[1]I'!O51</f>
        <v>32</v>
      </c>
      <c r="P51" s="65">
        <f>P50+'[1]I'!P51</f>
        <v>170</v>
      </c>
      <c r="Q51" s="65">
        <f>Q50+'[1]I'!Q51</f>
        <v>17</v>
      </c>
      <c r="R51" s="65">
        <f>R50+'[1]I'!R51</f>
        <v>100</v>
      </c>
      <c r="S51" s="66">
        <f>S50+'[1]I'!S51</f>
        <v>31</v>
      </c>
      <c r="T51" s="156">
        <f>T50+'[1]I'!T51</f>
        <v>857</v>
      </c>
    </row>
    <row r="52" spans="3:20" s="51" customFormat="1" ht="32.25" customHeight="1" thickBot="1" thickTop="1">
      <c r="C52" s="134" t="s">
        <v>99</v>
      </c>
      <c r="D52" s="202" t="s">
        <v>172</v>
      </c>
      <c r="E52" s="203"/>
      <c r="F52" s="65">
        <v>0</v>
      </c>
      <c r="G52" s="72">
        <v>1</v>
      </c>
      <c r="H52" s="72">
        <v>5</v>
      </c>
      <c r="I52" s="72">
        <v>9</v>
      </c>
      <c r="J52" s="73">
        <v>5</v>
      </c>
      <c r="K52" s="72">
        <v>6</v>
      </c>
      <c r="L52" s="73">
        <v>3</v>
      </c>
      <c r="M52" s="72">
        <v>17</v>
      </c>
      <c r="N52" s="73">
        <v>9</v>
      </c>
      <c r="O52" s="73">
        <v>1</v>
      </c>
      <c r="P52" s="73">
        <v>2</v>
      </c>
      <c r="Q52" s="72">
        <v>8</v>
      </c>
      <c r="R52" s="135">
        <v>63</v>
      </c>
      <c r="S52" s="73">
        <v>22</v>
      </c>
      <c r="T52" s="157">
        <f>SUM(F52:S52)</f>
        <v>151</v>
      </c>
    </row>
    <row r="53" spans="3:20" s="51" customFormat="1" ht="32.25" customHeight="1" thickBot="1" thickTop="1">
      <c r="C53" s="136"/>
      <c r="D53" s="204" t="s">
        <v>173</v>
      </c>
      <c r="E53" s="173"/>
      <c r="F53" s="65">
        <f>F52+'[1]I'!F53</f>
        <v>10</v>
      </c>
      <c r="G53" s="65">
        <f>G52+'[1]I'!G53</f>
        <v>10</v>
      </c>
      <c r="H53" s="65">
        <f>H52+'[1]I'!H53</f>
        <v>19</v>
      </c>
      <c r="I53" s="65">
        <f>I52+'[1]I'!I53</f>
        <v>29</v>
      </c>
      <c r="J53" s="65">
        <f>J52+'[1]I'!J53</f>
        <v>29</v>
      </c>
      <c r="K53" s="65">
        <f>K52+'[1]I'!K53</f>
        <v>13</v>
      </c>
      <c r="L53" s="65">
        <f>L52+'[1]I'!L53</f>
        <v>9</v>
      </c>
      <c r="M53" s="65">
        <f>M52+'[1]I'!M53</f>
        <v>38</v>
      </c>
      <c r="N53" s="65">
        <f>N52+'[1]I'!N53</f>
        <v>14</v>
      </c>
      <c r="O53" s="65">
        <f>O52+'[1]I'!O53</f>
        <v>1</v>
      </c>
      <c r="P53" s="65">
        <f>P52+'[1]I'!P53</f>
        <v>25</v>
      </c>
      <c r="Q53" s="65">
        <f>Q52+'[1]I'!Q53</f>
        <v>59</v>
      </c>
      <c r="R53" s="65">
        <f>R52+'[1]I'!R53</f>
        <v>100</v>
      </c>
      <c r="S53" s="66">
        <f>S52+'[1]I'!S53</f>
        <v>35</v>
      </c>
      <c r="T53" s="156">
        <f>T52+'[1]I'!T53</f>
        <v>391</v>
      </c>
    </row>
    <row r="54" spans="3:20" s="51" customFormat="1" ht="31.5" customHeight="1" thickBot="1" thickTop="1">
      <c r="C54" s="78" t="s">
        <v>147</v>
      </c>
      <c r="D54" s="202" t="s">
        <v>174</v>
      </c>
      <c r="E54" s="203"/>
      <c r="F54" s="66">
        <v>16</v>
      </c>
      <c r="G54" s="73">
        <v>5</v>
      </c>
      <c r="H54" s="73">
        <v>8</v>
      </c>
      <c r="I54" s="73">
        <v>7</v>
      </c>
      <c r="J54" s="73">
        <v>5</v>
      </c>
      <c r="K54" s="72">
        <v>0</v>
      </c>
      <c r="L54" s="73">
        <v>0</v>
      </c>
      <c r="M54" s="72">
        <v>1</v>
      </c>
      <c r="N54" s="73">
        <v>9</v>
      </c>
      <c r="O54" s="73">
        <v>0</v>
      </c>
      <c r="P54" s="73">
        <v>7</v>
      </c>
      <c r="Q54" s="72">
        <v>1</v>
      </c>
      <c r="R54" s="135">
        <v>4</v>
      </c>
      <c r="S54" s="73">
        <v>7</v>
      </c>
      <c r="T54" s="157">
        <f>SUM(F54:S54)</f>
        <v>70</v>
      </c>
    </row>
    <row r="55" spans="3:20" s="51" customFormat="1" ht="32.25" customHeight="1" thickBot="1" thickTop="1">
      <c r="C55" s="136"/>
      <c r="D55" s="204" t="s">
        <v>175</v>
      </c>
      <c r="E55" s="173"/>
      <c r="F55" s="102">
        <f>F54+'[1]I'!F55</f>
        <v>43</v>
      </c>
      <c r="G55" s="102">
        <f>G54+'[1]I'!G55</f>
        <v>15</v>
      </c>
      <c r="H55" s="102">
        <f>H54+'[1]I'!H55</f>
        <v>9</v>
      </c>
      <c r="I55" s="102">
        <f>I54+'[1]I'!I55</f>
        <v>32</v>
      </c>
      <c r="J55" s="102">
        <f>J54+'[1]I'!J55</f>
        <v>17</v>
      </c>
      <c r="K55" s="102">
        <f>K54+'[1]I'!K55</f>
        <v>0</v>
      </c>
      <c r="L55" s="102">
        <f>L54+'[1]I'!L55</f>
        <v>0</v>
      </c>
      <c r="M55" s="102">
        <f>M54+'[1]I'!M55</f>
        <v>3</v>
      </c>
      <c r="N55" s="102">
        <f>N54+'[1]I'!N55</f>
        <v>12</v>
      </c>
      <c r="O55" s="102">
        <f>O54+'[1]I'!O55</f>
        <v>1</v>
      </c>
      <c r="P55" s="102">
        <f>P54+'[1]I'!P55</f>
        <v>18</v>
      </c>
      <c r="Q55" s="102">
        <f>Q54+'[1]I'!Q55</f>
        <v>8</v>
      </c>
      <c r="R55" s="102">
        <f>R54+'[1]I'!R55</f>
        <v>8</v>
      </c>
      <c r="S55" s="133">
        <f>S54+'[1]I'!S55</f>
        <v>8</v>
      </c>
      <c r="T55" s="156">
        <f>T54+'[1]I'!T55</f>
        <v>174</v>
      </c>
    </row>
    <row r="56" spans="3:20" s="51" customFormat="1" ht="32.25" customHeight="1" thickBot="1" thickTop="1">
      <c r="C56" s="134" t="s">
        <v>149</v>
      </c>
      <c r="D56" s="202" t="s">
        <v>176</v>
      </c>
      <c r="E56" s="203"/>
      <c r="F56" s="102">
        <v>53</v>
      </c>
      <c r="G56" s="72">
        <v>24</v>
      </c>
      <c r="H56" s="72">
        <v>17</v>
      </c>
      <c r="I56" s="72">
        <v>31</v>
      </c>
      <c r="J56" s="72">
        <v>16</v>
      </c>
      <c r="K56" s="72">
        <v>27</v>
      </c>
      <c r="L56" s="72">
        <v>12</v>
      </c>
      <c r="M56" s="72">
        <v>9</v>
      </c>
      <c r="N56" s="72">
        <v>11</v>
      </c>
      <c r="O56" s="72">
        <v>6</v>
      </c>
      <c r="P56" s="72">
        <v>15</v>
      </c>
      <c r="Q56" s="72">
        <v>2</v>
      </c>
      <c r="R56" s="72">
        <v>43</v>
      </c>
      <c r="S56" s="135">
        <v>48</v>
      </c>
      <c r="T56" s="157">
        <f>SUM(F56:S56)</f>
        <v>314</v>
      </c>
    </row>
    <row r="57" spans="3:20" ht="32.25" customHeight="1" thickBot="1" thickTop="1">
      <c r="C57" s="137"/>
      <c r="D57" s="184" t="s">
        <v>177</v>
      </c>
      <c r="E57" s="185"/>
      <c r="F57" s="102">
        <f>F56+'[1]I'!F57</f>
        <v>81</v>
      </c>
      <c r="G57" s="102">
        <f>G56+'[1]I'!G57</f>
        <v>34</v>
      </c>
      <c r="H57" s="102">
        <f>H56+'[1]I'!H57</f>
        <v>50</v>
      </c>
      <c r="I57" s="102">
        <f>I56+'[1]I'!I57</f>
        <v>59</v>
      </c>
      <c r="J57" s="102">
        <f>J56+'[1]I'!J57</f>
        <v>54</v>
      </c>
      <c r="K57" s="102">
        <f>K56+'[1]I'!K57</f>
        <v>48</v>
      </c>
      <c r="L57" s="102">
        <f>L56+'[1]I'!L57</f>
        <v>32</v>
      </c>
      <c r="M57" s="102">
        <f>M56+'[1]I'!M57</f>
        <v>22</v>
      </c>
      <c r="N57" s="102">
        <f>N56+'[1]I'!N57</f>
        <v>33</v>
      </c>
      <c r="O57" s="102">
        <f>O56+'[1]I'!O57</f>
        <v>21</v>
      </c>
      <c r="P57" s="102">
        <f>P56+'[1]I'!P57</f>
        <v>36</v>
      </c>
      <c r="Q57" s="102">
        <f>Q56+'[1]I'!Q57</f>
        <v>14</v>
      </c>
      <c r="R57" s="102">
        <f>R56+'[1]I'!R57</f>
        <v>135</v>
      </c>
      <c r="S57" s="133">
        <f>S56+'[1]I'!S57</f>
        <v>53</v>
      </c>
      <c r="T57" s="156">
        <f>T56+'[1]I'!T57</f>
        <v>672</v>
      </c>
    </row>
    <row r="58" spans="3:20" s="51" customFormat="1" ht="32.25" customHeight="1" thickBot="1" thickTop="1">
      <c r="C58" s="134" t="s">
        <v>29</v>
      </c>
      <c r="D58" s="202" t="s">
        <v>178</v>
      </c>
      <c r="E58" s="203"/>
      <c r="F58" s="102">
        <v>1</v>
      </c>
      <c r="G58" s="72">
        <v>0</v>
      </c>
      <c r="H58" s="72">
        <v>1</v>
      </c>
      <c r="I58" s="72">
        <v>4</v>
      </c>
      <c r="J58" s="72">
        <v>7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3</v>
      </c>
      <c r="S58" s="135">
        <v>5</v>
      </c>
      <c r="T58" s="157">
        <f>SUM(F58:S58)</f>
        <v>21</v>
      </c>
    </row>
    <row r="59" spans="3:20" ht="32.25" customHeight="1" thickBot="1" thickTop="1">
      <c r="C59" s="137"/>
      <c r="D59" s="184" t="s">
        <v>179</v>
      </c>
      <c r="E59" s="185"/>
      <c r="F59" s="102">
        <f>F58+'[1]I'!F59</f>
        <v>1</v>
      </c>
      <c r="G59" s="102">
        <f>G58+'[1]I'!G59</f>
        <v>0</v>
      </c>
      <c r="H59" s="102">
        <f>H58+'[1]I'!H59</f>
        <v>1</v>
      </c>
      <c r="I59" s="102">
        <f>I58+'[1]I'!I59</f>
        <v>4</v>
      </c>
      <c r="J59" s="102">
        <f>J58+'[1]I'!J59</f>
        <v>7</v>
      </c>
      <c r="K59" s="102">
        <f>K58+'[1]I'!K59</f>
        <v>0</v>
      </c>
      <c r="L59" s="102">
        <f>L58+'[1]I'!L59</f>
        <v>0</v>
      </c>
      <c r="M59" s="102">
        <f>M58+'[1]I'!M59</f>
        <v>0</v>
      </c>
      <c r="N59" s="102">
        <f>N58+'[1]I'!N59</f>
        <v>0</v>
      </c>
      <c r="O59" s="102">
        <f>O58+'[1]I'!O59</f>
        <v>0</v>
      </c>
      <c r="P59" s="102">
        <f>P58+'[1]I'!P59</f>
        <v>0</v>
      </c>
      <c r="Q59" s="102">
        <f>Q58+'[1]I'!Q59</f>
        <v>0</v>
      </c>
      <c r="R59" s="102">
        <f>R58+'[1]I'!R59</f>
        <v>4</v>
      </c>
      <c r="S59" s="133">
        <f>S58+'[1]I'!S59</f>
        <v>5</v>
      </c>
      <c r="T59" s="156">
        <f>T58+'[1]I'!T59</f>
        <v>22</v>
      </c>
    </row>
    <row r="60" spans="3:20" s="51" customFormat="1" ht="32.25" customHeight="1" thickBot="1" thickTop="1">
      <c r="C60" s="134">
        <v>7</v>
      </c>
      <c r="D60" s="202" t="s">
        <v>180</v>
      </c>
      <c r="E60" s="203"/>
      <c r="F60" s="10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1</v>
      </c>
      <c r="P60" s="72">
        <v>0</v>
      </c>
      <c r="Q60" s="72">
        <v>0</v>
      </c>
      <c r="R60" s="72">
        <v>0</v>
      </c>
      <c r="S60" s="135">
        <v>0</v>
      </c>
      <c r="T60" s="157">
        <f>SUM(F60:S60)</f>
        <v>1</v>
      </c>
    </row>
    <row r="61" spans="3:20" ht="32.25" customHeight="1" thickBot="1" thickTop="1">
      <c r="C61" s="138"/>
      <c r="D61" s="184" t="s">
        <v>181</v>
      </c>
      <c r="E61" s="185"/>
      <c r="F61" s="102">
        <f>F60+'[1]I'!F61</f>
        <v>0</v>
      </c>
      <c r="G61" s="102">
        <f>G60+'[1]I'!G61</f>
        <v>0</v>
      </c>
      <c r="H61" s="102">
        <f>H60+'[1]I'!H61</f>
        <v>0</v>
      </c>
      <c r="I61" s="102">
        <f>I60+'[1]I'!I61</f>
        <v>0</v>
      </c>
      <c r="J61" s="102">
        <f>J60+'[1]I'!J61</f>
        <v>1</v>
      </c>
      <c r="K61" s="102">
        <f>K60+'[1]I'!K61</f>
        <v>0</v>
      </c>
      <c r="L61" s="102">
        <f>L60+'[1]I'!L61</f>
        <v>0</v>
      </c>
      <c r="M61" s="102">
        <f>M60+'[1]I'!M61</f>
        <v>0</v>
      </c>
      <c r="N61" s="102">
        <f>N60+'[1]I'!N61</f>
        <v>0</v>
      </c>
      <c r="O61" s="102">
        <f>O60+'[1]I'!O61</f>
        <v>1</v>
      </c>
      <c r="P61" s="102">
        <f>P60+'[1]I'!P61</f>
        <v>0</v>
      </c>
      <c r="Q61" s="102">
        <f>Q60+'[1]I'!Q61</f>
        <v>0</v>
      </c>
      <c r="R61" s="102">
        <f>R60+'[1]I'!R61</f>
        <v>0</v>
      </c>
      <c r="S61" s="133">
        <f>S60+'[1]I'!S61</f>
        <v>0</v>
      </c>
      <c r="T61" s="156">
        <f>T60+'[1]I'!T61</f>
        <v>2</v>
      </c>
    </row>
    <row r="62" spans="3:20" s="51" customFormat="1" ht="32.25" customHeight="1" thickBot="1" thickTop="1">
      <c r="C62" s="134">
        <v>8</v>
      </c>
      <c r="D62" s="205" t="s">
        <v>182</v>
      </c>
      <c r="E62" s="203"/>
      <c r="F62" s="102">
        <v>1</v>
      </c>
      <c r="G62" s="72">
        <v>0</v>
      </c>
      <c r="H62" s="72">
        <v>3</v>
      </c>
      <c r="I62" s="72">
        <v>0</v>
      </c>
      <c r="J62" s="72">
        <v>0</v>
      </c>
      <c r="K62" s="72">
        <v>0</v>
      </c>
      <c r="L62" s="72">
        <v>4</v>
      </c>
      <c r="M62" s="72">
        <v>0</v>
      </c>
      <c r="N62" s="72">
        <v>11</v>
      </c>
      <c r="O62" s="72">
        <v>0</v>
      </c>
      <c r="P62" s="72">
        <v>0</v>
      </c>
      <c r="Q62" s="72">
        <v>0</v>
      </c>
      <c r="R62" s="72">
        <v>11</v>
      </c>
      <c r="S62" s="135">
        <v>1</v>
      </c>
      <c r="T62" s="157">
        <f>SUM(F62:S62)</f>
        <v>31</v>
      </c>
    </row>
    <row r="63" spans="3:20" s="51" customFormat="1" ht="32.25" customHeight="1" thickBot="1" thickTop="1">
      <c r="C63" s="136"/>
      <c r="D63" s="172" t="s">
        <v>183</v>
      </c>
      <c r="E63" s="173"/>
      <c r="F63" s="102">
        <f>F62+'[1]I'!F63</f>
        <v>1</v>
      </c>
      <c r="G63" s="102">
        <f>G62+'[1]I'!G63</f>
        <v>0</v>
      </c>
      <c r="H63" s="102">
        <f>H62+'[1]I'!H63</f>
        <v>5</v>
      </c>
      <c r="I63" s="102">
        <f>I62+'[1]I'!I63</f>
        <v>0</v>
      </c>
      <c r="J63" s="102">
        <f>J62+'[1]I'!J63</f>
        <v>1</v>
      </c>
      <c r="K63" s="102">
        <f>K62+'[1]I'!K63</f>
        <v>0</v>
      </c>
      <c r="L63" s="102">
        <f>L62+'[1]I'!L63</f>
        <v>15</v>
      </c>
      <c r="M63" s="102">
        <f>M62+'[1]I'!M63</f>
        <v>0</v>
      </c>
      <c r="N63" s="102">
        <f>N62+'[1]I'!N63</f>
        <v>13</v>
      </c>
      <c r="O63" s="102">
        <f>O62+'[1]I'!O63</f>
        <v>0</v>
      </c>
      <c r="P63" s="102">
        <f>P62+'[1]I'!P63</f>
        <v>0</v>
      </c>
      <c r="Q63" s="102">
        <f>Q62+'[1]I'!Q63</f>
        <v>0</v>
      </c>
      <c r="R63" s="102">
        <f>R62+'[1]I'!R63</f>
        <v>34</v>
      </c>
      <c r="S63" s="133">
        <f>S62+'[1]I'!S63</f>
        <v>5</v>
      </c>
      <c r="T63" s="156">
        <f>T62+'[1]I'!T63</f>
        <v>74</v>
      </c>
    </row>
    <row r="64" spans="3:20" s="114" customFormat="1" ht="31.5" customHeight="1" thickBot="1" thickTop="1">
      <c r="C64" s="139">
        <v>9</v>
      </c>
      <c r="D64" s="208" t="s">
        <v>184</v>
      </c>
      <c r="E64" s="209"/>
      <c r="F64" s="102">
        <v>27</v>
      </c>
      <c r="G64" s="72">
        <v>11</v>
      </c>
      <c r="H64" s="72">
        <v>8</v>
      </c>
      <c r="I64" s="72">
        <v>7</v>
      </c>
      <c r="J64" s="72">
        <v>6</v>
      </c>
      <c r="K64" s="72">
        <v>0</v>
      </c>
      <c r="L64" s="72">
        <v>0</v>
      </c>
      <c r="M64" s="72">
        <v>1</v>
      </c>
      <c r="N64" s="72">
        <v>106</v>
      </c>
      <c r="O64" s="72">
        <v>0</v>
      </c>
      <c r="P64" s="72">
        <v>9</v>
      </c>
      <c r="Q64" s="72">
        <v>1</v>
      </c>
      <c r="R64" s="72">
        <v>4</v>
      </c>
      <c r="S64" s="135">
        <v>9</v>
      </c>
      <c r="T64" s="157">
        <f>SUM(F64:S64)</f>
        <v>189</v>
      </c>
    </row>
    <row r="65" spans="3:20" s="114" customFormat="1" ht="32.25" customHeight="1" thickBot="1" thickTop="1">
      <c r="C65" s="140"/>
      <c r="D65" s="206" t="s">
        <v>185</v>
      </c>
      <c r="E65" s="207"/>
      <c r="F65" s="102">
        <f>F64+'[1]I'!F65</f>
        <v>60</v>
      </c>
      <c r="G65" s="102">
        <f>G64+'[1]I'!G65</f>
        <v>22</v>
      </c>
      <c r="H65" s="102">
        <f>H64+'[1]I'!H65</f>
        <v>9</v>
      </c>
      <c r="I65" s="102">
        <f>I64+'[1]I'!I65</f>
        <v>32</v>
      </c>
      <c r="J65" s="102">
        <f>J64+'[1]I'!J65</f>
        <v>12</v>
      </c>
      <c r="K65" s="102">
        <f>K64+'[1]I'!K65</f>
        <v>0</v>
      </c>
      <c r="L65" s="102">
        <f>L64+'[1]I'!L65</f>
        <v>0</v>
      </c>
      <c r="M65" s="102">
        <f>M64+'[1]I'!M65</f>
        <v>3</v>
      </c>
      <c r="N65" s="102">
        <f>N64+'[1]I'!N65</f>
        <v>150</v>
      </c>
      <c r="O65" s="102">
        <f>O64+'[1]I'!O65</f>
        <v>1</v>
      </c>
      <c r="P65" s="102">
        <f>P64+'[1]I'!P65</f>
        <v>16</v>
      </c>
      <c r="Q65" s="102">
        <f>Q64+'[1]I'!Q65</f>
        <v>17</v>
      </c>
      <c r="R65" s="102">
        <f>R64+'[1]I'!R65</f>
        <v>8</v>
      </c>
      <c r="S65" s="133">
        <f>S64+'[1]I'!S65</f>
        <v>10</v>
      </c>
      <c r="T65" s="156">
        <f>T64+'[1]I'!T65</f>
        <v>340</v>
      </c>
    </row>
    <row r="66" spans="3:20" ht="42" customHeight="1" thickBot="1" thickTop="1">
      <c r="C66" s="141">
        <v>10</v>
      </c>
      <c r="D66" s="210" t="s">
        <v>186</v>
      </c>
      <c r="E66" s="211"/>
      <c r="F66" s="142">
        <f aca="true" t="shared" si="10" ref="F66:S66">F48+F50+F52+F56+F60+F62+F64</f>
        <v>143</v>
      </c>
      <c r="G66" s="142">
        <f t="shared" si="10"/>
        <v>71</v>
      </c>
      <c r="H66" s="142">
        <f t="shared" si="10"/>
        <v>76</v>
      </c>
      <c r="I66" s="142">
        <f t="shared" si="10"/>
        <v>111</v>
      </c>
      <c r="J66" s="142">
        <f t="shared" si="10"/>
        <v>144</v>
      </c>
      <c r="K66" s="142">
        <f t="shared" si="10"/>
        <v>45</v>
      </c>
      <c r="L66" s="142">
        <f t="shared" si="10"/>
        <v>71</v>
      </c>
      <c r="M66" s="142">
        <f t="shared" si="10"/>
        <v>74</v>
      </c>
      <c r="N66" s="142">
        <f t="shared" si="10"/>
        <v>160</v>
      </c>
      <c r="O66" s="142">
        <f t="shared" si="10"/>
        <v>42</v>
      </c>
      <c r="P66" s="142">
        <f t="shared" si="10"/>
        <v>42</v>
      </c>
      <c r="Q66" s="142">
        <f t="shared" si="10"/>
        <v>24</v>
      </c>
      <c r="R66" s="142">
        <f t="shared" si="10"/>
        <v>211</v>
      </c>
      <c r="S66" s="143">
        <f t="shared" si="10"/>
        <v>141</v>
      </c>
      <c r="T66" s="154">
        <f>SUM(F66:S66)</f>
        <v>1355</v>
      </c>
    </row>
    <row r="67" spans="3:20" s="51" customFormat="1" ht="44.25" customHeight="1" thickBot="1" thickTop="1">
      <c r="C67" s="164"/>
      <c r="D67" s="212" t="s">
        <v>187</v>
      </c>
      <c r="E67" s="213"/>
      <c r="F67" s="142">
        <f aca="true" t="shared" si="11" ref="F67:S67">F49+F51+F53+F57+F61+F63+F65</f>
        <v>279</v>
      </c>
      <c r="G67" s="142">
        <f t="shared" si="11"/>
        <v>129</v>
      </c>
      <c r="H67" s="142">
        <f t="shared" si="11"/>
        <v>158</v>
      </c>
      <c r="I67" s="142">
        <f t="shared" si="11"/>
        <v>220</v>
      </c>
      <c r="J67" s="142">
        <f t="shared" si="11"/>
        <v>240</v>
      </c>
      <c r="K67" s="142">
        <f t="shared" si="11"/>
        <v>78</v>
      </c>
      <c r="L67" s="142">
        <f t="shared" si="11"/>
        <v>122</v>
      </c>
      <c r="M67" s="142">
        <f t="shared" si="11"/>
        <v>165</v>
      </c>
      <c r="N67" s="142">
        <f t="shared" si="11"/>
        <v>244</v>
      </c>
      <c r="O67" s="142">
        <f t="shared" si="11"/>
        <v>78</v>
      </c>
      <c r="P67" s="142">
        <f t="shared" si="11"/>
        <v>258</v>
      </c>
      <c r="Q67" s="142">
        <f t="shared" si="11"/>
        <v>124</v>
      </c>
      <c r="R67" s="142">
        <f t="shared" si="11"/>
        <v>406</v>
      </c>
      <c r="S67" s="143">
        <f t="shared" si="11"/>
        <v>184</v>
      </c>
      <c r="T67" s="154">
        <f>SUM(F67:S67)</f>
        <v>2685</v>
      </c>
    </row>
    <row r="68" ht="14.25">
      <c r="C68" s="144" t="s">
        <v>188</v>
      </c>
    </row>
    <row r="75" ht="12.75">
      <c r="E75" t="s">
        <v>189</v>
      </c>
    </row>
  </sheetData>
  <sheetProtection password="CAAD" sheet="1" objects="1" scenarios="1"/>
  <mergeCells count="59">
    <mergeCell ref="C4:T4"/>
    <mergeCell ref="C6:T6"/>
    <mergeCell ref="C19:T19"/>
    <mergeCell ref="D28:E28"/>
    <mergeCell ref="D24:E24"/>
    <mergeCell ref="D25:E25"/>
    <mergeCell ref="D26:E26"/>
    <mergeCell ref="D27:E27"/>
    <mergeCell ref="D20:E20"/>
    <mergeCell ref="D21:E21"/>
    <mergeCell ref="D66:E66"/>
    <mergeCell ref="D67:E67"/>
    <mergeCell ref="D7:E7"/>
    <mergeCell ref="D8:E8"/>
    <mergeCell ref="D9:E9"/>
    <mergeCell ref="D10:E10"/>
    <mergeCell ref="D11:E11"/>
    <mergeCell ref="D29:E29"/>
    <mergeCell ref="D30:E30"/>
    <mergeCell ref="D31:E31"/>
    <mergeCell ref="D61:E61"/>
    <mergeCell ref="D62:E62"/>
    <mergeCell ref="D65:E65"/>
    <mergeCell ref="D64:E64"/>
    <mergeCell ref="D57:E57"/>
    <mergeCell ref="D58:E58"/>
    <mergeCell ref="D59:E59"/>
    <mergeCell ref="D60:E60"/>
    <mergeCell ref="D53:E53"/>
    <mergeCell ref="D54:E54"/>
    <mergeCell ref="D55:E55"/>
    <mergeCell ref="D56:E56"/>
    <mergeCell ref="C47:T47"/>
    <mergeCell ref="D50:E50"/>
    <mergeCell ref="D51:E51"/>
    <mergeCell ref="D52:E52"/>
    <mergeCell ref="C40:T40"/>
    <mergeCell ref="C42:T42"/>
    <mergeCell ref="D43:E43"/>
    <mergeCell ref="D44:E44"/>
    <mergeCell ref="D22:E22"/>
    <mergeCell ref="D23:E23"/>
    <mergeCell ref="D18:E18"/>
    <mergeCell ref="D12:E12"/>
    <mergeCell ref="D13:E13"/>
    <mergeCell ref="D14:E14"/>
    <mergeCell ref="D15:E15"/>
    <mergeCell ref="D16:E16"/>
    <mergeCell ref="D17:E17"/>
    <mergeCell ref="D32:E32"/>
    <mergeCell ref="D33:E33"/>
    <mergeCell ref="D48:E48"/>
    <mergeCell ref="D63:E63"/>
    <mergeCell ref="D45:E45"/>
    <mergeCell ref="D35:E35"/>
    <mergeCell ref="D36:E36"/>
    <mergeCell ref="C34:T34"/>
    <mergeCell ref="D46:E46"/>
    <mergeCell ref="D49:E49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1:14" ht="18">
      <c r="A1" s="51"/>
      <c r="B1" s="165" t="s">
        <v>0</v>
      </c>
      <c r="C1" s="165"/>
      <c r="D1" s="165"/>
      <c r="E1" s="165"/>
      <c r="F1" s="165"/>
      <c r="G1" s="165"/>
      <c r="H1" s="63"/>
      <c r="I1" s="63"/>
      <c r="J1" s="63"/>
      <c r="K1" s="63"/>
      <c r="L1" s="63"/>
      <c r="M1" s="51"/>
      <c r="N1" s="51"/>
    </row>
    <row r="2" spans="1:14" ht="18.75" thickBot="1">
      <c r="A2" s="51"/>
      <c r="B2" s="165" t="s">
        <v>1</v>
      </c>
      <c r="C2" s="165"/>
      <c r="D2" s="165"/>
      <c r="E2" s="165"/>
      <c r="F2" s="165"/>
      <c r="G2" s="63"/>
      <c r="H2" s="63"/>
      <c r="I2" s="63"/>
      <c r="J2" s="63"/>
      <c r="K2" s="63"/>
      <c r="L2" s="63"/>
      <c r="M2" s="51"/>
      <c r="N2" s="51"/>
    </row>
    <row r="3" spans="1:14" ht="25.5">
      <c r="A3" s="2"/>
      <c r="B3" s="3" t="s">
        <v>2</v>
      </c>
      <c r="C3" s="4"/>
      <c r="D3" s="5" t="s">
        <v>3</v>
      </c>
      <c r="F3" s="2"/>
      <c r="G3" s="3" t="s">
        <v>4</v>
      </c>
      <c r="H3" s="6"/>
      <c r="I3" s="5" t="s">
        <v>3</v>
      </c>
      <c r="K3" s="2"/>
      <c r="L3" s="3" t="s">
        <v>2</v>
      </c>
      <c r="M3" s="4"/>
      <c r="N3" s="5" t="s">
        <v>3</v>
      </c>
    </row>
    <row r="4" spans="1:15" ht="15.75">
      <c r="A4" s="7" t="s">
        <v>5</v>
      </c>
      <c r="B4" s="8" t="s">
        <v>6</v>
      </c>
      <c r="C4" s="9" t="s">
        <v>7</v>
      </c>
      <c r="D4" s="10">
        <f>SUM(D5:D12)</f>
        <v>17908</v>
      </c>
      <c r="F4" s="11">
        <v>8</v>
      </c>
      <c r="G4" s="12" t="s">
        <v>8</v>
      </c>
      <c r="H4" s="13" t="s">
        <v>9</v>
      </c>
      <c r="I4" s="14">
        <v>600</v>
      </c>
      <c r="K4" s="7" t="s">
        <v>10</v>
      </c>
      <c r="L4" s="8" t="s">
        <v>11</v>
      </c>
      <c r="M4" s="8" t="s">
        <v>7</v>
      </c>
      <c r="N4" s="10">
        <f>SUM(N5:N15)</f>
        <v>18232</v>
      </c>
      <c r="O4" s="51"/>
    </row>
    <row r="5" spans="1:14" ht="15">
      <c r="A5" s="11">
        <v>1</v>
      </c>
      <c r="B5" s="12" t="s">
        <v>12</v>
      </c>
      <c r="C5" s="13" t="s">
        <v>9</v>
      </c>
      <c r="D5" s="14">
        <v>749</v>
      </c>
      <c r="F5" s="11"/>
      <c r="G5" s="12"/>
      <c r="H5" s="13"/>
      <c r="I5" s="14"/>
      <c r="K5" s="11">
        <v>1</v>
      </c>
      <c r="L5" s="12" t="s">
        <v>13</v>
      </c>
      <c r="M5" s="13" t="s">
        <v>14</v>
      </c>
      <c r="N5" s="14">
        <v>362</v>
      </c>
    </row>
    <row r="6" spans="1:14" ht="15.75">
      <c r="A6" s="11">
        <v>2</v>
      </c>
      <c r="B6" s="12" t="s">
        <v>15</v>
      </c>
      <c r="C6" s="13" t="s">
        <v>9</v>
      </c>
      <c r="D6" s="14">
        <v>798</v>
      </c>
      <c r="F6" s="7" t="s">
        <v>16</v>
      </c>
      <c r="G6" s="8" t="s">
        <v>17</v>
      </c>
      <c r="H6" s="15" t="s">
        <v>7</v>
      </c>
      <c r="I6" s="16">
        <f>SUM(I7:I11)</f>
        <v>5190</v>
      </c>
      <c r="K6" s="11">
        <v>2</v>
      </c>
      <c r="L6" s="12" t="s">
        <v>18</v>
      </c>
      <c r="M6" s="13" t="s">
        <v>9</v>
      </c>
      <c r="N6" s="14">
        <v>355</v>
      </c>
    </row>
    <row r="7" spans="1:14" ht="15">
      <c r="A7" s="11">
        <v>3</v>
      </c>
      <c r="B7" s="12" t="s">
        <v>19</v>
      </c>
      <c r="C7" s="13" t="s">
        <v>20</v>
      </c>
      <c r="D7" s="14">
        <v>11128</v>
      </c>
      <c r="F7" s="11">
        <v>1</v>
      </c>
      <c r="G7" s="12" t="s">
        <v>21</v>
      </c>
      <c r="H7" s="13" t="s">
        <v>14</v>
      </c>
      <c r="I7" s="14">
        <v>795</v>
      </c>
      <c r="K7" s="11">
        <v>3</v>
      </c>
      <c r="L7" s="12" t="s">
        <v>22</v>
      </c>
      <c r="M7" s="13" t="s">
        <v>14</v>
      </c>
      <c r="N7" s="14">
        <v>1097</v>
      </c>
    </row>
    <row r="8" spans="1:14" ht="15">
      <c r="A8" s="11">
        <v>4</v>
      </c>
      <c r="B8" s="12" t="s">
        <v>23</v>
      </c>
      <c r="C8" s="13" t="s">
        <v>9</v>
      </c>
      <c r="D8" s="14">
        <v>615</v>
      </c>
      <c r="F8" s="11">
        <v>2</v>
      </c>
      <c r="G8" s="12" t="s">
        <v>24</v>
      </c>
      <c r="H8" s="13" t="s">
        <v>9</v>
      </c>
      <c r="I8" s="14">
        <v>480</v>
      </c>
      <c r="K8" s="11">
        <v>4</v>
      </c>
      <c r="L8" s="12" t="s">
        <v>25</v>
      </c>
      <c r="M8" s="13" t="s">
        <v>14</v>
      </c>
      <c r="N8" s="14">
        <v>597</v>
      </c>
    </row>
    <row r="9" spans="1:14" ht="15">
      <c r="A9" s="11">
        <v>5</v>
      </c>
      <c r="B9" s="12" t="s">
        <v>26</v>
      </c>
      <c r="C9" s="13" t="s">
        <v>20</v>
      </c>
      <c r="D9" s="14">
        <v>1292</v>
      </c>
      <c r="E9" s="17"/>
      <c r="F9" s="11">
        <v>3</v>
      </c>
      <c r="G9" s="12" t="s">
        <v>27</v>
      </c>
      <c r="H9" s="13" t="s">
        <v>14</v>
      </c>
      <c r="I9" s="14">
        <v>777</v>
      </c>
      <c r="K9" s="11">
        <v>5</v>
      </c>
      <c r="L9" s="12" t="s">
        <v>28</v>
      </c>
      <c r="M9" s="13" t="s">
        <v>14</v>
      </c>
      <c r="N9" s="14">
        <v>1120</v>
      </c>
    </row>
    <row r="10" spans="1:14" ht="15.75">
      <c r="A10" s="11" t="s">
        <v>29</v>
      </c>
      <c r="B10" s="12" t="s">
        <v>30</v>
      </c>
      <c r="C10" s="13" t="s">
        <v>9</v>
      </c>
      <c r="D10" s="14">
        <v>809</v>
      </c>
      <c r="E10" s="18"/>
      <c r="F10" s="11">
        <v>4</v>
      </c>
      <c r="G10" s="12" t="s">
        <v>31</v>
      </c>
      <c r="H10" s="13" t="s">
        <v>14</v>
      </c>
      <c r="I10" s="14">
        <v>975</v>
      </c>
      <c r="K10" s="11" t="s">
        <v>29</v>
      </c>
      <c r="L10" s="12" t="s">
        <v>32</v>
      </c>
      <c r="M10" s="13" t="s">
        <v>14</v>
      </c>
      <c r="N10" s="14">
        <v>2996</v>
      </c>
    </row>
    <row r="11" spans="1:14" ht="15">
      <c r="A11" s="11">
        <v>7</v>
      </c>
      <c r="B11" s="12" t="s">
        <v>33</v>
      </c>
      <c r="C11" s="13" t="s">
        <v>9</v>
      </c>
      <c r="D11" s="14">
        <v>909</v>
      </c>
      <c r="E11" s="19"/>
      <c r="F11" s="11">
        <v>5</v>
      </c>
      <c r="G11" s="12" t="s">
        <v>34</v>
      </c>
      <c r="H11" s="13" t="s">
        <v>14</v>
      </c>
      <c r="I11" s="14">
        <v>2163</v>
      </c>
      <c r="K11" s="11">
        <v>7</v>
      </c>
      <c r="L11" s="12" t="s">
        <v>35</v>
      </c>
      <c r="M11" s="13" t="s">
        <v>9</v>
      </c>
      <c r="N11" s="14">
        <v>595</v>
      </c>
    </row>
    <row r="12" spans="1:14" ht="15">
      <c r="A12" s="11">
        <v>8</v>
      </c>
      <c r="B12" s="12" t="s">
        <v>36</v>
      </c>
      <c r="C12" s="13" t="s">
        <v>14</v>
      </c>
      <c r="D12" s="14">
        <v>1608</v>
      </c>
      <c r="E12" s="19"/>
      <c r="F12" s="11"/>
      <c r="G12" s="12"/>
      <c r="H12" s="13"/>
      <c r="I12" s="14"/>
      <c r="K12" s="11">
        <v>8</v>
      </c>
      <c r="L12" s="12" t="s">
        <v>37</v>
      </c>
      <c r="M12" s="13" t="s">
        <v>9</v>
      </c>
      <c r="N12" s="14">
        <v>391</v>
      </c>
    </row>
    <row r="13" spans="1:14" ht="15.75">
      <c r="A13" s="11"/>
      <c r="B13" s="12"/>
      <c r="C13" s="13"/>
      <c r="D13" s="14"/>
      <c r="E13" s="19"/>
      <c r="F13" s="7" t="s">
        <v>38</v>
      </c>
      <c r="G13" s="8" t="s">
        <v>39</v>
      </c>
      <c r="H13" s="15" t="s">
        <v>7</v>
      </c>
      <c r="I13" s="16">
        <f>SUM(I14:I18)</f>
        <v>6890</v>
      </c>
      <c r="K13" s="11">
        <v>9</v>
      </c>
      <c r="L13" s="12" t="s">
        <v>40</v>
      </c>
      <c r="M13" s="13" t="s">
        <v>9</v>
      </c>
      <c r="N13" s="14">
        <v>388</v>
      </c>
    </row>
    <row r="14" spans="1:14" ht="15.75">
      <c r="A14" s="7" t="s">
        <v>41</v>
      </c>
      <c r="B14" s="8" t="s">
        <v>42</v>
      </c>
      <c r="C14" s="15" t="s">
        <v>7</v>
      </c>
      <c r="D14" s="16">
        <f>SUM(D15:D21)</f>
        <v>8223</v>
      </c>
      <c r="E14" s="20"/>
      <c r="F14" s="11">
        <v>1</v>
      </c>
      <c r="G14" s="12" t="s">
        <v>43</v>
      </c>
      <c r="H14" s="13" t="s">
        <v>14</v>
      </c>
      <c r="I14" s="14">
        <v>1137</v>
      </c>
      <c r="K14" s="11">
        <v>10</v>
      </c>
      <c r="L14" s="12" t="s">
        <v>44</v>
      </c>
      <c r="M14" s="13" t="s">
        <v>9</v>
      </c>
      <c r="N14" s="14">
        <v>1424</v>
      </c>
    </row>
    <row r="15" spans="1:14" ht="15">
      <c r="A15" s="11">
        <v>1</v>
      </c>
      <c r="B15" s="12" t="s">
        <v>45</v>
      </c>
      <c r="C15" s="13" t="s">
        <v>9</v>
      </c>
      <c r="D15" s="14">
        <v>432</v>
      </c>
      <c r="E15" s="19"/>
      <c r="F15" s="11">
        <v>2</v>
      </c>
      <c r="G15" s="12" t="s">
        <v>46</v>
      </c>
      <c r="H15" s="13" t="s">
        <v>14</v>
      </c>
      <c r="I15" s="14">
        <v>2366</v>
      </c>
      <c r="K15" s="11">
        <v>11</v>
      </c>
      <c r="L15" s="12" t="s">
        <v>44</v>
      </c>
      <c r="M15" s="13" t="s">
        <v>20</v>
      </c>
      <c r="N15" s="14">
        <v>8907</v>
      </c>
    </row>
    <row r="16" spans="1:14" ht="15.75">
      <c r="A16" s="11">
        <v>2</v>
      </c>
      <c r="B16" s="12" t="s">
        <v>47</v>
      </c>
      <c r="C16" s="13" t="s">
        <v>9</v>
      </c>
      <c r="D16" s="14">
        <v>345</v>
      </c>
      <c r="E16" s="19"/>
      <c r="F16" s="11">
        <v>3</v>
      </c>
      <c r="G16" s="12" t="s">
        <v>48</v>
      </c>
      <c r="H16" s="13" t="s">
        <v>9</v>
      </c>
      <c r="I16" s="14">
        <v>456</v>
      </c>
      <c r="K16" s="11"/>
      <c r="L16" s="12"/>
      <c r="M16" s="13"/>
      <c r="N16" s="21"/>
    </row>
    <row r="17" spans="1:14" ht="15.75">
      <c r="A17" s="11">
        <v>3</v>
      </c>
      <c r="B17" s="12" t="s">
        <v>49</v>
      </c>
      <c r="C17" s="13" t="s">
        <v>9</v>
      </c>
      <c r="D17" s="14">
        <v>776</v>
      </c>
      <c r="E17" s="19"/>
      <c r="F17" s="11">
        <v>4</v>
      </c>
      <c r="G17" s="12" t="s">
        <v>50</v>
      </c>
      <c r="H17" s="13" t="s">
        <v>14</v>
      </c>
      <c r="I17" s="14">
        <v>2388</v>
      </c>
      <c r="K17" s="7" t="s">
        <v>51</v>
      </c>
      <c r="L17" s="8" t="s">
        <v>52</v>
      </c>
      <c r="M17" s="15" t="s">
        <v>7</v>
      </c>
      <c r="N17" s="16">
        <f>SUM(N18:N26)</f>
        <v>10892</v>
      </c>
    </row>
    <row r="18" spans="1:14" ht="15">
      <c r="A18" s="11">
        <v>4</v>
      </c>
      <c r="B18" s="12" t="s">
        <v>53</v>
      </c>
      <c r="C18" s="13" t="s">
        <v>9</v>
      </c>
      <c r="D18" s="14">
        <v>1175</v>
      </c>
      <c r="E18" s="19"/>
      <c r="F18" s="11">
        <v>5</v>
      </c>
      <c r="G18" s="12" t="s">
        <v>54</v>
      </c>
      <c r="H18" s="13" t="s">
        <v>9</v>
      </c>
      <c r="I18" s="14">
        <v>543</v>
      </c>
      <c r="K18" s="11">
        <v>1</v>
      </c>
      <c r="L18" s="12" t="s">
        <v>55</v>
      </c>
      <c r="M18" s="13" t="s">
        <v>9</v>
      </c>
      <c r="N18" s="14">
        <v>497</v>
      </c>
    </row>
    <row r="19" spans="1:14" ht="15">
      <c r="A19" s="11">
        <v>5</v>
      </c>
      <c r="B19" s="12" t="s">
        <v>53</v>
      </c>
      <c r="C19" s="13" t="s">
        <v>20</v>
      </c>
      <c r="D19" s="14">
        <v>2655</v>
      </c>
      <c r="E19" s="19"/>
      <c r="F19" s="11"/>
      <c r="G19" s="12"/>
      <c r="H19" s="13"/>
      <c r="I19" s="14"/>
      <c r="K19" s="11">
        <v>2</v>
      </c>
      <c r="L19" s="12" t="s">
        <v>56</v>
      </c>
      <c r="M19" s="13" t="s">
        <v>20</v>
      </c>
      <c r="N19" s="14">
        <v>646</v>
      </c>
    </row>
    <row r="20" spans="1:14" ht="15.75">
      <c r="A20" s="11">
        <v>6</v>
      </c>
      <c r="B20" s="12" t="s">
        <v>57</v>
      </c>
      <c r="C20" s="13" t="s">
        <v>14</v>
      </c>
      <c r="D20" s="14">
        <v>2377</v>
      </c>
      <c r="E20" s="19"/>
      <c r="F20" s="7" t="s">
        <v>58</v>
      </c>
      <c r="G20" s="8" t="s">
        <v>59</v>
      </c>
      <c r="H20" s="15" t="s">
        <v>7</v>
      </c>
      <c r="I20" s="16">
        <f>SUM(I21:I25)</f>
        <v>4131</v>
      </c>
      <c r="K20" s="11">
        <v>3</v>
      </c>
      <c r="L20" s="12" t="s">
        <v>60</v>
      </c>
      <c r="M20" s="13" t="s">
        <v>14</v>
      </c>
      <c r="N20" s="14">
        <v>956</v>
      </c>
    </row>
    <row r="21" spans="1:14" ht="15">
      <c r="A21" s="11">
        <v>7</v>
      </c>
      <c r="B21" s="12" t="s">
        <v>61</v>
      </c>
      <c r="C21" s="13" t="s">
        <v>9</v>
      </c>
      <c r="D21" s="14">
        <v>463</v>
      </c>
      <c r="E21" s="19"/>
      <c r="F21" s="11">
        <v>1</v>
      </c>
      <c r="G21" s="12" t="s">
        <v>62</v>
      </c>
      <c r="H21" s="13" t="s">
        <v>9</v>
      </c>
      <c r="I21" s="14">
        <v>524</v>
      </c>
      <c r="K21" s="11">
        <v>4</v>
      </c>
      <c r="L21" s="12" t="s">
        <v>63</v>
      </c>
      <c r="M21" s="13" t="s">
        <v>14</v>
      </c>
      <c r="N21" s="14">
        <v>837</v>
      </c>
    </row>
    <row r="22" spans="1:14" ht="15.75">
      <c r="A22" s="22"/>
      <c r="B22" s="23"/>
      <c r="C22" s="13"/>
      <c r="D22" s="21"/>
      <c r="E22" s="20"/>
      <c r="F22" s="11">
        <v>2</v>
      </c>
      <c r="G22" s="12" t="s">
        <v>64</v>
      </c>
      <c r="H22" s="13" t="s">
        <v>14</v>
      </c>
      <c r="I22" s="14">
        <v>507</v>
      </c>
      <c r="K22" s="11">
        <v>5</v>
      </c>
      <c r="L22" s="12" t="s">
        <v>65</v>
      </c>
      <c r="M22" s="13" t="s">
        <v>9</v>
      </c>
      <c r="N22" s="14">
        <v>716</v>
      </c>
    </row>
    <row r="23" spans="1:14" ht="15.75">
      <c r="A23" s="7" t="s">
        <v>66</v>
      </c>
      <c r="B23" s="8" t="s">
        <v>67</v>
      </c>
      <c r="C23" s="15" t="s">
        <v>7</v>
      </c>
      <c r="D23" s="16">
        <f>SUM(D24:D29)</f>
        <v>6949</v>
      </c>
      <c r="E23" s="19"/>
      <c r="F23" s="11">
        <v>3</v>
      </c>
      <c r="G23" s="12" t="s">
        <v>68</v>
      </c>
      <c r="H23" s="13" t="s">
        <v>9</v>
      </c>
      <c r="I23" s="14">
        <v>585</v>
      </c>
      <c r="K23" s="11">
        <v>6</v>
      </c>
      <c r="L23" s="12" t="s">
        <v>69</v>
      </c>
      <c r="M23" s="13" t="s">
        <v>14</v>
      </c>
      <c r="N23" s="14">
        <v>2909</v>
      </c>
    </row>
    <row r="24" spans="1:14" ht="15">
      <c r="A24" s="11">
        <v>1</v>
      </c>
      <c r="B24" s="12" t="s">
        <v>70</v>
      </c>
      <c r="C24" s="13" t="s">
        <v>9</v>
      </c>
      <c r="D24" s="14">
        <v>709</v>
      </c>
      <c r="E24" s="19"/>
      <c r="F24" s="11">
        <v>4</v>
      </c>
      <c r="G24" s="12" t="s">
        <v>71</v>
      </c>
      <c r="H24" s="13" t="s">
        <v>14</v>
      </c>
      <c r="I24" s="14">
        <v>1812</v>
      </c>
      <c r="K24" s="11">
        <v>7</v>
      </c>
      <c r="L24" s="12" t="s">
        <v>72</v>
      </c>
      <c r="M24" s="13" t="s">
        <v>9</v>
      </c>
      <c r="N24" s="14">
        <v>301</v>
      </c>
    </row>
    <row r="25" spans="1:14" ht="15">
      <c r="A25" s="11">
        <v>2</v>
      </c>
      <c r="B25" s="12" t="s">
        <v>73</v>
      </c>
      <c r="C25" s="13" t="s">
        <v>14</v>
      </c>
      <c r="D25" s="14">
        <v>2881</v>
      </c>
      <c r="E25" s="19"/>
      <c r="F25" s="11">
        <v>5</v>
      </c>
      <c r="G25" s="12" t="s">
        <v>74</v>
      </c>
      <c r="H25" s="13" t="s">
        <v>14</v>
      </c>
      <c r="I25" s="14">
        <v>703</v>
      </c>
      <c r="K25" s="11">
        <v>8</v>
      </c>
      <c r="L25" s="12" t="s">
        <v>75</v>
      </c>
      <c r="M25" s="13" t="s">
        <v>9</v>
      </c>
      <c r="N25" s="14">
        <v>896</v>
      </c>
    </row>
    <row r="26" spans="1:14" ht="15">
      <c r="A26" s="11">
        <v>3</v>
      </c>
      <c r="B26" s="12" t="s">
        <v>76</v>
      </c>
      <c r="C26" s="13" t="s">
        <v>9</v>
      </c>
      <c r="D26" s="14">
        <v>770</v>
      </c>
      <c r="E26" s="19"/>
      <c r="F26" s="11"/>
      <c r="G26" s="12"/>
      <c r="H26" s="13"/>
      <c r="I26" s="14"/>
      <c r="K26" s="11">
        <v>9</v>
      </c>
      <c r="L26" s="12" t="s">
        <v>75</v>
      </c>
      <c r="M26" s="13" t="s">
        <v>20</v>
      </c>
      <c r="N26" s="14">
        <v>3134</v>
      </c>
    </row>
    <row r="27" spans="1:14" ht="15.75">
      <c r="A27" s="11">
        <v>4</v>
      </c>
      <c r="B27" s="12" t="s">
        <v>77</v>
      </c>
      <c r="C27" s="13" t="s">
        <v>9</v>
      </c>
      <c r="D27" s="14">
        <v>419</v>
      </c>
      <c r="E27" s="19"/>
      <c r="F27" s="7" t="s">
        <v>78</v>
      </c>
      <c r="G27" s="8" t="s">
        <v>79</v>
      </c>
      <c r="H27" s="15" t="s">
        <v>7</v>
      </c>
      <c r="I27" s="16">
        <f>SUM(I28:I33)</f>
        <v>4490</v>
      </c>
      <c r="K27" s="11"/>
      <c r="L27" s="12"/>
      <c r="M27" s="13"/>
      <c r="N27" s="14"/>
    </row>
    <row r="28" spans="1:14" ht="15.75">
      <c r="A28" s="11">
        <v>5</v>
      </c>
      <c r="B28" s="12" t="s">
        <v>80</v>
      </c>
      <c r="C28" s="13" t="s">
        <v>14</v>
      </c>
      <c r="D28" s="14">
        <v>1440</v>
      </c>
      <c r="E28" s="20"/>
      <c r="F28" s="11">
        <v>1</v>
      </c>
      <c r="G28" s="12" t="s">
        <v>81</v>
      </c>
      <c r="H28" s="13" t="s">
        <v>9</v>
      </c>
      <c r="I28" s="14">
        <v>334</v>
      </c>
      <c r="K28" s="7" t="s">
        <v>82</v>
      </c>
      <c r="L28" s="8" t="s">
        <v>83</v>
      </c>
      <c r="M28" s="15" t="s">
        <v>7</v>
      </c>
      <c r="N28" s="16">
        <f>SUM(N29:N38)</f>
        <v>12290</v>
      </c>
    </row>
    <row r="29" spans="1:14" ht="15">
      <c r="A29" s="11">
        <v>6</v>
      </c>
      <c r="B29" s="12" t="s">
        <v>84</v>
      </c>
      <c r="C29" s="13" t="s">
        <v>14</v>
      </c>
      <c r="D29" s="14">
        <v>730</v>
      </c>
      <c r="E29" s="19"/>
      <c r="F29" s="11">
        <v>2</v>
      </c>
      <c r="G29" s="12" t="s">
        <v>85</v>
      </c>
      <c r="H29" s="13" t="s">
        <v>9</v>
      </c>
      <c r="I29" s="14">
        <v>592</v>
      </c>
      <c r="K29" s="11">
        <v>1</v>
      </c>
      <c r="L29" s="12" t="s">
        <v>86</v>
      </c>
      <c r="M29" s="13" t="s">
        <v>9</v>
      </c>
      <c r="N29" s="14">
        <v>608</v>
      </c>
    </row>
    <row r="30" spans="1:14" ht="15">
      <c r="A30" s="11"/>
      <c r="B30" s="12"/>
      <c r="C30" s="13"/>
      <c r="D30" s="14"/>
      <c r="E30" s="19"/>
      <c r="F30" s="11">
        <v>3</v>
      </c>
      <c r="G30" s="12" t="s">
        <v>87</v>
      </c>
      <c r="H30" s="13" t="s">
        <v>9</v>
      </c>
      <c r="I30" s="14">
        <v>408</v>
      </c>
      <c r="K30" s="11">
        <v>2</v>
      </c>
      <c r="L30" s="12" t="s">
        <v>88</v>
      </c>
      <c r="M30" s="13" t="s">
        <v>14</v>
      </c>
      <c r="N30" s="14">
        <v>1120</v>
      </c>
    </row>
    <row r="31" spans="1:14" ht="15.75">
      <c r="A31" s="7" t="s">
        <v>89</v>
      </c>
      <c r="B31" s="8" t="s">
        <v>90</v>
      </c>
      <c r="C31" s="15" t="s">
        <v>7</v>
      </c>
      <c r="D31" s="16">
        <f>SUM(D32+D33+D34+D35+D36+D37+D38+I4)</f>
        <v>11931</v>
      </c>
      <c r="E31" s="19"/>
      <c r="F31" s="11">
        <v>4</v>
      </c>
      <c r="G31" s="12" t="s">
        <v>91</v>
      </c>
      <c r="H31" s="13" t="s">
        <v>9</v>
      </c>
      <c r="I31" s="14">
        <v>420</v>
      </c>
      <c r="K31" s="11">
        <v>3</v>
      </c>
      <c r="L31" s="12" t="s">
        <v>92</v>
      </c>
      <c r="M31" s="13" t="s">
        <v>9</v>
      </c>
      <c r="N31" s="14">
        <v>413</v>
      </c>
    </row>
    <row r="32" spans="1:14" ht="15">
      <c r="A32" s="11">
        <v>1</v>
      </c>
      <c r="B32" s="12" t="s">
        <v>93</v>
      </c>
      <c r="C32" s="13" t="s">
        <v>14</v>
      </c>
      <c r="D32" s="14">
        <v>659</v>
      </c>
      <c r="E32" s="19"/>
      <c r="F32" s="11">
        <v>5</v>
      </c>
      <c r="G32" s="12" t="s">
        <v>94</v>
      </c>
      <c r="H32" s="13" t="s">
        <v>14</v>
      </c>
      <c r="I32" s="14">
        <v>2233</v>
      </c>
      <c r="K32" s="11">
        <v>4</v>
      </c>
      <c r="L32" s="12" t="s">
        <v>95</v>
      </c>
      <c r="M32" s="13" t="s">
        <v>14</v>
      </c>
      <c r="N32" s="14">
        <v>3035</v>
      </c>
    </row>
    <row r="33" spans="1:14" ht="15">
      <c r="A33" s="11">
        <v>2</v>
      </c>
      <c r="B33" s="12" t="s">
        <v>96</v>
      </c>
      <c r="C33" s="13" t="s">
        <v>9</v>
      </c>
      <c r="D33" s="14">
        <v>481</v>
      </c>
      <c r="E33" s="19"/>
      <c r="F33" s="11">
        <v>6</v>
      </c>
      <c r="G33" s="12" t="s">
        <v>97</v>
      </c>
      <c r="H33" s="13" t="s">
        <v>14</v>
      </c>
      <c r="I33" s="14">
        <v>503</v>
      </c>
      <c r="K33" s="11">
        <v>5</v>
      </c>
      <c r="L33" s="12" t="s">
        <v>98</v>
      </c>
      <c r="M33" s="13" t="s">
        <v>20</v>
      </c>
      <c r="N33" s="14">
        <v>419</v>
      </c>
    </row>
    <row r="34" spans="1:14" ht="15">
      <c r="A34" s="11" t="s">
        <v>99</v>
      </c>
      <c r="B34" s="12" t="s">
        <v>100</v>
      </c>
      <c r="C34" s="13" t="s">
        <v>14</v>
      </c>
      <c r="D34" s="14">
        <v>2322</v>
      </c>
      <c r="E34" s="19"/>
      <c r="F34" s="11"/>
      <c r="G34" s="12"/>
      <c r="H34" s="13"/>
      <c r="I34" s="14"/>
      <c r="K34" s="11">
        <v>6</v>
      </c>
      <c r="L34" s="12" t="s">
        <v>101</v>
      </c>
      <c r="M34" s="13" t="s">
        <v>9</v>
      </c>
      <c r="N34" s="14">
        <v>442</v>
      </c>
    </row>
    <row r="35" spans="1:14" ht="15.75">
      <c r="A35" s="11">
        <v>4</v>
      </c>
      <c r="B35" s="12" t="s">
        <v>102</v>
      </c>
      <c r="C35" s="13" t="s">
        <v>9</v>
      </c>
      <c r="D35" s="14">
        <v>972</v>
      </c>
      <c r="E35" s="19"/>
      <c r="F35" s="24" t="s">
        <v>103</v>
      </c>
      <c r="G35" s="25" t="s">
        <v>104</v>
      </c>
      <c r="H35" s="26" t="s">
        <v>7</v>
      </c>
      <c r="I35" s="16">
        <f>SUM(I36:I38)</f>
        <v>3995</v>
      </c>
      <c r="K35" s="11">
        <v>7</v>
      </c>
      <c r="L35" s="12" t="s">
        <v>105</v>
      </c>
      <c r="M35" s="13" t="s">
        <v>9</v>
      </c>
      <c r="N35" s="14">
        <v>827</v>
      </c>
    </row>
    <row r="36" spans="1:14" ht="15">
      <c r="A36" s="11">
        <v>5</v>
      </c>
      <c r="B36" s="12" t="s">
        <v>102</v>
      </c>
      <c r="C36" s="13" t="s">
        <v>20</v>
      </c>
      <c r="D36" s="14">
        <v>5264</v>
      </c>
      <c r="E36" s="19"/>
      <c r="F36" s="11">
        <v>1</v>
      </c>
      <c r="G36" s="12" t="s">
        <v>106</v>
      </c>
      <c r="H36" s="13" t="s">
        <v>14</v>
      </c>
      <c r="I36" s="14">
        <v>1044</v>
      </c>
      <c r="K36" s="11">
        <v>8</v>
      </c>
      <c r="L36" s="12" t="s">
        <v>107</v>
      </c>
      <c r="M36" s="13" t="s">
        <v>9</v>
      </c>
      <c r="N36" s="14">
        <v>453</v>
      </c>
    </row>
    <row r="37" spans="1:14" ht="15">
      <c r="A37" s="11">
        <v>6</v>
      </c>
      <c r="B37" s="12" t="s">
        <v>108</v>
      </c>
      <c r="C37" s="13" t="s">
        <v>14</v>
      </c>
      <c r="D37" s="14">
        <v>785</v>
      </c>
      <c r="E37" s="19"/>
      <c r="F37" s="11">
        <v>2</v>
      </c>
      <c r="G37" s="12" t="s">
        <v>109</v>
      </c>
      <c r="H37" s="13" t="s">
        <v>14</v>
      </c>
      <c r="I37" s="14">
        <v>545</v>
      </c>
      <c r="K37" s="11">
        <v>9</v>
      </c>
      <c r="L37" s="12" t="s">
        <v>110</v>
      </c>
      <c r="M37" s="13" t="s">
        <v>9</v>
      </c>
      <c r="N37" s="14">
        <v>1263</v>
      </c>
    </row>
    <row r="38" spans="1:14" ht="15.75" thickBot="1">
      <c r="A38" s="11">
        <v>7</v>
      </c>
      <c r="B38" s="12" t="s">
        <v>111</v>
      </c>
      <c r="C38" s="13" t="s">
        <v>9</v>
      </c>
      <c r="D38" s="14">
        <v>848</v>
      </c>
      <c r="E38" s="19"/>
      <c r="F38" s="27">
        <v>3</v>
      </c>
      <c r="G38" s="28" t="s">
        <v>112</v>
      </c>
      <c r="H38" s="29" t="s">
        <v>14</v>
      </c>
      <c r="I38" s="30">
        <v>2406</v>
      </c>
      <c r="K38" s="31">
        <v>10</v>
      </c>
      <c r="L38" s="32" t="s">
        <v>110</v>
      </c>
      <c r="M38" s="33" t="s">
        <v>20</v>
      </c>
      <c r="N38" s="34">
        <v>3710</v>
      </c>
    </row>
    <row r="39" spans="1:14" ht="19.5" thickBot="1" thickTop="1">
      <c r="A39" s="19"/>
      <c r="B39" s="35"/>
      <c r="C39" s="36"/>
      <c r="D39" s="37"/>
      <c r="E39" s="38"/>
      <c r="F39" s="35"/>
      <c r="G39" s="38"/>
      <c r="H39" s="39"/>
      <c r="K39" s="40"/>
      <c r="L39" s="41" t="s">
        <v>113</v>
      </c>
      <c r="M39" s="42" t="s">
        <v>114</v>
      </c>
      <c r="N39" s="43">
        <f>SUM(D4+D14+D23+D31+I6+I13+I20+I27+I35+N4+N17+N28)</f>
        <v>111121</v>
      </c>
    </row>
    <row r="40" spans="1:8" ht="16.5" thickTop="1">
      <c r="A40" s="19"/>
      <c r="B40" s="35" t="s">
        <v>115</v>
      </c>
      <c r="C40" s="36"/>
      <c r="D40" s="37"/>
      <c r="E40" s="38"/>
      <c r="F40" s="35"/>
      <c r="G40" s="38"/>
      <c r="H40" s="39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P7">
      <selection activeCell="X24" sqref="X24"/>
    </sheetView>
  </sheetViews>
  <sheetFormatPr defaultColWidth="9.00390625" defaultRowHeight="12.75"/>
  <cols>
    <col min="33" max="33" width="3.75390625" style="0" customWidth="1"/>
  </cols>
  <sheetData>
    <row r="1" spans="25:41" ht="15"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</row>
    <row r="2" spans="25:41" ht="15"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</row>
    <row r="3" spans="25:41" ht="15"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</row>
    <row r="4" spans="25:41" ht="15"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</row>
    <row r="5" spans="25:41" ht="15"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6" spans="3:41" ht="12.75" customHeight="1">
      <c r="C6" s="146" t="s">
        <v>194</v>
      </c>
      <c r="D6" s="146" t="s">
        <v>195</v>
      </c>
      <c r="E6" s="146" t="s">
        <v>196</v>
      </c>
      <c r="F6" s="146" t="s">
        <v>73</v>
      </c>
      <c r="G6" s="146" t="s">
        <v>102</v>
      </c>
      <c r="H6" s="146" t="s">
        <v>34</v>
      </c>
      <c r="I6" s="146" t="s">
        <v>197</v>
      </c>
      <c r="J6" s="146" t="s">
        <v>71</v>
      </c>
      <c r="K6" s="146" t="s">
        <v>94</v>
      </c>
      <c r="L6" s="146" t="s">
        <v>112</v>
      </c>
      <c r="M6" s="146" t="s">
        <v>198</v>
      </c>
      <c r="N6" s="146" t="s">
        <v>199</v>
      </c>
      <c r="O6" s="146" t="s">
        <v>75</v>
      </c>
      <c r="P6" s="146" t="s">
        <v>110</v>
      </c>
      <c r="T6" s="17" t="s">
        <v>200</v>
      </c>
      <c r="U6" s="147">
        <v>0.823</v>
      </c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3:41" ht="15">
      <c r="C7">
        <v>11128</v>
      </c>
      <c r="D7">
        <v>6780</v>
      </c>
      <c r="E7">
        <v>8223</v>
      </c>
      <c r="F7">
        <v>6949</v>
      </c>
      <c r="G7">
        <v>11931</v>
      </c>
      <c r="H7">
        <v>5190</v>
      </c>
      <c r="I7">
        <v>6890</v>
      </c>
      <c r="J7">
        <v>4131</v>
      </c>
      <c r="K7">
        <v>4490</v>
      </c>
      <c r="L7">
        <v>3995</v>
      </c>
      <c r="M7">
        <v>8907</v>
      </c>
      <c r="N7">
        <v>9325</v>
      </c>
      <c r="O7">
        <v>10892</v>
      </c>
      <c r="P7">
        <v>12290</v>
      </c>
      <c r="T7" s="17" t="s">
        <v>201</v>
      </c>
      <c r="U7" s="147">
        <v>0.093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</row>
    <row r="8" spans="20:41" ht="15">
      <c r="T8" s="17" t="s">
        <v>202</v>
      </c>
      <c r="U8" s="147">
        <v>0.034</v>
      </c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</row>
    <row r="9" spans="20:41" ht="15">
      <c r="T9" s="17" t="s">
        <v>203</v>
      </c>
      <c r="U9" s="148">
        <v>0.05</v>
      </c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</row>
    <row r="10" spans="25:41" ht="15"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</row>
    <row r="11" spans="25:41" ht="15"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</row>
    <row r="12" spans="25:41" ht="15"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</row>
    <row r="13" spans="25:41" ht="15"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</row>
    <row r="14" spans="25:41" ht="15"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</row>
    <row r="15" spans="3:41" ht="12.75" customHeight="1">
      <c r="C15" s="146" t="s">
        <v>194</v>
      </c>
      <c r="D15" s="146" t="s">
        <v>195</v>
      </c>
      <c r="E15" s="146" t="s">
        <v>196</v>
      </c>
      <c r="F15" s="146" t="s">
        <v>73</v>
      </c>
      <c r="G15" s="146" t="s">
        <v>102</v>
      </c>
      <c r="H15" s="146" t="s">
        <v>34</v>
      </c>
      <c r="I15" s="146" t="s">
        <v>197</v>
      </c>
      <c r="J15" s="146" t="s">
        <v>71</v>
      </c>
      <c r="K15" s="146" t="s">
        <v>94</v>
      </c>
      <c r="L15" s="146" t="s">
        <v>112</v>
      </c>
      <c r="M15" s="146" t="s">
        <v>198</v>
      </c>
      <c r="N15" s="146" t="s">
        <v>199</v>
      </c>
      <c r="O15" s="146" t="s">
        <v>75</v>
      </c>
      <c r="P15" s="146" t="s">
        <v>110</v>
      </c>
      <c r="U15" s="149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</row>
    <row r="16" spans="2:41" ht="15">
      <c r="B16" t="s">
        <v>204</v>
      </c>
      <c r="C16">
        <v>930</v>
      </c>
      <c r="D16">
        <v>471</v>
      </c>
      <c r="E16">
        <v>648</v>
      </c>
      <c r="F16">
        <v>451</v>
      </c>
      <c r="G16">
        <v>573</v>
      </c>
      <c r="H16">
        <v>368</v>
      </c>
      <c r="I16">
        <v>487</v>
      </c>
      <c r="J16">
        <v>242</v>
      </c>
      <c r="K16">
        <v>296</v>
      </c>
      <c r="L16">
        <v>208</v>
      </c>
      <c r="M16">
        <v>621</v>
      </c>
      <c r="N16">
        <v>565</v>
      </c>
      <c r="O16">
        <v>607</v>
      </c>
      <c r="P16">
        <v>823</v>
      </c>
      <c r="U16" s="150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</row>
    <row r="17" spans="2:41" ht="15">
      <c r="B17" t="s">
        <v>205</v>
      </c>
      <c r="C17">
        <v>763</v>
      </c>
      <c r="D17">
        <v>449</v>
      </c>
      <c r="E17">
        <v>479</v>
      </c>
      <c r="F17">
        <v>437</v>
      </c>
      <c r="G17">
        <v>751</v>
      </c>
      <c r="H17">
        <v>405</v>
      </c>
      <c r="I17">
        <v>487</v>
      </c>
      <c r="J17">
        <v>291</v>
      </c>
      <c r="K17">
        <v>488</v>
      </c>
      <c r="L17">
        <v>267</v>
      </c>
      <c r="M17">
        <v>712</v>
      </c>
      <c r="N17">
        <v>612</v>
      </c>
      <c r="O17">
        <v>882</v>
      </c>
      <c r="P17">
        <v>949</v>
      </c>
      <c r="U17" s="150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</row>
    <row r="18" spans="21:41" ht="15">
      <c r="U18" s="150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</row>
    <row r="19" spans="21:41" ht="15">
      <c r="U19" s="151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</row>
    <row r="20" spans="25:41" ht="15"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</row>
    <row r="21" spans="4:41" ht="15">
      <c r="D21" t="s">
        <v>206</v>
      </c>
      <c r="E21" t="s">
        <v>66</v>
      </c>
      <c r="F21" t="s">
        <v>89</v>
      </c>
      <c r="G21" t="s">
        <v>207</v>
      </c>
      <c r="H21" t="s">
        <v>208</v>
      </c>
      <c r="I21" t="s">
        <v>209</v>
      </c>
      <c r="J21" t="s">
        <v>210</v>
      </c>
      <c r="K21" t="s">
        <v>211</v>
      </c>
      <c r="L21" t="s">
        <v>212</v>
      </c>
      <c r="M21" t="s">
        <v>213</v>
      </c>
      <c r="N21" t="s">
        <v>214</v>
      </c>
      <c r="O21" t="s">
        <v>215</v>
      </c>
      <c r="P21" t="s">
        <v>216</v>
      </c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</row>
    <row r="22" spans="2:41" ht="15">
      <c r="B22" t="s">
        <v>217</v>
      </c>
      <c r="D22">
        <v>114704</v>
      </c>
      <c r="E22">
        <v>113113</v>
      </c>
      <c r="F22">
        <v>110612</v>
      </c>
      <c r="G22">
        <v>108031</v>
      </c>
      <c r="H22">
        <v>107774</v>
      </c>
      <c r="I22">
        <v>107306</v>
      </c>
      <c r="J22">
        <v>106528</v>
      </c>
      <c r="K22">
        <v>105998</v>
      </c>
      <c r="L22">
        <v>104763</v>
      </c>
      <c r="M22">
        <v>105162</v>
      </c>
      <c r="N22">
        <v>108026</v>
      </c>
      <c r="O22">
        <v>111803</v>
      </c>
      <c r="P22">
        <v>111121</v>
      </c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</row>
    <row r="23" spans="2:41" ht="15">
      <c r="B23" t="s">
        <v>218</v>
      </c>
      <c r="D23" s="152">
        <v>0.271</v>
      </c>
      <c r="E23" s="152">
        <v>0.268</v>
      </c>
      <c r="F23" s="152">
        <v>0.264</v>
      </c>
      <c r="G23" s="152">
        <v>0.259</v>
      </c>
      <c r="H23" s="152">
        <v>0.258</v>
      </c>
      <c r="I23" s="152">
        <v>0.258</v>
      </c>
      <c r="J23" s="152">
        <v>0.256</v>
      </c>
      <c r="K23" s="152">
        <v>0.255</v>
      </c>
      <c r="L23" s="152">
        <v>0.253</v>
      </c>
      <c r="M23" s="152">
        <v>0.25413</v>
      </c>
      <c r="N23" s="152">
        <v>0.26</v>
      </c>
      <c r="O23" s="152">
        <v>0.282</v>
      </c>
      <c r="P23" s="152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</row>
    <row r="24" spans="25:41" ht="15"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</row>
    <row r="25" spans="25:41" ht="15"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</row>
    <row r="26" spans="25:41" ht="15"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</row>
    <row r="27" spans="25:41" ht="15"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</row>
    <row r="28" spans="25:41" ht="15"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</row>
    <row r="29" spans="25:41" ht="15"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</row>
    <row r="30" spans="25:41" ht="15"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</row>
    <row r="31" spans="25:41" ht="15"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</row>
    <row r="32" spans="25:41" ht="15"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25:41" ht="15"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</row>
    <row r="34" spans="25:41" ht="15"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</row>
    <row r="35" spans="25:41" ht="15"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</row>
    <row r="36" spans="25:41" ht="15"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</row>
    <row r="37" spans="25:41" ht="15"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</row>
    <row r="38" spans="25:41" ht="15"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</row>
    <row r="39" spans="25:41" ht="15"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</row>
    <row r="40" spans="25:41" ht="15"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</row>
    <row r="41" spans="25:41" ht="15"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</row>
    <row r="42" spans="25:41" ht="15"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</row>
    <row r="43" spans="25:41" ht="15"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</row>
    <row r="44" spans="25:41" ht="15"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</row>
    <row r="45" spans="25:41" ht="15"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cp:lastPrinted>2004-03-10T13:53:10Z</cp:lastPrinted>
  <dcterms:created xsi:type="dcterms:W3CDTF">2004-03-10T10:41:47Z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