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struktura'!$C$42:$T$72</definedName>
    <definedName name="_xlnm.Print_Area" localSheetId="2">'wykresy'!$Y$1:$AO$45</definedName>
  </definedNames>
  <calcPr fullCalcOnLoad="1"/>
</workbook>
</file>

<file path=xl/sharedStrings.xml><?xml version="1.0" encoding="utf-8"?>
<sst xmlns="http://schemas.openxmlformats.org/spreadsheetml/2006/main" count="394" uniqueCount="222">
  <si>
    <t>Wojewódzki Urząd Pracy w Zielonej Górze</t>
  </si>
  <si>
    <t>ul. Wyspiańskiego 15</t>
  </si>
  <si>
    <t xml:space="preserve">INFORMACJA  O  STANIE  BEZROBOCIA  W  WOJ.  LUBUSKIM  WE WRZEŚNIU 2003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</si>
  <si>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</si>
  <si>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</si>
  <si>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</si>
  <si>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</si>
  <si>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</si>
  <si>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</si>
  <si>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</si>
  <si>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</si>
  <si>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</si>
  <si>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</si>
  <si>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</si>
  <si>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</si>
  <si>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</si>
  <si>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</si>
  <si>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</si>
  <si>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</si>
  <si>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</si>
  <si>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</si>
  <si>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Szacunkowa stopa bezrobocia 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</si>
  <si>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</si>
  <si>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</si>
  <si>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</si>
  <si>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</si>
  <si>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</si>
  <si>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</si>
  <si>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</si>
  <si>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</si>
  <si>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</si>
  <si>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</si>
  <si>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</si>
  <si>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</si>
  <si>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</si>
  <si>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</si>
  <si>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</si>
  <si>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</si>
  <si>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</si>
  <si>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</si>
  <si>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</si>
  <si>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</si>
  <si>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</si>
  <si>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</si>
  <si>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</si>
  <si>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</si>
  <si>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</si>
  <si>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</si>
  <si>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</si>
  <si>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</si>
  <si>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</si>
  <si>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 Zgłoszenia zwolnień z przyczyn dotyczacych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</si>
  <si>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</si>
  <si>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</si>
  <si>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 ludnośc zawodowo-czynna-dane szacunkowe uaktualniono wg informacji GUS za lipiec 2003 r.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</si>
  <si>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</si>
  <si>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</si>
  <si>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</si>
  <si>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</si>
  <si>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</si>
  <si>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</si>
  <si>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</si>
  <si>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</si>
  <si>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</si>
  <si>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</si>
  <si>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</si>
  <si>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</si>
  <si>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</si>
  <si>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</si>
  <si>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</si>
  <si>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</si>
  <si>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</si>
  <si>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</si>
  <si>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</si>
  <si>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</si>
  <si>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</si>
  <si>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</si>
  <si>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</si>
  <si>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</si>
  <si>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</si>
  <si>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</si>
  <si>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</si>
  <si>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</si>
  <si>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</si>
  <si>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</si>
  <si>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</si>
  <si>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</si>
  <si>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</si>
  <si>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</si>
  <si>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</si>
  <si>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</si>
  <si>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</si>
  <si>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</si>
  <si>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</si>
  <si>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</si>
  <si>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</si>
  <si>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</si>
  <si>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</si>
  <si>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WRZEŚNIA 2003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</si>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</sst>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51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 CE"/>
      <family val="0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b/>
      <i/>
      <sz val="16"/>
      <color indexed="12"/>
      <name val="Arial"/>
      <family val="2"/>
    </font>
    <font>
      <b/>
      <sz val="20"/>
      <name val="Arial Black"/>
      <family val="2"/>
    </font>
    <font>
      <sz val="10"/>
      <name val="Arial Black"/>
      <family val="2"/>
    </font>
    <font>
      <b/>
      <sz val="14"/>
      <color indexed="12"/>
      <name val="Arial Black"/>
      <family val="2"/>
    </font>
    <font>
      <b/>
      <i/>
      <sz val="16"/>
      <color indexed="12"/>
      <name val="Arial Black"/>
      <family val="2"/>
    </font>
    <font>
      <sz val="14"/>
      <color indexed="63"/>
      <name val="Arial CE"/>
      <family val="2"/>
    </font>
    <font>
      <b/>
      <sz val="14"/>
      <color indexed="63"/>
      <name val="Arial CE"/>
      <family val="2"/>
    </font>
    <font>
      <sz val="10"/>
      <color indexed="12"/>
      <name val="Arial CE"/>
      <family val="2"/>
    </font>
    <font>
      <sz val="10"/>
      <color indexed="57"/>
      <name val="Arial CE"/>
      <family val="2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4"/>
      <name val="Times New Roman CE"/>
      <family val="0"/>
    </font>
    <font>
      <sz val="18.7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2" fillId="0" borderId="7" xfId="0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164" fontId="15" fillId="0" borderId="11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1" fontId="15" fillId="0" borderId="11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164" fontId="16" fillId="0" borderId="11" xfId="0" applyNumberFormat="1" applyFont="1" applyFill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164" fontId="16" fillId="0" borderId="15" xfId="0" applyNumberFormat="1" applyFont="1" applyFill="1" applyBorder="1" applyAlignment="1">
      <alignment horizontal="center" vertical="center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 wrapText="1"/>
    </xf>
    <xf numFmtId="164" fontId="16" fillId="0" borderId="18" xfId="0" applyNumberFormat="1" applyFont="1" applyFill="1" applyBorder="1" applyAlignment="1">
      <alignment horizontal="center" vertical="center" wrapText="1"/>
    </xf>
    <xf numFmtId="164" fontId="16" fillId="0" borderId="29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horizontal="right" vertical="top" wrapText="1"/>
    </xf>
    <xf numFmtId="0" fontId="10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2" fillId="0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3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7" fillId="0" borderId="38" xfId="0" applyFont="1" applyBorder="1" applyAlignment="1">
      <alignment horizontal="center" wrapText="1"/>
    </xf>
    <xf numFmtId="0" fontId="27" fillId="0" borderId="23" xfId="0" applyFont="1" applyBorder="1" applyAlignment="1">
      <alignment horizontal="center" wrapText="1"/>
    </xf>
    <xf numFmtId="0" fontId="28" fillId="0" borderId="30" xfId="0" applyFont="1" applyBorder="1" applyAlignment="1">
      <alignment horizontal="center"/>
    </xf>
    <xf numFmtId="0" fontId="28" fillId="0" borderId="15" xfId="0" applyFont="1" applyBorder="1" applyAlignment="1" applyProtection="1">
      <alignment horizontal="left"/>
      <protection/>
    </xf>
    <xf numFmtId="0" fontId="29" fillId="0" borderId="30" xfId="0" applyFont="1" applyBorder="1" applyAlignment="1">
      <alignment horizontal="center"/>
    </xf>
    <xf numFmtId="0" fontId="29" fillId="0" borderId="15" xfId="0" applyFont="1" applyBorder="1" applyAlignment="1" applyProtection="1">
      <alignment horizontal="left"/>
      <protection/>
    </xf>
    <xf numFmtId="167" fontId="29" fillId="0" borderId="15" xfId="0" applyNumberFormat="1" applyFont="1" applyBorder="1" applyAlignment="1" applyProtection="1">
      <alignment/>
      <protection/>
    </xf>
    <xf numFmtId="167" fontId="29" fillId="0" borderId="39" xfId="0" applyNumberFormat="1" applyFont="1" applyBorder="1" applyAlignment="1" applyProtection="1">
      <alignment/>
      <protection/>
    </xf>
    <xf numFmtId="167" fontId="28" fillId="0" borderId="39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40" xfId="0" applyFont="1" applyBorder="1" applyAlignment="1" applyProtection="1">
      <alignment horizontal="left"/>
      <protection/>
    </xf>
    <xf numFmtId="167" fontId="29" fillId="0" borderId="40" xfId="0" applyNumberFormat="1" applyFont="1" applyBorder="1" applyAlignment="1" applyProtection="1">
      <alignment/>
      <protection/>
    </xf>
    <xf numFmtId="167" fontId="29" fillId="0" borderId="41" xfId="0" applyNumberFormat="1" applyFont="1" applyBorder="1" applyAlignment="1" applyProtection="1">
      <alignment/>
      <protection/>
    </xf>
    <xf numFmtId="167" fontId="29" fillId="0" borderId="14" xfId="0" applyNumberFormat="1" applyFont="1" applyBorder="1" applyAlignment="1" applyProtection="1">
      <alignment horizontal="center"/>
      <protection/>
    </xf>
    <xf numFmtId="167" fontId="29" fillId="0" borderId="37" xfId="0" applyNumberFormat="1" applyFont="1" applyBorder="1" applyAlignment="1" applyProtection="1">
      <alignment/>
      <protection/>
    </xf>
    <xf numFmtId="167" fontId="29" fillId="0" borderId="42" xfId="0" applyNumberFormat="1" applyFont="1" applyBorder="1" applyAlignment="1" applyProtection="1">
      <alignment/>
      <protection/>
    </xf>
    <xf numFmtId="167" fontId="29" fillId="0" borderId="43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167" fontId="29" fillId="0" borderId="0" xfId="0" applyNumberFormat="1" applyFont="1" applyBorder="1" applyAlignment="1" applyProtection="1">
      <alignment/>
      <protection/>
    </xf>
    <xf numFmtId="167" fontId="28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2" fontId="31" fillId="0" borderId="44" xfId="0" applyNumberFormat="1" applyFont="1" applyFill="1" applyBorder="1" applyAlignment="1">
      <alignment horizontal="center" vertical="center"/>
    </xf>
    <xf numFmtId="2" fontId="31" fillId="0" borderId="45" xfId="0" applyNumberFormat="1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/>
    </xf>
    <xf numFmtId="0" fontId="23" fillId="2" borderId="1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0" fontId="23" fillId="3" borderId="46" xfId="0" applyFont="1" applyFill="1" applyBorder="1" applyAlignment="1">
      <alignment horizontal="center" vertical="center"/>
    </xf>
    <xf numFmtId="2" fontId="35" fillId="0" borderId="44" xfId="0" applyNumberFormat="1" applyFont="1" applyFill="1" applyBorder="1" applyAlignment="1">
      <alignment horizontal="center" vertical="center"/>
    </xf>
    <xf numFmtId="2" fontId="31" fillId="3" borderId="46" xfId="0" applyNumberFormat="1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164" fontId="12" fillId="3" borderId="47" xfId="0" applyNumberFormat="1" applyFont="1" applyFill="1" applyBorder="1" applyAlignment="1">
      <alignment horizontal="center" vertical="center" wrapText="1"/>
    </xf>
    <xf numFmtId="164" fontId="13" fillId="3" borderId="47" xfId="0" applyNumberFormat="1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/>
    </xf>
    <xf numFmtId="1" fontId="12" fillId="3" borderId="47" xfId="0" applyNumberFormat="1" applyFont="1" applyFill="1" applyBorder="1" applyAlignment="1">
      <alignment horizontal="center" vertical="center"/>
    </xf>
    <xf numFmtId="164" fontId="13" fillId="3" borderId="48" xfId="0" applyNumberFormat="1" applyFont="1" applyFill="1" applyBorder="1" applyAlignment="1">
      <alignment horizontal="center" vertical="center" wrapText="1"/>
    </xf>
    <xf numFmtId="0" fontId="23" fillId="3" borderId="49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 applyProtection="1">
      <alignment horizontal="left"/>
      <protection/>
    </xf>
    <xf numFmtId="0" fontId="28" fillId="4" borderId="15" xfId="0" applyFont="1" applyFill="1" applyBorder="1" applyAlignment="1" applyProtection="1">
      <alignment horizontal="center"/>
      <protection/>
    </xf>
    <xf numFmtId="167" fontId="28" fillId="4" borderId="39" xfId="0" applyNumberFormat="1" applyFont="1" applyFill="1" applyBorder="1" applyAlignment="1" applyProtection="1">
      <alignment horizontal="right"/>
      <protection/>
    </xf>
    <xf numFmtId="0" fontId="28" fillId="5" borderId="15" xfId="0" applyFont="1" applyFill="1" applyBorder="1" applyAlignment="1" applyProtection="1">
      <alignment horizontal="left"/>
      <protection/>
    </xf>
    <xf numFmtId="167" fontId="28" fillId="5" borderId="39" xfId="0" applyNumberFormat="1" applyFont="1" applyFill="1" applyBorder="1" applyAlignment="1" applyProtection="1">
      <alignment horizontal="right"/>
      <protection/>
    </xf>
    <xf numFmtId="167" fontId="28" fillId="5" borderId="15" xfId="0" applyNumberFormat="1" applyFont="1" applyFill="1" applyBorder="1" applyAlignment="1" applyProtection="1">
      <alignment/>
      <protection/>
    </xf>
    <xf numFmtId="167" fontId="28" fillId="5" borderId="39" xfId="0" applyNumberFormat="1" applyFont="1" applyFill="1" applyBorder="1" applyAlignment="1" applyProtection="1">
      <alignment/>
      <protection/>
    </xf>
    <xf numFmtId="167" fontId="29" fillId="6" borderId="39" xfId="0" applyNumberFormat="1" applyFont="1" applyFill="1" applyBorder="1" applyAlignment="1" applyProtection="1">
      <alignment/>
      <protection/>
    </xf>
    <xf numFmtId="167" fontId="28" fillId="6" borderId="39" xfId="0" applyNumberFormat="1" applyFont="1" applyFill="1" applyBorder="1" applyAlignment="1" applyProtection="1">
      <alignment/>
      <protection/>
    </xf>
    <xf numFmtId="0" fontId="28" fillId="5" borderId="10" xfId="0" applyFont="1" applyFill="1" applyBorder="1" applyAlignment="1" applyProtection="1">
      <alignment horizontal="left"/>
      <protection/>
    </xf>
    <xf numFmtId="167" fontId="28" fillId="5" borderId="10" xfId="0" applyNumberFormat="1" applyFont="1" applyFill="1" applyBorder="1" applyAlignment="1" applyProtection="1">
      <alignment/>
      <protection/>
    </xf>
    <xf numFmtId="167" fontId="36" fillId="7" borderId="50" xfId="0" applyNumberFormat="1" applyFont="1" applyFill="1" applyBorder="1" applyAlignment="1" applyProtection="1">
      <alignment/>
      <protection/>
    </xf>
    <xf numFmtId="167" fontId="37" fillId="7" borderId="51" xfId="0" applyNumberFormat="1" applyFont="1" applyFill="1" applyBorder="1" applyAlignment="1" applyProtection="1">
      <alignment/>
      <protection/>
    </xf>
    <xf numFmtId="167" fontId="36" fillId="7" borderId="52" xfId="0" applyNumberFormat="1" applyFont="1" applyFill="1" applyBorder="1" applyAlignment="1" applyProtection="1">
      <alignment/>
      <protection/>
    </xf>
    <xf numFmtId="167" fontId="37" fillId="7" borderId="9" xfId="0" applyNumberFormat="1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9" fillId="0" borderId="0" xfId="0" applyFont="1" applyAlignment="1">
      <alignment/>
    </xf>
    <xf numFmtId="0" fontId="40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11" fillId="0" borderId="53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7" fillId="0" borderId="54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1" fillId="0" borderId="5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32" fillId="5" borderId="55" xfId="0" applyFont="1" applyFill="1" applyBorder="1" applyAlignment="1">
      <alignment horizontal="center" vertical="center"/>
    </xf>
    <xf numFmtId="0" fontId="33" fillId="5" borderId="5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/>
    </xf>
    <xf numFmtId="0" fontId="24" fillId="3" borderId="2" xfId="0" applyFont="1" applyFill="1" applyBorder="1" applyAlignment="1">
      <alignment vertical="center" wrapText="1"/>
    </xf>
    <xf numFmtId="0" fontId="24" fillId="3" borderId="34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34" xfId="0" applyFont="1" applyFill="1" applyBorder="1" applyAlignment="1">
      <alignment vertical="center" wrapText="1"/>
    </xf>
    <xf numFmtId="0" fontId="34" fillId="0" borderId="56" xfId="0" applyFont="1" applyFill="1" applyBorder="1" applyAlignment="1">
      <alignment vertical="center" wrapText="1"/>
    </xf>
    <xf numFmtId="0" fontId="34" fillId="0" borderId="57" xfId="0" applyFont="1" applyFill="1" applyBorder="1" applyAlignment="1">
      <alignment vertical="center" wrapText="1"/>
    </xf>
    <xf numFmtId="0" fontId="11" fillId="0" borderId="5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59" xfId="0" applyFont="1" applyBorder="1" applyAlignment="1">
      <alignment vertical="center" wrapText="1"/>
    </xf>
    <xf numFmtId="0" fontId="11" fillId="0" borderId="60" xfId="0" applyFont="1" applyBorder="1" applyAlignment="1">
      <alignment vertical="center" wrapText="1"/>
    </xf>
    <xf numFmtId="0" fontId="1" fillId="3" borderId="61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55"/>
          <c:w val="0.9907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34421753"/>
        <c:axId val="41360322"/>
      </c:bar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1360322"/>
        <c:crosses val="autoZero"/>
        <c:auto val="1"/>
        <c:lblOffset val="100"/>
        <c:noMultiLvlLbl val="0"/>
      </c:catAx>
      <c:valAx>
        <c:axId val="413603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4421753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925"/>
          <c:y val="0.35325"/>
          <c:w val="0.65975"/>
          <c:h val="0.486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CCCCFF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67%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prace interwencyjne
8%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roboty publiczne
19%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0.988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CCFFFF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Pt>
            <c:idx val="3"/>
            <c:invertIfNegative val="0"/>
            <c:spPr>
              <a:solidFill>
                <a:srgbClr val="CCFFFF"/>
              </a:solidFill>
            </c:spPr>
          </c:dP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dPt>
            <c:idx val="6"/>
            <c:invertIfNegative val="0"/>
            <c:spPr>
              <a:solidFill>
                <a:srgbClr val="CCFFFF"/>
              </a:solidFill>
            </c:spPr>
          </c:dPt>
          <c:dPt>
            <c:idx val="7"/>
            <c:invertIfNegative val="0"/>
            <c:spPr>
              <a:solidFill>
                <a:srgbClr val="CCFFFF"/>
              </a:solidFill>
            </c:spPr>
          </c:dPt>
          <c:dPt>
            <c:idx val="8"/>
            <c:invertIfNegative val="0"/>
            <c:spPr>
              <a:solidFill>
                <a:srgbClr val="CCFFFF"/>
              </a:solidFill>
            </c:spPr>
          </c:dPt>
          <c:dPt>
            <c:idx val="9"/>
            <c:invertIfNegative val="0"/>
            <c:spPr>
              <a:solidFill>
                <a:srgbClr val="CCFFFF"/>
              </a:solidFill>
            </c:spPr>
          </c:dPt>
          <c:dPt>
            <c:idx val="10"/>
            <c:invertIfNegative val="0"/>
            <c:spPr>
              <a:solidFill>
                <a:srgbClr val="CCFFFF"/>
              </a:solidFill>
            </c:spPr>
          </c:dPt>
          <c:dPt>
            <c:idx val="11"/>
            <c:invertIfNegative val="0"/>
            <c:spPr>
              <a:solidFill>
                <a:srgbClr val="CCFFFF"/>
              </a:solidFill>
            </c:spPr>
          </c:dPt>
          <c:dPt>
            <c:idx val="12"/>
            <c:invertIfNegative val="0"/>
            <c:spPr>
              <a:solidFill>
                <a:srgbClr val="CCFFFF"/>
              </a:solidFill>
            </c:spPr>
          </c:dPt>
          <c:dPt>
            <c:idx val="13"/>
            <c:invertIfNegative val="0"/>
            <c:spPr>
              <a:solidFill>
                <a:srgbClr val="CCFFFF"/>
              </a:solidFill>
            </c:spPr>
          </c:dP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36698579"/>
        <c:axId val="61851756"/>
      </c:bar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1851756"/>
        <c:crosses val="autoZero"/>
        <c:auto val="1"/>
        <c:lblOffset val="100"/>
        <c:noMultiLvlLbl val="0"/>
      </c:catAx>
      <c:valAx>
        <c:axId val="618517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698579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14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września 2003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34925"/>
          <c:w val="0.823"/>
          <c:h val="0.392"/>
        </c:manualLayout>
      </c:layout>
      <c:pie3DChart>
        <c:varyColors val="1"/>
        <c:ser>
          <c:idx val="0"/>
          <c:order val="0"/>
          <c:spPr>
            <a:solidFill>
              <a:srgbClr val="CCCCFF"/>
            </a:solidFill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24%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/>
            </c:strRef>
          </c:cat>
          <c:val>
            <c:numRef>
              <c:f>wykresy!$U$15:$U$19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771525</xdr:colOff>
      <xdr:row>0</xdr:row>
      <xdr:rowOff>85725</xdr:rowOff>
    </xdr:from>
    <xdr:to>
      <xdr:col>19</xdr:col>
      <xdr:colOff>866775</xdr:colOff>
      <xdr:row>3</xdr:row>
      <xdr:rowOff>352425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0" y="85725"/>
          <a:ext cx="10287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je%20miesi&#281;czne\informacja%20miesi&#281;czna\informacje%20miesi&#281;czn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6">
        <row r="68">
          <cell r="T68">
            <v>0</v>
          </cell>
        </row>
      </sheetData>
      <sheetData sheetId="7">
        <row r="33">
          <cell r="F33">
            <v>334</v>
          </cell>
          <cell r="G33">
            <v>66</v>
          </cell>
          <cell r="H33">
            <v>133</v>
          </cell>
          <cell r="I33">
            <v>159</v>
          </cell>
          <cell r="J33">
            <v>217</v>
          </cell>
          <cell r="K33">
            <v>133</v>
          </cell>
          <cell r="L33">
            <v>108</v>
          </cell>
          <cell r="M33">
            <v>113</v>
          </cell>
          <cell r="N33">
            <v>123</v>
          </cell>
          <cell r="O33">
            <v>106</v>
          </cell>
          <cell r="P33">
            <v>206</v>
          </cell>
          <cell r="Q33">
            <v>143</v>
          </cell>
          <cell r="R33">
            <v>453</v>
          </cell>
          <cell r="S33">
            <v>564</v>
          </cell>
        </row>
        <row r="46">
          <cell r="F46">
            <v>67</v>
          </cell>
          <cell r="G46">
            <v>53</v>
          </cell>
          <cell r="H46">
            <v>176</v>
          </cell>
          <cell r="I46">
            <v>186</v>
          </cell>
          <cell r="J46">
            <v>296</v>
          </cell>
          <cell r="K46">
            <v>73</v>
          </cell>
          <cell r="L46">
            <v>117</v>
          </cell>
          <cell r="M46">
            <v>73</v>
          </cell>
          <cell r="N46">
            <v>100</v>
          </cell>
          <cell r="O46">
            <v>65</v>
          </cell>
          <cell r="P46">
            <v>96</v>
          </cell>
          <cell r="Q46">
            <v>173</v>
          </cell>
          <cell r="R46">
            <v>42</v>
          </cell>
          <cell r="S46">
            <v>391</v>
          </cell>
        </row>
        <row r="48">
          <cell r="F48">
            <v>233</v>
          </cell>
          <cell r="G48">
            <v>241</v>
          </cell>
          <cell r="H48">
            <v>240</v>
          </cell>
          <cell r="I48">
            <v>240</v>
          </cell>
          <cell r="J48">
            <v>259</v>
          </cell>
          <cell r="K48">
            <v>127</v>
          </cell>
          <cell r="L48">
            <v>152</v>
          </cell>
          <cell r="M48">
            <v>154</v>
          </cell>
          <cell r="N48">
            <v>94</v>
          </cell>
          <cell r="O48">
            <v>156</v>
          </cell>
          <cell r="P48">
            <v>567</v>
          </cell>
          <cell r="Q48">
            <v>111</v>
          </cell>
          <cell r="R48">
            <v>363</v>
          </cell>
          <cell r="S48">
            <v>216</v>
          </cell>
        </row>
        <row r="50">
          <cell r="F50">
            <v>33</v>
          </cell>
          <cell r="G50">
            <v>35</v>
          </cell>
          <cell r="H50">
            <v>502</v>
          </cell>
          <cell r="I50">
            <v>255</v>
          </cell>
          <cell r="J50">
            <v>477</v>
          </cell>
          <cell r="K50">
            <v>154</v>
          </cell>
          <cell r="L50">
            <v>83</v>
          </cell>
          <cell r="M50">
            <v>189</v>
          </cell>
          <cell r="N50">
            <v>77</v>
          </cell>
          <cell r="O50">
            <v>47</v>
          </cell>
          <cell r="P50">
            <v>42</v>
          </cell>
          <cell r="Q50">
            <v>110</v>
          </cell>
          <cell r="R50">
            <v>1020</v>
          </cell>
          <cell r="S50">
            <v>931</v>
          </cell>
        </row>
        <row r="52">
          <cell r="F52">
            <v>163</v>
          </cell>
          <cell r="G52">
            <v>62</v>
          </cell>
          <cell r="H52">
            <v>31</v>
          </cell>
          <cell r="I52">
            <v>38</v>
          </cell>
          <cell r="J52">
            <v>76</v>
          </cell>
          <cell r="K52">
            <v>16</v>
          </cell>
          <cell r="L52">
            <v>67</v>
          </cell>
          <cell r="M52">
            <v>21</v>
          </cell>
          <cell r="N52">
            <v>27</v>
          </cell>
          <cell r="O52">
            <v>40</v>
          </cell>
          <cell r="P52">
            <v>87</v>
          </cell>
          <cell r="Q52">
            <v>55</v>
          </cell>
          <cell r="R52">
            <v>23</v>
          </cell>
          <cell r="S52">
            <v>73</v>
          </cell>
        </row>
        <row r="54">
          <cell r="F54">
            <v>256</v>
          </cell>
          <cell r="G54">
            <v>91</v>
          </cell>
          <cell r="H54">
            <v>193</v>
          </cell>
          <cell r="I54">
            <v>357</v>
          </cell>
          <cell r="J54">
            <v>232</v>
          </cell>
          <cell r="K54">
            <v>148</v>
          </cell>
          <cell r="L54">
            <v>120</v>
          </cell>
          <cell r="M54">
            <v>93</v>
          </cell>
          <cell r="N54">
            <v>88</v>
          </cell>
          <cell r="O54">
            <v>88</v>
          </cell>
          <cell r="P54">
            <v>268</v>
          </cell>
          <cell r="Q54">
            <v>177</v>
          </cell>
          <cell r="R54">
            <v>296</v>
          </cell>
          <cell r="S54">
            <v>251</v>
          </cell>
        </row>
        <row r="56">
          <cell r="F56">
            <v>17</v>
          </cell>
          <cell r="G56">
            <v>6</v>
          </cell>
          <cell r="H56">
            <v>17</v>
          </cell>
          <cell r="I56">
            <v>13</v>
          </cell>
          <cell r="J56">
            <v>47</v>
          </cell>
          <cell r="K56">
            <v>2</v>
          </cell>
          <cell r="L56">
            <v>2</v>
          </cell>
          <cell r="M56">
            <v>13</v>
          </cell>
          <cell r="N56">
            <v>23</v>
          </cell>
          <cell r="O56">
            <v>14</v>
          </cell>
          <cell r="P56">
            <v>8</v>
          </cell>
          <cell r="Q56">
            <v>36</v>
          </cell>
          <cell r="R56">
            <v>20</v>
          </cell>
          <cell r="S56">
            <v>95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4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19</v>
          </cell>
        </row>
        <row r="60">
          <cell r="F60">
            <v>19</v>
          </cell>
          <cell r="G60">
            <v>4</v>
          </cell>
          <cell r="H60">
            <v>12</v>
          </cell>
          <cell r="I60">
            <v>5</v>
          </cell>
          <cell r="J60">
            <v>7</v>
          </cell>
          <cell r="K60">
            <v>3</v>
          </cell>
          <cell r="L60">
            <v>1</v>
          </cell>
          <cell r="M60">
            <v>3</v>
          </cell>
          <cell r="N60">
            <v>4</v>
          </cell>
          <cell r="O60">
            <v>1</v>
          </cell>
          <cell r="P60">
            <v>13</v>
          </cell>
          <cell r="Q60">
            <v>3</v>
          </cell>
          <cell r="R60">
            <v>5</v>
          </cell>
          <cell r="S60">
            <v>18</v>
          </cell>
        </row>
        <row r="62">
          <cell r="F62">
            <v>13</v>
          </cell>
          <cell r="G62">
            <v>7</v>
          </cell>
          <cell r="H62">
            <v>1</v>
          </cell>
          <cell r="I62">
            <v>1</v>
          </cell>
          <cell r="J62">
            <v>8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2</v>
          </cell>
          <cell r="R62">
            <v>5</v>
          </cell>
          <cell r="S62">
            <v>23</v>
          </cell>
        </row>
        <row r="64">
          <cell r="F64">
            <v>3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3</v>
          </cell>
          <cell r="S64">
            <v>15</v>
          </cell>
        </row>
        <row r="66">
          <cell r="F66">
            <v>47</v>
          </cell>
          <cell r="G66">
            <v>50</v>
          </cell>
          <cell r="H66">
            <v>49</v>
          </cell>
          <cell r="I66">
            <v>0</v>
          </cell>
          <cell r="J66">
            <v>0</v>
          </cell>
          <cell r="K66">
            <v>0</v>
          </cell>
          <cell r="L66">
            <v>68</v>
          </cell>
          <cell r="M66">
            <v>76</v>
          </cell>
          <cell r="N66">
            <v>0</v>
          </cell>
          <cell r="O66">
            <v>6</v>
          </cell>
          <cell r="P66">
            <v>0</v>
          </cell>
          <cell r="Q66">
            <v>0</v>
          </cell>
          <cell r="R66">
            <v>14</v>
          </cell>
          <cell r="S66">
            <v>37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3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1" width="12.25390625" style="35" customWidth="1"/>
    <col min="12" max="12" width="9.625" style="35" customWidth="1"/>
    <col min="13" max="13" width="12.25390625" style="35" customWidth="1"/>
    <col min="14" max="14" width="12.25390625" style="67" customWidth="1"/>
    <col min="15" max="16" width="12.25390625" style="35" customWidth="1"/>
    <col min="17" max="17" width="12.25390625" style="67" customWidth="1"/>
    <col min="18" max="20" width="12.25390625" style="35" customWidth="1"/>
  </cols>
  <sheetData>
    <row r="2" spans="3:20" ht="15.75">
      <c r="C2" s="1"/>
      <c r="E2" s="2" t="s">
        <v>0</v>
      </c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20" ht="15.75">
      <c r="C3" s="1"/>
      <c r="E3" s="6" t="s">
        <v>1</v>
      </c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</row>
    <row r="4" spans="3:20" ht="32.25" customHeight="1" thickBot="1">
      <c r="C4" s="185" t="s">
        <v>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3:20" ht="34.5" customHeight="1" thickBot="1">
      <c r="C5" s="10" t="s">
        <v>3</v>
      </c>
      <c r="D5" s="11" t="s">
        <v>4</v>
      </c>
      <c r="E5" s="12" t="s">
        <v>5</v>
      </c>
      <c r="F5" s="13" t="s">
        <v>93</v>
      </c>
      <c r="G5" s="14" t="s">
        <v>94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6" t="s">
        <v>18</v>
      </c>
    </row>
    <row r="6" spans="3:20" ht="24" customHeight="1" thickBot="1">
      <c r="C6" s="187" t="s">
        <v>19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</row>
    <row r="7" spans="3:20" ht="24" customHeight="1" thickBot="1">
      <c r="C7" s="17" t="s">
        <v>20</v>
      </c>
      <c r="D7" s="196" t="s">
        <v>21</v>
      </c>
      <c r="E7" s="197"/>
      <c r="F7" s="130">
        <v>18.26</v>
      </c>
      <c r="G7" s="130">
        <v>26.16</v>
      </c>
      <c r="H7" s="130">
        <v>33.78</v>
      </c>
      <c r="I7" s="130">
        <v>28.13</v>
      </c>
      <c r="J7" s="130">
        <v>34.8</v>
      </c>
      <c r="K7" s="122">
        <v>25.67</v>
      </c>
      <c r="L7" s="122">
        <v>31.23</v>
      </c>
      <c r="M7" s="122">
        <v>27.7</v>
      </c>
      <c r="N7" s="122">
        <v>19.65</v>
      </c>
      <c r="O7" s="122">
        <v>23.28</v>
      </c>
      <c r="P7" s="122">
        <v>14.9</v>
      </c>
      <c r="Q7" s="122">
        <v>27.67</v>
      </c>
      <c r="R7" s="122">
        <v>32.52</v>
      </c>
      <c r="S7" s="123">
        <v>28.7</v>
      </c>
      <c r="T7" s="131">
        <v>25.32</v>
      </c>
    </row>
    <row r="8" spans="3:20" ht="24" customHeight="1" thickBot="1" thickTop="1">
      <c r="C8" s="18"/>
      <c r="D8" s="198" t="s">
        <v>22</v>
      </c>
      <c r="E8" s="199"/>
      <c r="F8" s="19">
        <v>10698</v>
      </c>
      <c r="G8" s="20">
        <v>6539</v>
      </c>
      <c r="H8" s="20">
        <v>7534</v>
      </c>
      <c r="I8" s="20">
        <v>6554</v>
      </c>
      <c r="J8" s="20">
        <v>11346</v>
      </c>
      <c r="K8" s="20">
        <v>5082</v>
      </c>
      <c r="L8" s="20">
        <v>6403</v>
      </c>
      <c r="M8" s="20">
        <v>4044</v>
      </c>
      <c r="N8" s="20">
        <v>4519</v>
      </c>
      <c r="O8" s="20">
        <v>3678</v>
      </c>
      <c r="P8" s="20">
        <v>8704</v>
      </c>
      <c r="Q8" s="20">
        <v>9130</v>
      </c>
      <c r="R8" s="20">
        <v>10114</v>
      </c>
      <c r="S8" s="21">
        <v>11653</v>
      </c>
      <c r="T8" s="132">
        <f>SUM(F8:S8)</f>
        <v>105998</v>
      </c>
    </row>
    <row r="9" spans="3:20" ht="24" customHeight="1" thickBot="1" thickTop="1">
      <c r="C9" s="18"/>
      <c r="D9" s="200" t="s">
        <v>23</v>
      </c>
      <c r="E9" s="201"/>
      <c r="F9" s="22">
        <v>10878</v>
      </c>
      <c r="G9" s="22">
        <v>6668</v>
      </c>
      <c r="H9" s="22">
        <v>7672</v>
      </c>
      <c r="I9" s="22">
        <v>6449</v>
      </c>
      <c r="J9" s="22">
        <v>11429</v>
      </c>
      <c r="K9" s="22">
        <v>5056</v>
      </c>
      <c r="L9" s="22">
        <v>6361</v>
      </c>
      <c r="M9" s="22">
        <v>4012</v>
      </c>
      <c r="N9" s="22">
        <v>4572</v>
      </c>
      <c r="O9" s="22">
        <v>3638</v>
      </c>
      <c r="P9" s="22">
        <v>8600</v>
      </c>
      <c r="Q9" s="22">
        <v>9166</v>
      </c>
      <c r="R9" s="22">
        <v>10171</v>
      </c>
      <c r="S9" s="22">
        <v>11856</v>
      </c>
      <c r="T9" s="132">
        <f>SUM(F9:S9)</f>
        <v>106528</v>
      </c>
    </row>
    <row r="10" spans="3:20" ht="24" customHeight="1" thickBot="1" thickTop="1">
      <c r="C10" s="18"/>
      <c r="D10" s="163" t="s">
        <v>24</v>
      </c>
      <c r="E10" s="164"/>
      <c r="F10" s="23">
        <f aca="true" t="shared" si="0" ref="F10:S10">F8-F9</f>
        <v>-180</v>
      </c>
      <c r="G10" s="23">
        <f t="shared" si="0"/>
        <v>-129</v>
      </c>
      <c r="H10" s="23">
        <f t="shared" si="0"/>
        <v>-138</v>
      </c>
      <c r="I10" s="23">
        <f t="shared" si="0"/>
        <v>105</v>
      </c>
      <c r="J10" s="23">
        <f t="shared" si="0"/>
        <v>-83</v>
      </c>
      <c r="K10" s="23">
        <f t="shared" si="0"/>
        <v>26</v>
      </c>
      <c r="L10" s="23">
        <f t="shared" si="0"/>
        <v>42</v>
      </c>
      <c r="M10" s="23">
        <f t="shared" si="0"/>
        <v>32</v>
      </c>
      <c r="N10" s="23">
        <f t="shared" si="0"/>
        <v>-53</v>
      </c>
      <c r="O10" s="23">
        <f t="shared" si="0"/>
        <v>40</v>
      </c>
      <c r="P10" s="23">
        <f t="shared" si="0"/>
        <v>104</v>
      </c>
      <c r="Q10" s="23">
        <f t="shared" si="0"/>
        <v>-36</v>
      </c>
      <c r="R10" s="23">
        <f t="shared" si="0"/>
        <v>-57</v>
      </c>
      <c r="S10" s="23">
        <f t="shared" si="0"/>
        <v>-203</v>
      </c>
      <c r="T10" s="132">
        <f>SUM(F10:S10)</f>
        <v>-530</v>
      </c>
    </row>
    <row r="11" spans="3:20" ht="24" customHeight="1" thickBot="1" thickTop="1">
      <c r="C11" s="24"/>
      <c r="D11" s="163" t="s">
        <v>25</v>
      </c>
      <c r="E11" s="164"/>
      <c r="F11" s="25">
        <f aca="true" t="shared" si="1" ref="F11:T11">F8/F9*100</f>
        <v>98.34528405956976</v>
      </c>
      <c r="G11" s="25">
        <f t="shared" si="1"/>
        <v>98.06538692261547</v>
      </c>
      <c r="H11" s="25">
        <f t="shared" si="1"/>
        <v>98.20125130344108</v>
      </c>
      <c r="I11" s="25">
        <f t="shared" si="1"/>
        <v>101.62815940455884</v>
      </c>
      <c r="J11" s="25">
        <f t="shared" si="1"/>
        <v>99.27377723335374</v>
      </c>
      <c r="K11" s="25">
        <f t="shared" si="1"/>
        <v>100.51424050632912</v>
      </c>
      <c r="L11" s="25">
        <f t="shared" si="1"/>
        <v>100.66027354189593</v>
      </c>
      <c r="M11" s="25">
        <f t="shared" si="1"/>
        <v>100.7976071784646</v>
      </c>
      <c r="N11" s="25">
        <f t="shared" si="1"/>
        <v>98.84076990376202</v>
      </c>
      <c r="O11" s="25">
        <f t="shared" si="1"/>
        <v>101.09950522264981</v>
      </c>
      <c r="P11" s="25">
        <f t="shared" si="1"/>
        <v>101.20930232558139</v>
      </c>
      <c r="Q11" s="25">
        <f t="shared" si="1"/>
        <v>99.60724416321187</v>
      </c>
      <c r="R11" s="25">
        <f t="shared" si="1"/>
        <v>99.4395831285026</v>
      </c>
      <c r="S11" s="26">
        <f t="shared" si="1"/>
        <v>98.28778677462888</v>
      </c>
      <c r="T11" s="133">
        <f t="shared" si="1"/>
        <v>99.5024782216882</v>
      </c>
    </row>
    <row r="12" spans="3:20" ht="24" customHeight="1" thickBot="1" thickTop="1">
      <c r="C12" s="27" t="s">
        <v>26</v>
      </c>
      <c r="D12" s="163" t="s">
        <v>27</v>
      </c>
      <c r="E12" s="164"/>
      <c r="F12" s="23">
        <v>1063</v>
      </c>
      <c r="G12" s="28">
        <v>502</v>
      </c>
      <c r="H12" s="29">
        <v>675</v>
      </c>
      <c r="I12" s="29">
        <v>806</v>
      </c>
      <c r="J12" s="29">
        <v>890</v>
      </c>
      <c r="K12" s="29">
        <v>463</v>
      </c>
      <c r="L12" s="29">
        <v>622</v>
      </c>
      <c r="M12" s="29">
        <v>345</v>
      </c>
      <c r="N12" s="30">
        <v>496</v>
      </c>
      <c r="O12" s="30">
        <v>394</v>
      </c>
      <c r="P12" s="30">
        <v>951</v>
      </c>
      <c r="Q12" s="30">
        <v>903</v>
      </c>
      <c r="R12" s="30">
        <v>1057</v>
      </c>
      <c r="S12" s="30">
        <v>1405</v>
      </c>
      <c r="T12" s="132">
        <f>SUM(F12:S12)</f>
        <v>10572</v>
      </c>
    </row>
    <row r="13" spans="3:20" ht="24" customHeight="1" thickBot="1" thickTop="1">
      <c r="C13" s="17"/>
      <c r="D13" s="163" t="s">
        <v>28</v>
      </c>
      <c r="E13" s="164"/>
      <c r="F13" s="23">
        <v>284</v>
      </c>
      <c r="G13" s="31">
        <v>143</v>
      </c>
      <c r="H13" s="29">
        <v>190</v>
      </c>
      <c r="I13" s="29">
        <v>243</v>
      </c>
      <c r="J13" s="29">
        <v>249</v>
      </c>
      <c r="K13" s="29">
        <v>139</v>
      </c>
      <c r="L13" s="29">
        <v>152</v>
      </c>
      <c r="M13" s="29">
        <v>116</v>
      </c>
      <c r="N13" s="30">
        <v>210</v>
      </c>
      <c r="O13" s="30">
        <v>130</v>
      </c>
      <c r="P13" s="30">
        <v>307</v>
      </c>
      <c r="Q13" s="30">
        <v>275</v>
      </c>
      <c r="R13" s="30">
        <v>240</v>
      </c>
      <c r="S13" s="30">
        <v>295</v>
      </c>
      <c r="T13" s="132">
        <f>SUM(F13:S13)</f>
        <v>2973</v>
      </c>
    </row>
    <row r="14" spans="3:20" ht="24" customHeight="1" thickBot="1" thickTop="1">
      <c r="C14" s="32"/>
      <c r="D14" s="163" t="s">
        <v>29</v>
      </c>
      <c r="E14" s="164"/>
      <c r="F14" s="33">
        <f aca="true" t="shared" si="2" ref="F14:T14">F13/F12*100</f>
        <v>26.71683913452493</v>
      </c>
      <c r="G14" s="33">
        <f t="shared" si="2"/>
        <v>28.48605577689243</v>
      </c>
      <c r="H14" s="33">
        <f t="shared" si="2"/>
        <v>28.14814814814815</v>
      </c>
      <c r="I14" s="33">
        <f t="shared" si="2"/>
        <v>30.148883374689827</v>
      </c>
      <c r="J14" s="33">
        <f t="shared" si="2"/>
        <v>27.977528089887638</v>
      </c>
      <c r="K14" s="33">
        <f t="shared" si="2"/>
        <v>30.021598272138228</v>
      </c>
      <c r="L14" s="33">
        <f t="shared" si="2"/>
        <v>24.437299035369776</v>
      </c>
      <c r="M14" s="33">
        <f t="shared" si="2"/>
        <v>33.6231884057971</v>
      </c>
      <c r="N14" s="33">
        <f t="shared" si="2"/>
        <v>42.33870967741936</v>
      </c>
      <c r="O14" s="33">
        <f t="shared" si="2"/>
        <v>32.99492385786802</v>
      </c>
      <c r="P14" s="33">
        <f t="shared" si="2"/>
        <v>32.28180862250263</v>
      </c>
      <c r="Q14" s="33">
        <f t="shared" si="2"/>
        <v>30.454042081949055</v>
      </c>
      <c r="R14" s="33">
        <f t="shared" si="2"/>
        <v>22.705771050141912</v>
      </c>
      <c r="S14" s="34">
        <f t="shared" si="2"/>
        <v>20.99644128113879</v>
      </c>
      <c r="T14" s="134">
        <f t="shared" si="2"/>
        <v>28.121452894438136</v>
      </c>
    </row>
    <row r="15" spans="3:20" ht="24" customHeight="1" thickBot="1" thickTop="1">
      <c r="C15" s="17" t="s">
        <v>30</v>
      </c>
      <c r="D15" s="165" t="s">
        <v>31</v>
      </c>
      <c r="E15" s="166"/>
      <c r="F15" s="23">
        <v>1243</v>
      </c>
      <c r="G15" s="29">
        <v>631</v>
      </c>
      <c r="H15" s="29">
        <v>813</v>
      </c>
      <c r="I15" s="29">
        <v>701</v>
      </c>
      <c r="J15" s="29">
        <v>973</v>
      </c>
      <c r="K15" s="29">
        <v>437</v>
      </c>
      <c r="L15" s="29">
        <v>580</v>
      </c>
      <c r="M15" s="29">
        <v>313</v>
      </c>
      <c r="N15" s="30">
        <v>549</v>
      </c>
      <c r="O15" s="30">
        <v>354</v>
      </c>
      <c r="P15" s="30">
        <v>847</v>
      </c>
      <c r="Q15" s="30">
        <v>939</v>
      </c>
      <c r="R15" s="30">
        <v>1114</v>
      </c>
      <c r="S15" s="30">
        <v>1608</v>
      </c>
      <c r="T15" s="132">
        <f>SUM(F15:S15)</f>
        <v>11102</v>
      </c>
    </row>
    <row r="16" spans="3:20" ht="24" customHeight="1" thickBot="1" thickTop="1">
      <c r="C16" s="17" t="s">
        <v>32</v>
      </c>
      <c r="D16" s="163" t="s">
        <v>33</v>
      </c>
      <c r="E16" s="164"/>
      <c r="F16" s="23">
        <v>572</v>
      </c>
      <c r="G16" s="29">
        <v>295</v>
      </c>
      <c r="H16" s="29">
        <v>368</v>
      </c>
      <c r="I16" s="29">
        <v>359</v>
      </c>
      <c r="J16" s="29">
        <v>570</v>
      </c>
      <c r="K16" s="29">
        <v>181</v>
      </c>
      <c r="L16" s="29">
        <v>288</v>
      </c>
      <c r="M16" s="29">
        <v>193</v>
      </c>
      <c r="N16" s="30">
        <v>364</v>
      </c>
      <c r="O16" s="30">
        <v>154</v>
      </c>
      <c r="P16" s="30">
        <v>358</v>
      </c>
      <c r="Q16" s="30">
        <v>507</v>
      </c>
      <c r="R16" s="30">
        <v>659</v>
      </c>
      <c r="S16" s="30">
        <v>1011</v>
      </c>
      <c r="T16" s="132">
        <f>SUM(F16:S16)</f>
        <v>5879</v>
      </c>
    </row>
    <row r="17" spans="3:20" s="35" customFormat="1" ht="24" customHeight="1" thickBot="1" thickTop="1">
      <c r="C17" s="36" t="s">
        <v>32</v>
      </c>
      <c r="D17" s="167" t="s">
        <v>34</v>
      </c>
      <c r="E17" s="168"/>
      <c r="F17" s="23">
        <v>484</v>
      </c>
      <c r="G17" s="29">
        <v>216</v>
      </c>
      <c r="H17" s="29">
        <v>184</v>
      </c>
      <c r="I17" s="29">
        <v>285</v>
      </c>
      <c r="J17" s="29">
        <v>435</v>
      </c>
      <c r="K17" s="29">
        <v>157</v>
      </c>
      <c r="L17" s="29">
        <v>222</v>
      </c>
      <c r="M17" s="29">
        <v>106</v>
      </c>
      <c r="N17" s="30">
        <v>258</v>
      </c>
      <c r="O17" s="30">
        <v>119</v>
      </c>
      <c r="P17" s="30">
        <v>313</v>
      </c>
      <c r="Q17" s="30">
        <v>351</v>
      </c>
      <c r="R17" s="30">
        <v>311</v>
      </c>
      <c r="S17" s="30">
        <v>502</v>
      </c>
      <c r="T17" s="132">
        <f>SUM(F17:S17)</f>
        <v>3943</v>
      </c>
    </row>
    <row r="18" spans="3:20" s="35" customFormat="1" ht="24" customHeight="1" thickBot="1" thickTop="1">
      <c r="C18" s="37" t="s">
        <v>32</v>
      </c>
      <c r="D18" s="161" t="s">
        <v>35</v>
      </c>
      <c r="E18" s="162"/>
      <c r="F18" s="38">
        <v>467</v>
      </c>
      <c r="G18" s="39">
        <v>233</v>
      </c>
      <c r="H18" s="39">
        <v>188</v>
      </c>
      <c r="I18" s="39">
        <v>140</v>
      </c>
      <c r="J18" s="39">
        <v>206</v>
      </c>
      <c r="K18" s="39">
        <v>151</v>
      </c>
      <c r="L18" s="39">
        <v>131</v>
      </c>
      <c r="M18" s="39">
        <v>55</v>
      </c>
      <c r="N18" s="40">
        <v>110</v>
      </c>
      <c r="O18" s="40">
        <v>127</v>
      </c>
      <c r="P18" s="40">
        <v>296</v>
      </c>
      <c r="Q18" s="40">
        <v>274</v>
      </c>
      <c r="R18" s="40">
        <v>202</v>
      </c>
      <c r="S18" s="40">
        <v>251</v>
      </c>
      <c r="T18" s="132">
        <f>SUM(F18:S18)</f>
        <v>2831</v>
      </c>
    </row>
    <row r="19" spans="3:20" ht="24" customHeight="1" thickBot="1">
      <c r="C19" s="187" t="s">
        <v>36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202"/>
    </row>
    <row r="20" spans="3:20" ht="24" customHeight="1" thickBot="1">
      <c r="C20" s="41" t="s">
        <v>20</v>
      </c>
      <c r="D20" s="171" t="s">
        <v>37</v>
      </c>
      <c r="E20" s="172"/>
      <c r="F20" s="42">
        <v>5221</v>
      </c>
      <c r="G20" s="43">
        <v>3325</v>
      </c>
      <c r="H20" s="43">
        <v>4034</v>
      </c>
      <c r="I20" s="43">
        <v>3478</v>
      </c>
      <c r="J20" s="43">
        <v>5895</v>
      </c>
      <c r="K20" s="43">
        <v>2602</v>
      </c>
      <c r="L20" s="43">
        <v>3176</v>
      </c>
      <c r="M20" s="43">
        <v>1932</v>
      </c>
      <c r="N20" s="44">
        <v>2203</v>
      </c>
      <c r="O20" s="44">
        <v>1887</v>
      </c>
      <c r="P20" s="44">
        <v>4590</v>
      </c>
      <c r="Q20" s="44">
        <v>4928</v>
      </c>
      <c r="R20" s="44">
        <v>5351</v>
      </c>
      <c r="S20" s="44">
        <v>6038</v>
      </c>
      <c r="T20" s="135">
        <f>SUM(F20:S20)</f>
        <v>54660</v>
      </c>
    </row>
    <row r="21" spans="3:20" ht="24" customHeight="1" thickBot="1" thickTop="1">
      <c r="C21" s="45"/>
      <c r="D21" s="170" t="s">
        <v>38</v>
      </c>
      <c r="E21" s="164"/>
      <c r="F21" s="33">
        <f aca="true" t="shared" si="3" ref="F21:T21">F20/F8*100</f>
        <v>48.80351467564031</v>
      </c>
      <c r="G21" s="33">
        <f t="shared" si="3"/>
        <v>50.848753632053835</v>
      </c>
      <c r="H21" s="33">
        <f t="shared" si="3"/>
        <v>53.54393416511813</v>
      </c>
      <c r="I21" s="33">
        <f t="shared" si="3"/>
        <v>53.06682941714983</v>
      </c>
      <c r="J21" s="33">
        <f t="shared" si="3"/>
        <v>51.95663670015864</v>
      </c>
      <c r="K21" s="33">
        <f t="shared" si="3"/>
        <v>51.20031483667847</v>
      </c>
      <c r="L21" s="33">
        <f t="shared" si="3"/>
        <v>49.60174918007184</v>
      </c>
      <c r="M21" s="33">
        <f t="shared" si="3"/>
        <v>47.774480712166174</v>
      </c>
      <c r="N21" s="33">
        <f t="shared" si="3"/>
        <v>48.74972339013056</v>
      </c>
      <c r="O21" s="33">
        <f t="shared" si="3"/>
        <v>51.305057096247964</v>
      </c>
      <c r="P21" s="33">
        <f t="shared" si="3"/>
        <v>52.734375</v>
      </c>
      <c r="Q21" s="33">
        <f t="shared" si="3"/>
        <v>53.975903614457835</v>
      </c>
      <c r="R21" s="33">
        <f t="shared" si="3"/>
        <v>52.906861775756376</v>
      </c>
      <c r="S21" s="34">
        <f t="shared" si="3"/>
        <v>51.81498326611174</v>
      </c>
      <c r="T21" s="134">
        <f t="shared" si="3"/>
        <v>51.567010698315066</v>
      </c>
    </row>
    <row r="22" spans="3:20" ht="24" customHeight="1" thickBot="1" thickTop="1">
      <c r="C22" s="46" t="s">
        <v>26</v>
      </c>
      <c r="D22" s="170" t="s">
        <v>39</v>
      </c>
      <c r="E22" s="164"/>
      <c r="F22" s="23">
        <v>434</v>
      </c>
      <c r="G22" s="29">
        <v>223</v>
      </c>
      <c r="H22" s="29">
        <v>164</v>
      </c>
      <c r="I22" s="29">
        <v>302</v>
      </c>
      <c r="J22" s="29">
        <v>351</v>
      </c>
      <c r="K22" s="29">
        <v>171</v>
      </c>
      <c r="L22" s="29">
        <v>235</v>
      </c>
      <c r="M22" s="29">
        <v>107</v>
      </c>
      <c r="N22" s="30">
        <v>237</v>
      </c>
      <c r="O22" s="30">
        <v>135</v>
      </c>
      <c r="P22" s="30">
        <v>338</v>
      </c>
      <c r="Q22" s="30">
        <v>293</v>
      </c>
      <c r="R22" s="30">
        <v>228</v>
      </c>
      <c r="S22" s="30">
        <v>365</v>
      </c>
      <c r="T22" s="132">
        <f>SUM(F22:S22)</f>
        <v>3583</v>
      </c>
    </row>
    <row r="23" spans="3:20" ht="24" customHeight="1" thickBot="1" thickTop="1">
      <c r="C23" s="47"/>
      <c r="D23" s="170" t="s">
        <v>38</v>
      </c>
      <c r="E23" s="164"/>
      <c r="F23" s="33">
        <f aca="true" t="shared" si="4" ref="F23:T23">F22/F8*100</f>
        <v>4.056833052907086</v>
      </c>
      <c r="G23" s="33">
        <f t="shared" si="4"/>
        <v>3.4103073864505276</v>
      </c>
      <c r="H23" s="33">
        <f t="shared" si="4"/>
        <v>2.1767985134058936</v>
      </c>
      <c r="I23" s="33">
        <f t="shared" si="4"/>
        <v>4.607873054623131</v>
      </c>
      <c r="J23" s="33">
        <f t="shared" si="4"/>
        <v>3.0936012691697514</v>
      </c>
      <c r="K23" s="33">
        <f t="shared" si="4"/>
        <v>3.3648170011806373</v>
      </c>
      <c r="L23" s="33">
        <f t="shared" si="4"/>
        <v>3.6701546150242077</v>
      </c>
      <c r="M23" s="33">
        <f t="shared" si="4"/>
        <v>2.645895153313551</v>
      </c>
      <c r="N23" s="33">
        <f t="shared" si="4"/>
        <v>5.2445231245850845</v>
      </c>
      <c r="O23" s="33">
        <f t="shared" si="4"/>
        <v>3.6704730831973897</v>
      </c>
      <c r="P23" s="33">
        <f t="shared" si="4"/>
        <v>3.8832720588235294</v>
      </c>
      <c r="Q23" s="33">
        <f t="shared" si="4"/>
        <v>3.209200438116101</v>
      </c>
      <c r="R23" s="33">
        <f t="shared" si="4"/>
        <v>2.2543009689539253</v>
      </c>
      <c r="S23" s="34">
        <f t="shared" si="4"/>
        <v>3.132240624731829</v>
      </c>
      <c r="T23" s="134">
        <f t="shared" si="4"/>
        <v>3.3802524575935395</v>
      </c>
    </row>
    <row r="24" spans="3:20" s="35" customFormat="1" ht="24" customHeight="1" thickBot="1" thickTop="1">
      <c r="C24" s="48" t="s">
        <v>30</v>
      </c>
      <c r="D24" s="206" t="s">
        <v>40</v>
      </c>
      <c r="E24" s="207"/>
      <c r="F24" s="23">
        <v>620</v>
      </c>
      <c r="G24" s="29">
        <v>307</v>
      </c>
      <c r="H24" s="29">
        <v>321</v>
      </c>
      <c r="I24" s="29">
        <v>132</v>
      </c>
      <c r="J24" s="29">
        <v>436</v>
      </c>
      <c r="K24" s="29">
        <v>264</v>
      </c>
      <c r="L24" s="29">
        <v>200</v>
      </c>
      <c r="M24" s="29">
        <v>130</v>
      </c>
      <c r="N24" s="30">
        <v>112</v>
      </c>
      <c r="O24" s="30">
        <v>146</v>
      </c>
      <c r="P24" s="30">
        <v>738</v>
      </c>
      <c r="Q24" s="30">
        <v>239</v>
      </c>
      <c r="R24" s="30">
        <v>789</v>
      </c>
      <c r="S24" s="30">
        <v>605</v>
      </c>
      <c r="T24" s="136">
        <f>SUM(F24:S24)</f>
        <v>5039</v>
      </c>
    </row>
    <row r="25" spans="3:20" ht="24" customHeight="1" thickBot="1" thickTop="1">
      <c r="C25" s="49"/>
      <c r="D25" s="170" t="s">
        <v>38</v>
      </c>
      <c r="E25" s="164"/>
      <c r="F25" s="33">
        <f aca="true" t="shared" si="5" ref="F25:T25">F24/F8*100</f>
        <v>5.795475789867265</v>
      </c>
      <c r="G25" s="33">
        <f t="shared" si="5"/>
        <v>4.694907478207677</v>
      </c>
      <c r="H25" s="33">
        <f t="shared" si="5"/>
        <v>4.260684895142023</v>
      </c>
      <c r="I25" s="33">
        <f t="shared" si="5"/>
        <v>2.014037229173024</v>
      </c>
      <c r="J25" s="33">
        <f t="shared" si="5"/>
        <v>3.842763969680945</v>
      </c>
      <c r="K25" s="33">
        <f t="shared" si="5"/>
        <v>5.194805194805195</v>
      </c>
      <c r="L25" s="33">
        <f t="shared" si="5"/>
        <v>3.1235358425737934</v>
      </c>
      <c r="M25" s="33">
        <f t="shared" si="5"/>
        <v>3.214638971315529</v>
      </c>
      <c r="N25" s="33">
        <f t="shared" si="5"/>
        <v>2.4784244301836686</v>
      </c>
      <c r="O25" s="33">
        <f t="shared" si="5"/>
        <v>3.969548667754214</v>
      </c>
      <c r="P25" s="33">
        <f t="shared" si="5"/>
        <v>8.478860294117647</v>
      </c>
      <c r="Q25" s="33">
        <f t="shared" si="5"/>
        <v>2.6177437020810514</v>
      </c>
      <c r="R25" s="33">
        <f t="shared" si="5"/>
        <v>7.8010678267747675</v>
      </c>
      <c r="S25" s="34">
        <f t="shared" si="5"/>
        <v>5.191796104007552</v>
      </c>
      <c r="T25" s="134">
        <f t="shared" si="5"/>
        <v>4.753863280439254</v>
      </c>
    </row>
    <row r="26" spans="3:20" s="35" customFormat="1" ht="24" customHeight="1" thickBot="1" thickTop="1">
      <c r="C26" s="50" t="s">
        <v>41</v>
      </c>
      <c r="D26" s="169" t="s">
        <v>42</v>
      </c>
      <c r="E26" s="168"/>
      <c r="F26" s="23">
        <v>2487</v>
      </c>
      <c r="G26" s="29">
        <v>1401</v>
      </c>
      <c r="H26" s="29">
        <v>1392</v>
      </c>
      <c r="I26" s="29">
        <v>1354</v>
      </c>
      <c r="J26" s="29">
        <v>1921</v>
      </c>
      <c r="K26" s="29">
        <v>924</v>
      </c>
      <c r="L26" s="29">
        <v>1295</v>
      </c>
      <c r="M26" s="29">
        <v>838</v>
      </c>
      <c r="N26" s="30">
        <v>1023</v>
      </c>
      <c r="O26" s="30">
        <v>715</v>
      </c>
      <c r="P26" s="30">
        <v>2147</v>
      </c>
      <c r="Q26" s="30">
        <v>1798</v>
      </c>
      <c r="R26" s="30">
        <v>1701</v>
      </c>
      <c r="S26" s="30">
        <v>2193</v>
      </c>
      <c r="T26" s="132">
        <f>SUM(F26:S26)</f>
        <v>21189</v>
      </c>
    </row>
    <row r="27" spans="3:20" ht="24" customHeight="1" thickBot="1" thickTop="1">
      <c r="C27" s="51"/>
      <c r="D27" s="170" t="s">
        <v>38</v>
      </c>
      <c r="E27" s="164"/>
      <c r="F27" s="33">
        <f aca="true" t="shared" si="6" ref="F27:T27">F26/F8*100</f>
        <v>23.24733595064498</v>
      </c>
      <c r="G27" s="33">
        <f t="shared" si="6"/>
        <v>21.425294387521028</v>
      </c>
      <c r="H27" s="33">
        <f t="shared" si="6"/>
        <v>18.476241040615875</v>
      </c>
      <c r="I27" s="33">
        <f t="shared" si="6"/>
        <v>20.659139456820263</v>
      </c>
      <c r="J27" s="33">
        <f t="shared" si="6"/>
        <v>16.93107703155297</v>
      </c>
      <c r="K27" s="33">
        <f t="shared" si="6"/>
        <v>18.181818181818183</v>
      </c>
      <c r="L27" s="33">
        <f t="shared" si="6"/>
        <v>20.22489458066531</v>
      </c>
      <c r="M27" s="33">
        <f t="shared" si="6"/>
        <v>20.722057368941645</v>
      </c>
      <c r="N27" s="33">
        <f t="shared" si="6"/>
        <v>22.637751714981192</v>
      </c>
      <c r="O27" s="33">
        <f t="shared" si="6"/>
        <v>19.439912996193584</v>
      </c>
      <c r="P27" s="33">
        <f t="shared" si="6"/>
        <v>24.666819852941178</v>
      </c>
      <c r="Q27" s="33">
        <f t="shared" si="6"/>
        <v>19.693318729463307</v>
      </c>
      <c r="R27" s="33">
        <f t="shared" si="6"/>
        <v>16.81827170259047</v>
      </c>
      <c r="S27" s="34">
        <f t="shared" si="6"/>
        <v>18.81918819188192</v>
      </c>
      <c r="T27" s="134">
        <f t="shared" si="6"/>
        <v>19.989999811317194</v>
      </c>
    </row>
    <row r="28" spans="3:20" s="35" customFormat="1" ht="24" customHeight="1" thickBot="1" thickTop="1">
      <c r="C28" s="36" t="s">
        <v>43</v>
      </c>
      <c r="D28" s="169" t="s">
        <v>44</v>
      </c>
      <c r="E28" s="168"/>
      <c r="F28" s="52">
        <v>767</v>
      </c>
      <c r="G28" s="30">
        <v>206</v>
      </c>
      <c r="H28" s="30">
        <v>27</v>
      </c>
      <c r="I28" s="30">
        <v>92</v>
      </c>
      <c r="J28" s="30">
        <v>107</v>
      </c>
      <c r="K28" s="30">
        <v>69</v>
      </c>
      <c r="L28" s="30">
        <v>77</v>
      </c>
      <c r="M28" s="30">
        <v>57</v>
      </c>
      <c r="N28" s="30">
        <v>194</v>
      </c>
      <c r="O28" s="30">
        <v>98</v>
      </c>
      <c r="P28" s="30">
        <v>156</v>
      </c>
      <c r="Q28" s="30">
        <v>128</v>
      </c>
      <c r="R28" s="30">
        <v>83</v>
      </c>
      <c r="S28" s="30">
        <v>217</v>
      </c>
      <c r="T28" s="132">
        <f>SUM(F28:S28)</f>
        <v>2278</v>
      </c>
    </row>
    <row r="29" spans="3:20" ht="24" customHeight="1" thickBot="1" thickTop="1">
      <c r="C29" s="47"/>
      <c r="D29" s="170" t="s">
        <v>38</v>
      </c>
      <c r="E29" s="164"/>
      <c r="F29" s="53">
        <f aca="true" t="shared" si="7" ref="F29:T29">F28/F8*100</f>
        <v>7.1695644045616</v>
      </c>
      <c r="G29" s="53">
        <f t="shared" si="7"/>
        <v>3.1503287964520563</v>
      </c>
      <c r="H29" s="53">
        <f t="shared" si="7"/>
        <v>0.35837536501194583</v>
      </c>
      <c r="I29" s="53">
        <f t="shared" si="7"/>
        <v>1.4037229173024106</v>
      </c>
      <c r="J29" s="53">
        <f t="shared" si="7"/>
        <v>0.9430636347611493</v>
      </c>
      <c r="K29" s="53">
        <f t="shared" si="7"/>
        <v>1.357733175914994</v>
      </c>
      <c r="L29" s="53">
        <f t="shared" si="7"/>
        <v>1.2025612993909105</v>
      </c>
      <c r="M29" s="53">
        <f t="shared" si="7"/>
        <v>1.4094955489614243</v>
      </c>
      <c r="N29" s="53">
        <f t="shared" si="7"/>
        <v>4.292985173710998</v>
      </c>
      <c r="O29" s="53">
        <f t="shared" si="7"/>
        <v>2.6644915715062534</v>
      </c>
      <c r="P29" s="53">
        <f t="shared" si="7"/>
        <v>1.7922794117647058</v>
      </c>
      <c r="Q29" s="53">
        <f t="shared" si="7"/>
        <v>1.4019715224534501</v>
      </c>
      <c r="R29" s="53">
        <f t="shared" si="7"/>
        <v>0.8206446509788412</v>
      </c>
      <c r="S29" s="54">
        <f t="shared" si="7"/>
        <v>1.8621814125117997</v>
      </c>
      <c r="T29" s="134">
        <f t="shared" si="7"/>
        <v>2.1490971527764673</v>
      </c>
    </row>
    <row r="30" spans="3:20" s="35" customFormat="1" ht="24" customHeight="1" thickBot="1" thickTop="1">
      <c r="C30" s="50" t="s">
        <v>45</v>
      </c>
      <c r="D30" s="169" t="s">
        <v>46</v>
      </c>
      <c r="E30" s="168"/>
      <c r="F30" s="52">
        <v>0</v>
      </c>
      <c r="G30" s="30">
        <v>4382</v>
      </c>
      <c r="H30" s="30">
        <v>3840</v>
      </c>
      <c r="I30" s="30">
        <v>3515</v>
      </c>
      <c r="J30" s="30">
        <v>4101</v>
      </c>
      <c r="K30" s="30">
        <v>1986</v>
      </c>
      <c r="L30" s="30">
        <v>3225</v>
      </c>
      <c r="M30" s="30">
        <v>2424</v>
      </c>
      <c r="N30" s="30">
        <v>2862</v>
      </c>
      <c r="O30" s="30">
        <v>1642</v>
      </c>
      <c r="P30" s="30">
        <v>0</v>
      </c>
      <c r="Q30" s="30">
        <v>5550</v>
      </c>
      <c r="R30" s="30">
        <v>3875</v>
      </c>
      <c r="S30" s="30">
        <v>4859</v>
      </c>
      <c r="T30" s="132">
        <f>SUM(F30:S30)</f>
        <v>42261</v>
      </c>
    </row>
    <row r="31" spans="3:20" ht="24" customHeight="1" thickBot="1" thickTop="1">
      <c r="C31" s="55"/>
      <c r="D31" s="204" t="s">
        <v>38</v>
      </c>
      <c r="E31" s="205"/>
      <c r="F31" s="56">
        <f aca="true" t="shared" si="8" ref="F31:T31">F30/F8*100</f>
        <v>0</v>
      </c>
      <c r="G31" s="57">
        <f t="shared" si="8"/>
        <v>67.01330478666463</v>
      </c>
      <c r="H31" s="57">
        <f t="shared" si="8"/>
        <v>50.96894080169897</v>
      </c>
      <c r="I31" s="57">
        <f t="shared" si="8"/>
        <v>53.63137015563015</v>
      </c>
      <c r="J31" s="57">
        <f t="shared" si="8"/>
        <v>36.14489687995769</v>
      </c>
      <c r="K31" s="57">
        <f t="shared" si="8"/>
        <v>39.07910271546635</v>
      </c>
      <c r="L31" s="57">
        <f t="shared" si="8"/>
        <v>50.36701546150242</v>
      </c>
      <c r="M31" s="57">
        <f t="shared" si="8"/>
        <v>59.940652818991104</v>
      </c>
      <c r="N31" s="57">
        <f t="shared" si="8"/>
        <v>63.332595707014825</v>
      </c>
      <c r="O31" s="57">
        <f t="shared" si="8"/>
        <v>44.64382816748233</v>
      </c>
      <c r="P31" s="56">
        <f t="shared" si="8"/>
        <v>0</v>
      </c>
      <c r="Q31" s="57">
        <f t="shared" si="8"/>
        <v>60.788608981380065</v>
      </c>
      <c r="R31" s="57">
        <f t="shared" si="8"/>
        <v>38.31322918726517</v>
      </c>
      <c r="S31" s="58">
        <f t="shared" si="8"/>
        <v>41.69741697416974</v>
      </c>
      <c r="T31" s="137">
        <f t="shared" si="8"/>
        <v>39.86962018151286</v>
      </c>
    </row>
    <row r="32" spans="3:20" s="35" customFormat="1" ht="24" customHeight="1" thickBot="1">
      <c r="C32" s="187" t="s">
        <v>47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203"/>
    </row>
    <row r="33" spans="3:20" ht="24" customHeight="1" thickBot="1">
      <c r="C33" s="59" t="s">
        <v>20</v>
      </c>
      <c r="D33" s="171" t="s">
        <v>48</v>
      </c>
      <c r="E33" s="172"/>
      <c r="F33" s="42">
        <v>388</v>
      </c>
      <c r="G33" s="42">
        <v>95</v>
      </c>
      <c r="H33" s="42">
        <v>357</v>
      </c>
      <c r="I33" s="42">
        <v>218</v>
      </c>
      <c r="J33" s="42">
        <v>426</v>
      </c>
      <c r="K33" s="42">
        <v>111</v>
      </c>
      <c r="L33" s="42">
        <v>123</v>
      </c>
      <c r="M33" s="42">
        <v>144</v>
      </c>
      <c r="N33" s="42">
        <v>245</v>
      </c>
      <c r="O33" s="42">
        <v>82</v>
      </c>
      <c r="P33" s="42">
        <v>250</v>
      </c>
      <c r="Q33" s="42">
        <v>300</v>
      </c>
      <c r="R33" s="42">
        <v>519</v>
      </c>
      <c r="S33" s="42">
        <v>957</v>
      </c>
      <c r="T33" s="135">
        <f>SUM(F33:S33)</f>
        <v>4215</v>
      </c>
    </row>
    <row r="34" spans="3:20" s="35" customFormat="1" ht="24" customHeight="1" thickBot="1" thickTop="1">
      <c r="C34" s="60" t="s">
        <v>26</v>
      </c>
      <c r="D34" s="189" t="s">
        <v>49</v>
      </c>
      <c r="E34" s="190"/>
      <c r="F34" s="61">
        <v>220</v>
      </c>
      <c r="G34" s="29">
        <v>68</v>
      </c>
      <c r="H34" s="29">
        <v>272</v>
      </c>
      <c r="I34" s="29">
        <v>132</v>
      </c>
      <c r="J34" s="29">
        <v>167</v>
      </c>
      <c r="K34" s="29">
        <v>46</v>
      </c>
      <c r="L34" s="29">
        <v>63</v>
      </c>
      <c r="M34" s="29">
        <v>100</v>
      </c>
      <c r="N34" s="30">
        <v>139</v>
      </c>
      <c r="O34" s="30">
        <v>48</v>
      </c>
      <c r="P34" s="30">
        <v>119</v>
      </c>
      <c r="Q34" s="30">
        <v>213</v>
      </c>
      <c r="R34" s="30">
        <v>419</v>
      </c>
      <c r="S34" s="30">
        <v>573</v>
      </c>
      <c r="T34" s="135">
        <f>SUM(F34:S34)</f>
        <v>2579</v>
      </c>
    </row>
    <row r="35" spans="3:20" ht="24" customHeight="1" thickBot="1" thickTop="1">
      <c r="C35" s="62" t="s">
        <v>30</v>
      </c>
      <c r="D35" s="179" t="s">
        <v>50</v>
      </c>
      <c r="E35" s="180"/>
      <c r="F35" s="38">
        <f>F33-'[1]VIII'!F33</f>
        <v>54</v>
      </c>
      <c r="G35" s="38">
        <f>G33-'[1]VIII'!G33</f>
        <v>29</v>
      </c>
      <c r="H35" s="38">
        <f>H33-'[1]VIII'!H33</f>
        <v>224</v>
      </c>
      <c r="I35" s="38">
        <f>I33-'[1]VIII'!I33</f>
        <v>59</v>
      </c>
      <c r="J35" s="38">
        <f>J33-'[1]VIII'!J33</f>
        <v>209</v>
      </c>
      <c r="K35" s="38">
        <f>K33-'[1]VIII'!K33</f>
        <v>-22</v>
      </c>
      <c r="L35" s="38">
        <f>L33-'[1]VIII'!L33</f>
        <v>15</v>
      </c>
      <c r="M35" s="38">
        <f>M33-'[1]VIII'!M33</f>
        <v>31</v>
      </c>
      <c r="N35" s="38">
        <f>N33-'[1]VIII'!N33</f>
        <v>122</v>
      </c>
      <c r="O35" s="38">
        <f>O33-'[1]VIII'!O33</f>
        <v>-24</v>
      </c>
      <c r="P35" s="38">
        <f>P33-'[1]VIII'!P33</f>
        <v>44</v>
      </c>
      <c r="Q35" s="38">
        <f>Q33-'[1]VIII'!Q33</f>
        <v>157</v>
      </c>
      <c r="R35" s="38">
        <f>R33-'[1]VIII'!R33</f>
        <v>66</v>
      </c>
      <c r="S35" s="38">
        <f>S33-'[1]VIII'!S33</f>
        <v>393</v>
      </c>
      <c r="T35" s="135">
        <f>SUM(F35:S35)</f>
        <v>1357</v>
      </c>
    </row>
    <row r="36" spans="3:20" s="35" customFormat="1" ht="24" customHeight="1" thickBot="1">
      <c r="C36" s="177" t="s">
        <v>51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</row>
    <row r="37" spans="3:20" ht="24" customHeight="1" thickBot="1">
      <c r="C37" s="63" t="s">
        <v>20</v>
      </c>
      <c r="D37" s="173" t="s">
        <v>52</v>
      </c>
      <c r="E37" s="174"/>
      <c r="F37" s="42">
        <v>1</v>
      </c>
      <c r="G37" s="43">
        <v>0</v>
      </c>
      <c r="H37" s="43">
        <v>2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4">
        <v>0</v>
      </c>
      <c r="O37" s="44">
        <v>0</v>
      </c>
      <c r="P37" s="44">
        <v>4</v>
      </c>
      <c r="Q37" s="44">
        <v>1</v>
      </c>
      <c r="R37" s="44">
        <v>0</v>
      </c>
      <c r="S37" s="44">
        <v>0</v>
      </c>
      <c r="T37" s="135">
        <f>SUM(F37:S37)</f>
        <v>8</v>
      </c>
    </row>
    <row r="38" spans="3:20" s="35" customFormat="1" ht="24" customHeight="1" thickBot="1" thickTop="1">
      <c r="C38" s="64" t="s">
        <v>26</v>
      </c>
      <c r="D38" s="175" t="s">
        <v>53</v>
      </c>
      <c r="E38" s="176"/>
      <c r="F38" s="38">
        <v>40</v>
      </c>
      <c r="G38" s="39">
        <v>0</v>
      </c>
      <c r="H38" s="39">
        <v>14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40">
        <v>0</v>
      </c>
      <c r="O38" s="40">
        <v>0</v>
      </c>
      <c r="P38" s="40">
        <v>73</v>
      </c>
      <c r="Q38" s="40">
        <v>2</v>
      </c>
      <c r="R38" s="40">
        <v>0</v>
      </c>
      <c r="S38" s="40">
        <v>0</v>
      </c>
      <c r="T38" s="135">
        <f>SUM(F38:S38)</f>
        <v>129</v>
      </c>
    </row>
    <row r="39" spans="3:20" ht="14.25">
      <c r="C39" s="65" t="s">
        <v>54</v>
      </c>
      <c r="I39" s="66"/>
      <c r="O39" s="68"/>
      <c r="P39" s="68"/>
      <c r="Q39" s="68"/>
      <c r="R39" s="68"/>
      <c r="S39" s="68"/>
      <c r="T39" s="69"/>
    </row>
    <row r="40" spans="2:20" ht="15.75">
      <c r="B40" t="s">
        <v>32</v>
      </c>
      <c r="C40" s="1"/>
      <c r="D40" s="2" t="s">
        <v>0</v>
      </c>
      <c r="E40" s="3"/>
      <c r="F40" s="7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55</v>
      </c>
    </row>
    <row r="42" spans="3:20" ht="32.25" thickBot="1">
      <c r="C42" s="185" t="s">
        <v>2</v>
      </c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</row>
    <row r="43" spans="3:20" ht="34.5" customHeight="1" thickBot="1">
      <c r="C43" s="10" t="s">
        <v>3</v>
      </c>
      <c r="D43" s="71" t="s">
        <v>4</v>
      </c>
      <c r="E43" s="72" t="s">
        <v>5</v>
      </c>
      <c r="F43" s="14" t="s">
        <v>95</v>
      </c>
      <c r="G43" s="13" t="s">
        <v>96</v>
      </c>
      <c r="H43" s="15" t="s">
        <v>6</v>
      </c>
      <c r="I43" s="15" t="s">
        <v>7</v>
      </c>
      <c r="J43" s="15" t="s">
        <v>8</v>
      </c>
      <c r="K43" s="15" t="s">
        <v>9</v>
      </c>
      <c r="L43" s="15" t="s">
        <v>10</v>
      </c>
      <c r="M43" s="15" t="s">
        <v>11</v>
      </c>
      <c r="N43" s="15" t="s">
        <v>12</v>
      </c>
      <c r="O43" s="15" t="s">
        <v>13</v>
      </c>
      <c r="P43" s="15" t="s">
        <v>14</v>
      </c>
      <c r="Q43" s="15" t="s">
        <v>15</v>
      </c>
      <c r="R43" s="15" t="s">
        <v>16</v>
      </c>
      <c r="S43" s="15" t="s">
        <v>17</v>
      </c>
      <c r="T43" s="16" t="s">
        <v>18</v>
      </c>
    </row>
    <row r="44" spans="3:20" ht="26.25" customHeight="1" thickBot="1">
      <c r="C44" s="187" t="s">
        <v>56</v>
      </c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</row>
    <row r="45" spans="3:20" s="35" customFormat="1" ht="25.5" customHeight="1" thickBot="1">
      <c r="C45" s="73" t="s">
        <v>20</v>
      </c>
      <c r="D45" s="181" t="s">
        <v>57</v>
      </c>
      <c r="E45" s="182"/>
      <c r="F45" s="74">
        <v>11</v>
      </c>
      <c r="G45" s="75">
        <v>6</v>
      </c>
      <c r="H45" s="75">
        <v>45</v>
      </c>
      <c r="I45" s="75">
        <v>38</v>
      </c>
      <c r="J45" s="76">
        <v>24</v>
      </c>
      <c r="K45" s="75">
        <v>43</v>
      </c>
      <c r="L45" s="76">
        <v>29</v>
      </c>
      <c r="M45" s="75">
        <v>18</v>
      </c>
      <c r="N45" s="76">
        <v>10</v>
      </c>
      <c r="O45" s="76">
        <v>13</v>
      </c>
      <c r="P45" s="76">
        <v>50</v>
      </c>
      <c r="Q45" s="75">
        <v>42</v>
      </c>
      <c r="R45" s="77">
        <v>50</v>
      </c>
      <c r="S45" s="76">
        <v>101</v>
      </c>
      <c r="T45" s="129">
        <f aca="true" t="shared" si="9" ref="T45:T67">SUM(F45:S45)</f>
        <v>480</v>
      </c>
    </row>
    <row r="46" spans="3:20" ht="25.5" customHeight="1" thickBot="1" thickTop="1">
      <c r="C46" s="47"/>
      <c r="D46" s="183" t="s">
        <v>58</v>
      </c>
      <c r="E46" s="184"/>
      <c r="F46" s="78">
        <f>F45+'[1]VIII'!F46</f>
        <v>78</v>
      </c>
      <c r="G46" s="78">
        <f>G45+'[1]VIII'!G46</f>
        <v>59</v>
      </c>
      <c r="H46" s="78">
        <f>H45+'[1]VIII'!H46</f>
        <v>221</v>
      </c>
      <c r="I46" s="78">
        <f>I45+'[1]VIII'!I46</f>
        <v>224</v>
      </c>
      <c r="J46" s="78">
        <f>J45+'[1]VIII'!J46</f>
        <v>320</v>
      </c>
      <c r="K46" s="78">
        <f>K45+'[1]VIII'!K46</f>
        <v>116</v>
      </c>
      <c r="L46" s="78">
        <f>L45+'[1]VIII'!L46</f>
        <v>146</v>
      </c>
      <c r="M46" s="78">
        <f>M45+'[1]VIII'!M46</f>
        <v>91</v>
      </c>
      <c r="N46" s="78">
        <f>N45+'[1]VIII'!N46</f>
        <v>110</v>
      </c>
      <c r="O46" s="78">
        <f>O45+'[1]VIII'!O46</f>
        <v>78</v>
      </c>
      <c r="P46" s="78">
        <f>P45+'[1]VIII'!P46</f>
        <v>146</v>
      </c>
      <c r="Q46" s="78">
        <f>Q45+'[1]VIII'!Q46</f>
        <v>215</v>
      </c>
      <c r="R46" s="78">
        <f>R45+'[1]VIII'!R46</f>
        <v>92</v>
      </c>
      <c r="S46" s="78">
        <f>S45+'[1]VIII'!S46</f>
        <v>492</v>
      </c>
      <c r="T46" s="129">
        <f t="shared" si="9"/>
        <v>2388</v>
      </c>
    </row>
    <row r="47" spans="3:20" s="35" customFormat="1" ht="25.5" customHeight="1" thickBot="1" thickTop="1">
      <c r="C47" s="50" t="s">
        <v>26</v>
      </c>
      <c r="D47" s="189" t="s">
        <v>59</v>
      </c>
      <c r="E47" s="190"/>
      <c r="F47" s="79">
        <v>36</v>
      </c>
      <c r="G47" s="80">
        <v>32</v>
      </c>
      <c r="H47" s="80">
        <v>27</v>
      </c>
      <c r="I47" s="80">
        <v>33</v>
      </c>
      <c r="J47" s="81">
        <v>42</v>
      </c>
      <c r="K47" s="80">
        <v>12</v>
      </c>
      <c r="L47" s="81">
        <v>45</v>
      </c>
      <c r="M47" s="80">
        <v>70</v>
      </c>
      <c r="N47" s="81">
        <v>24</v>
      </c>
      <c r="O47" s="81">
        <v>22</v>
      </c>
      <c r="P47" s="81">
        <v>19</v>
      </c>
      <c r="Q47" s="80">
        <v>17</v>
      </c>
      <c r="R47" s="82">
        <v>44</v>
      </c>
      <c r="S47" s="81">
        <v>43</v>
      </c>
      <c r="T47" s="129">
        <f t="shared" si="9"/>
        <v>466</v>
      </c>
    </row>
    <row r="48" spans="3:20" ht="25.5" customHeight="1" thickBot="1" thickTop="1">
      <c r="C48" s="47"/>
      <c r="D48" s="183" t="s">
        <v>60</v>
      </c>
      <c r="E48" s="184"/>
      <c r="F48" s="79">
        <f>F47+'[1]VIII'!F48</f>
        <v>269</v>
      </c>
      <c r="G48" s="79">
        <f>G47+'[1]VIII'!G48</f>
        <v>273</v>
      </c>
      <c r="H48" s="79">
        <f>H47+'[1]VIII'!H48</f>
        <v>267</v>
      </c>
      <c r="I48" s="79">
        <f>I47+'[1]VIII'!I48</f>
        <v>273</v>
      </c>
      <c r="J48" s="79">
        <f>J47+'[1]VIII'!J48</f>
        <v>301</v>
      </c>
      <c r="K48" s="79">
        <f>K47+'[1]VIII'!K48</f>
        <v>139</v>
      </c>
      <c r="L48" s="79">
        <f>L47+'[1]VIII'!L48</f>
        <v>197</v>
      </c>
      <c r="M48" s="79">
        <f>M47+'[1]VIII'!M48</f>
        <v>224</v>
      </c>
      <c r="N48" s="79">
        <f>N47+'[1]VIII'!N48</f>
        <v>118</v>
      </c>
      <c r="O48" s="79">
        <f>O47+'[1]VIII'!O48</f>
        <v>178</v>
      </c>
      <c r="P48" s="79">
        <f>P47+'[1]VIII'!P48</f>
        <v>586</v>
      </c>
      <c r="Q48" s="79">
        <f>Q47+'[1]VIII'!Q48</f>
        <v>128</v>
      </c>
      <c r="R48" s="79">
        <f>R47+'[1]VIII'!R48</f>
        <v>407</v>
      </c>
      <c r="S48" s="79">
        <f>S47+'[1]VIII'!S48</f>
        <v>259</v>
      </c>
      <c r="T48" s="129">
        <f t="shared" si="9"/>
        <v>3619</v>
      </c>
    </row>
    <row r="49" spans="3:20" s="35" customFormat="1" ht="25.5" customHeight="1" thickBot="1" thickTop="1">
      <c r="C49" s="50" t="s">
        <v>30</v>
      </c>
      <c r="D49" s="189" t="s">
        <v>61</v>
      </c>
      <c r="E49" s="190"/>
      <c r="F49" s="79">
        <v>1</v>
      </c>
      <c r="G49" s="80">
        <v>30</v>
      </c>
      <c r="H49" s="80">
        <v>127</v>
      </c>
      <c r="I49" s="80">
        <v>34</v>
      </c>
      <c r="J49" s="81">
        <v>13</v>
      </c>
      <c r="K49" s="80">
        <v>5</v>
      </c>
      <c r="L49" s="81">
        <v>8</v>
      </c>
      <c r="M49" s="80">
        <v>10</v>
      </c>
      <c r="N49" s="81">
        <v>50</v>
      </c>
      <c r="O49" s="81">
        <v>0</v>
      </c>
      <c r="P49" s="81">
        <v>1</v>
      </c>
      <c r="Q49" s="80">
        <v>106</v>
      </c>
      <c r="R49" s="82">
        <v>285</v>
      </c>
      <c r="S49" s="81">
        <v>438</v>
      </c>
      <c r="T49" s="129">
        <f t="shared" si="9"/>
        <v>1108</v>
      </c>
    </row>
    <row r="50" spans="3:20" s="35" customFormat="1" ht="25.5" customHeight="1" thickBot="1" thickTop="1">
      <c r="C50" s="83"/>
      <c r="D50" s="189" t="s">
        <v>62</v>
      </c>
      <c r="E50" s="190"/>
      <c r="F50" s="79">
        <f>F49+'[1]VIII'!F50</f>
        <v>34</v>
      </c>
      <c r="G50" s="79">
        <f>G49+'[1]VIII'!G50</f>
        <v>65</v>
      </c>
      <c r="H50" s="79">
        <f>H49+'[1]VIII'!H50</f>
        <v>629</v>
      </c>
      <c r="I50" s="79">
        <f>I49+'[1]VIII'!I50</f>
        <v>289</v>
      </c>
      <c r="J50" s="79">
        <f>J49+'[1]VIII'!J50</f>
        <v>490</v>
      </c>
      <c r="K50" s="79">
        <f>K49+'[1]VIII'!K50</f>
        <v>159</v>
      </c>
      <c r="L50" s="79">
        <f>L49+'[1]VIII'!L50</f>
        <v>91</v>
      </c>
      <c r="M50" s="79">
        <f>M49+'[1]VIII'!M50</f>
        <v>199</v>
      </c>
      <c r="N50" s="79">
        <f>N49+'[1]VIII'!N50</f>
        <v>127</v>
      </c>
      <c r="O50" s="79">
        <f>O49+'[1]VIII'!O50</f>
        <v>47</v>
      </c>
      <c r="P50" s="79">
        <f>P49+'[1]VIII'!P50</f>
        <v>43</v>
      </c>
      <c r="Q50" s="79">
        <f>Q49+'[1]VIII'!Q50</f>
        <v>216</v>
      </c>
      <c r="R50" s="79">
        <f>R49+'[1]VIII'!R50</f>
        <v>1305</v>
      </c>
      <c r="S50" s="79">
        <f>S49+'[1]VIII'!S50</f>
        <v>1369</v>
      </c>
      <c r="T50" s="129">
        <f t="shared" si="9"/>
        <v>5063</v>
      </c>
    </row>
    <row r="51" spans="3:20" s="35" customFormat="1" ht="25.5" customHeight="1" thickBot="1" thickTop="1">
      <c r="C51" s="36" t="s">
        <v>41</v>
      </c>
      <c r="D51" s="189" t="s">
        <v>63</v>
      </c>
      <c r="E51" s="190"/>
      <c r="F51" s="84">
        <v>28</v>
      </c>
      <c r="G51" s="81">
        <v>14</v>
      </c>
      <c r="H51" s="81">
        <v>28</v>
      </c>
      <c r="I51" s="81">
        <v>7</v>
      </c>
      <c r="J51" s="81">
        <v>57</v>
      </c>
      <c r="K51" s="80">
        <v>0</v>
      </c>
      <c r="L51" s="81">
        <v>18</v>
      </c>
      <c r="M51" s="80">
        <v>7</v>
      </c>
      <c r="N51" s="81">
        <v>12</v>
      </c>
      <c r="O51" s="81">
        <v>10</v>
      </c>
      <c r="P51" s="81">
        <v>28</v>
      </c>
      <c r="Q51" s="80">
        <v>14</v>
      </c>
      <c r="R51" s="82">
        <v>13</v>
      </c>
      <c r="S51" s="81">
        <v>21</v>
      </c>
      <c r="T51" s="129">
        <f t="shared" si="9"/>
        <v>257</v>
      </c>
    </row>
    <row r="52" spans="3:20" s="35" customFormat="1" ht="25.5" customHeight="1" thickBot="1" thickTop="1">
      <c r="C52" s="83"/>
      <c r="D52" s="189" t="s">
        <v>64</v>
      </c>
      <c r="E52" s="190"/>
      <c r="F52" s="85">
        <f>F51+'[1]VIII'!F52</f>
        <v>191</v>
      </c>
      <c r="G52" s="85">
        <f>G51+'[1]VIII'!G52</f>
        <v>76</v>
      </c>
      <c r="H52" s="85">
        <f>H51+'[1]VIII'!H52</f>
        <v>59</v>
      </c>
      <c r="I52" s="85">
        <f>I51+'[1]VIII'!I52</f>
        <v>45</v>
      </c>
      <c r="J52" s="85">
        <f>J51+'[1]VIII'!J52</f>
        <v>133</v>
      </c>
      <c r="K52" s="85">
        <f>K51+'[1]VIII'!K52</f>
        <v>16</v>
      </c>
      <c r="L52" s="85">
        <f>L51+'[1]VIII'!L52</f>
        <v>85</v>
      </c>
      <c r="M52" s="85">
        <f>M51+'[1]VIII'!M52</f>
        <v>28</v>
      </c>
      <c r="N52" s="85">
        <f>N51+'[1]VIII'!N52</f>
        <v>39</v>
      </c>
      <c r="O52" s="85">
        <f>O51+'[1]VIII'!O52</f>
        <v>50</v>
      </c>
      <c r="P52" s="85">
        <f>P51+'[1]VIII'!P52</f>
        <v>115</v>
      </c>
      <c r="Q52" s="85">
        <f>Q51+'[1]VIII'!Q52</f>
        <v>69</v>
      </c>
      <c r="R52" s="85">
        <f>R51+'[1]VIII'!R52</f>
        <v>36</v>
      </c>
      <c r="S52" s="85">
        <f>S51+'[1]VIII'!S52</f>
        <v>94</v>
      </c>
      <c r="T52" s="129">
        <f t="shared" si="9"/>
        <v>1036</v>
      </c>
    </row>
    <row r="53" spans="3:20" s="35" customFormat="1" ht="25.5" customHeight="1" thickBot="1" thickTop="1">
      <c r="C53" s="50" t="s">
        <v>43</v>
      </c>
      <c r="D53" s="189" t="s">
        <v>65</v>
      </c>
      <c r="E53" s="190"/>
      <c r="F53" s="85">
        <v>80</v>
      </c>
      <c r="G53" s="80">
        <v>27</v>
      </c>
      <c r="H53" s="80">
        <v>90</v>
      </c>
      <c r="I53" s="80">
        <v>58</v>
      </c>
      <c r="J53" s="80">
        <v>32</v>
      </c>
      <c r="K53" s="80">
        <v>29</v>
      </c>
      <c r="L53" s="80">
        <v>25</v>
      </c>
      <c r="M53" s="80">
        <v>30</v>
      </c>
      <c r="N53" s="80">
        <v>26</v>
      </c>
      <c r="O53" s="80">
        <v>13</v>
      </c>
      <c r="P53" s="80">
        <v>67</v>
      </c>
      <c r="Q53" s="80">
        <v>53</v>
      </c>
      <c r="R53" s="80">
        <v>70</v>
      </c>
      <c r="S53" s="82">
        <v>76</v>
      </c>
      <c r="T53" s="129">
        <f t="shared" si="9"/>
        <v>676</v>
      </c>
    </row>
    <row r="54" spans="3:20" ht="25.5" customHeight="1" thickBot="1" thickTop="1">
      <c r="C54" s="51"/>
      <c r="D54" s="183" t="s">
        <v>66</v>
      </c>
      <c r="E54" s="184"/>
      <c r="F54" s="85">
        <f>F53+'[1]VIII'!F54</f>
        <v>336</v>
      </c>
      <c r="G54" s="85">
        <f>G53+'[1]VIII'!G54</f>
        <v>118</v>
      </c>
      <c r="H54" s="85">
        <f>H53+'[1]VIII'!H54</f>
        <v>283</v>
      </c>
      <c r="I54" s="85">
        <f>I53+'[1]VIII'!I54</f>
        <v>415</v>
      </c>
      <c r="J54" s="85">
        <f>J53+'[1]VIII'!J54</f>
        <v>264</v>
      </c>
      <c r="K54" s="85">
        <f>K53+'[1]VIII'!K54</f>
        <v>177</v>
      </c>
      <c r="L54" s="85">
        <f>L53+'[1]VIII'!L54</f>
        <v>145</v>
      </c>
      <c r="M54" s="85">
        <f>M53+'[1]VIII'!M54</f>
        <v>123</v>
      </c>
      <c r="N54" s="85">
        <f>N53+'[1]VIII'!N54</f>
        <v>114</v>
      </c>
      <c r="O54" s="85">
        <f>O53+'[1]VIII'!O54</f>
        <v>101</v>
      </c>
      <c r="P54" s="85">
        <f>P53+'[1]VIII'!P54</f>
        <v>335</v>
      </c>
      <c r="Q54" s="85">
        <f>Q53+'[1]VIII'!Q54</f>
        <v>230</v>
      </c>
      <c r="R54" s="85">
        <f>R53+'[1]VIII'!R54</f>
        <v>366</v>
      </c>
      <c r="S54" s="85">
        <f>S53+'[1]VIII'!S54</f>
        <v>327</v>
      </c>
      <c r="T54" s="129">
        <f t="shared" si="9"/>
        <v>3334</v>
      </c>
    </row>
    <row r="55" spans="3:20" s="35" customFormat="1" ht="25.5" customHeight="1" thickBot="1" thickTop="1">
      <c r="C55" s="50" t="s">
        <v>45</v>
      </c>
      <c r="D55" s="189" t="s">
        <v>67</v>
      </c>
      <c r="E55" s="190"/>
      <c r="F55" s="85">
        <v>1</v>
      </c>
      <c r="G55" s="80">
        <v>0</v>
      </c>
      <c r="H55" s="80">
        <v>18</v>
      </c>
      <c r="I55" s="80">
        <v>21</v>
      </c>
      <c r="J55" s="80">
        <v>6</v>
      </c>
      <c r="K55" s="80">
        <v>10</v>
      </c>
      <c r="L55" s="80">
        <v>1</v>
      </c>
      <c r="M55" s="80">
        <v>0</v>
      </c>
      <c r="N55" s="80">
        <v>0</v>
      </c>
      <c r="O55" s="80">
        <v>6</v>
      </c>
      <c r="P55" s="80">
        <v>2</v>
      </c>
      <c r="Q55" s="80">
        <v>1</v>
      </c>
      <c r="R55" s="80">
        <v>1</v>
      </c>
      <c r="S55" s="82">
        <v>3</v>
      </c>
      <c r="T55" s="129">
        <f t="shared" si="9"/>
        <v>70</v>
      </c>
    </row>
    <row r="56" spans="3:20" ht="25.5" customHeight="1" thickBot="1" thickTop="1">
      <c r="C56" s="51"/>
      <c r="D56" s="183" t="s">
        <v>68</v>
      </c>
      <c r="E56" s="184"/>
      <c r="F56" s="85">
        <f>F55+'[1]VIII'!F56</f>
        <v>18</v>
      </c>
      <c r="G56" s="85">
        <f>G55+'[1]VIII'!G56</f>
        <v>6</v>
      </c>
      <c r="H56" s="85">
        <f>H55+'[1]VIII'!H56</f>
        <v>35</v>
      </c>
      <c r="I56" s="85">
        <f>I55+'[1]VIII'!I56</f>
        <v>34</v>
      </c>
      <c r="J56" s="85">
        <f>J55+'[1]VIII'!J56</f>
        <v>53</v>
      </c>
      <c r="K56" s="85">
        <f>K55+'[1]VIII'!K56</f>
        <v>12</v>
      </c>
      <c r="L56" s="85">
        <f>L55+'[1]VIII'!L56</f>
        <v>3</v>
      </c>
      <c r="M56" s="85">
        <f>M55+'[1]VIII'!M56</f>
        <v>13</v>
      </c>
      <c r="N56" s="85">
        <f>N55+'[1]VIII'!N56</f>
        <v>23</v>
      </c>
      <c r="O56" s="85">
        <f>O55+'[1]VIII'!O56</f>
        <v>20</v>
      </c>
      <c r="P56" s="85">
        <f>P55+'[1]VIII'!P56</f>
        <v>10</v>
      </c>
      <c r="Q56" s="85">
        <f>Q55+'[1]VIII'!Q56</f>
        <v>37</v>
      </c>
      <c r="R56" s="85">
        <f>R55+'[1]VIII'!R56</f>
        <v>21</v>
      </c>
      <c r="S56" s="85">
        <f>S55+'[1]VIII'!S56</f>
        <v>98</v>
      </c>
      <c r="T56" s="129">
        <f t="shared" si="9"/>
        <v>383</v>
      </c>
    </row>
    <row r="57" spans="3:20" s="35" customFormat="1" ht="25.5" customHeight="1" thickBot="1" thickTop="1">
      <c r="C57" s="36" t="s">
        <v>69</v>
      </c>
      <c r="D57" s="189" t="s">
        <v>70</v>
      </c>
      <c r="E57" s="190"/>
      <c r="F57" s="85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82">
        <v>11</v>
      </c>
      <c r="T57" s="138">
        <f t="shared" si="9"/>
        <v>11</v>
      </c>
    </row>
    <row r="58" spans="3:20" ht="25.5" customHeight="1" thickBot="1" thickTop="1">
      <c r="C58" s="47"/>
      <c r="D58" s="183" t="s">
        <v>71</v>
      </c>
      <c r="E58" s="184"/>
      <c r="F58" s="85">
        <f>F57+'[1]VIII'!F58</f>
        <v>0</v>
      </c>
      <c r="G58" s="85">
        <f>G57+'[1]VIII'!G58</f>
        <v>0</v>
      </c>
      <c r="H58" s="85">
        <f>H57+'[1]VIII'!H58</f>
        <v>0</v>
      </c>
      <c r="I58" s="85">
        <f>I57+'[1]VIII'!I58</f>
        <v>0</v>
      </c>
      <c r="J58" s="85">
        <f>J57+'[1]VIII'!J58</f>
        <v>4</v>
      </c>
      <c r="K58" s="85">
        <f>K57+'[1]VIII'!K58</f>
        <v>0</v>
      </c>
      <c r="L58" s="85">
        <f>L57+'[1]VIII'!L58</f>
        <v>0</v>
      </c>
      <c r="M58" s="85">
        <f>M57+'[1]VIII'!M58</f>
        <v>0</v>
      </c>
      <c r="N58" s="85">
        <f>N57+'[1]VIII'!N58</f>
        <v>0</v>
      </c>
      <c r="O58" s="85">
        <f>O57+'[1]VIII'!O58</f>
        <v>0</v>
      </c>
      <c r="P58" s="85">
        <f>P57+'[1]VIII'!P58</f>
        <v>0</v>
      </c>
      <c r="Q58" s="85">
        <f>Q57+'[1]VIII'!Q58</f>
        <v>0</v>
      </c>
      <c r="R58" s="85">
        <f>R57+'[1]VIII'!R58</f>
        <v>0</v>
      </c>
      <c r="S58" s="85">
        <f>S57+'[1]VIII'!S58</f>
        <v>30</v>
      </c>
      <c r="T58" s="129">
        <f t="shared" si="9"/>
        <v>34</v>
      </c>
    </row>
    <row r="59" spans="3:20" s="35" customFormat="1" ht="25.5" customHeight="1" thickBot="1" thickTop="1">
      <c r="C59" s="50" t="s">
        <v>72</v>
      </c>
      <c r="D59" s="189" t="s">
        <v>73</v>
      </c>
      <c r="E59" s="190"/>
      <c r="F59" s="85">
        <v>2</v>
      </c>
      <c r="G59" s="80">
        <v>0</v>
      </c>
      <c r="H59" s="80">
        <v>0</v>
      </c>
      <c r="I59" s="80">
        <v>0</v>
      </c>
      <c r="J59" s="80">
        <v>0</v>
      </c>
      <c r="K59" s="80">
        <v>1</v>
      </c>
      <c r="L59" s="80">
        <v>1</v>
      </c>
      <c r="M59" s="80">
        <v>0</v>
      </c>
      <c r="N59" s="80">
        <v>0</v>
      </c>
      <c r="O59" s="80">
        <v>0</v>
      </c>
      <c r="P59" s="80">
        <v>1</v>
      </c>
      <c r="Q59" s="80">
        <v>0</v>
      </c>
      <c r="R59" s="80">
        <v>1</v>
      </c>
      <c r="S59" s="82">
        <v>1</v>
      </c>
      <c r="T59" s="129">
        <f t="shared" si="9"/>
        <v>7</v>
      </c>
    </row>
    <row r="60" spans="3:20" ht="25.5" customHeight="1" thickBot="1" thickTop="1">
      <c r="C60" s="51"/>
      <c r="D60" s="183" t="s">
        <v>74</v>
      </c>
      <c r="E60" s="184"/>
      <c r="F60" s="85">
        <f>F59+'[1]VIII'!F60</f>
        <v>21</v>
      </c>
      <c r="G60" s="85">
        <f>G59+'[1]VIII'!G60</f>
        <v>4</v>
      </c>
      <c r="H60" s="85">
        <f>H59+'[1]VIII'!H60</f>
        <v>12</v>
      </c>
      <c r="I60" s="85">
        <f>I59+'[1]VIII'!I60</f>
        <v>5</v>
      </c>
      <c r="J60" s="85">
        <f>J59+'[1]VIII'!J60</f>
        <v>7</v>
      </c>
      <c r="K60" s="85">
        <f>K59+'[1]VIII'!K60</f>
        <v>4</v>
      </c>
      <c r="L60" s="85">
        <f>L59+'[1]VIII'!L60</f>
        <v>2</v>
      </c>
      <c r="M60" s="85">
        <f>M59+'[1]VIII'!M60</f>
        <v>3</v>
      </c>
      <c r="N60" s="85">
        <f>N59+'[1]VIII'!N60</f>
        <v>4</v>
      </c>
      <c r="O60" s="85">
        <f>O59+'[1]VIII'!O60</f>
        <v>1</v>
      </c>
      <c r="P60" s="85">
        <f>P59+'[1]VIII'!P60</f>
        <v>14</v>
      </c>
      <c r="Q60" s="85">
        <f>Q59+'[1]VIII'!Q60</f>
        <v>3</v>
      </c>
      <c r="R60" s="85">
        <f>R59+'[1]VIII'!R60</f>
        <v>6</v>
      </c>
      <c r="S60" s="85">
        <f>S59+'[1]VIII'!S60</f>
        <v>19</v>
      </c>
      <c r="T60" s="129">
        <f t="shared" si="9"/>
        <v>105</v>
      </c>
    </row>
    <row r="61" spans="3:20" s="35" customFormat="1" ht="25.5" customHeight="1" thickBot="1" thickTop="1">
      <c r="C61" s="50" t="s">
        <v>75</v>
      </c>
      <c r="D61" s="189" t="s">
        <v>76</v>
      </c>
      <c r="E61" s="190"/>
      <c r="F61" s="85">
        <v>2</v>
      </c>
      <c r="G61" s="80">
        <v>0</v>
      </c>
      <c r="H61" s="80">
        <v>2</v>
      </c>
      <c r="I61" s="80">
        <v>0</v>
      </c>
      <c r="J61" s="80">
        <v>4</v>
      </c>
      <c r="K61" s="80">
        <v>6</v>
      </c>
      <c r="L61" s="80">
        <v>10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80">
        <v>0</v>
      </c>
      <c r="S61" s="82">
        <v>5</v>
      </c>
      <c r="T61" s="129">
        <f t="shared" si="9"/>
        <v>29</v>
      </c>
    </row>
    <row r="62" spans="3:20" s="67" customFormat="1" ht="25.5" customHeight="1" thickBot="1" thickTop="1">
      <c r="C62" s="86"/>
      <c r="D62" s="189" t="s">
        <v>77</v>
      </c>
      <c r="E62" s="190"/>
      <c r="F62" s="85">
        <f>F61+'[1]VIII'!F62</f>
        <v>15</v>
      </c>
      <c r="G62" s="85">
        <f>G61+'[1]VIII'!G62</f>
        <v>7</v>
      </c>
      <c r="H62" s="85">
        <f>H61+'[1]VIII'!H62</f>
        <v>3</v>
      </c>
      <c r="I62" s="85">
        <f>I61+'[1]VIII'!I62</f>
        <v>1</v>
      </c>
      <c r="J62" s="85">
        <f>J61+'[1]VIII'!J62</f>
        <v>12</v>
      </c>
      <c r="K62" s="85">
        <f>K61+'[1]VIII'!K62</f>
        <v>8</v>
      </c>
      <c r="L62" s="85">
        <f>L61+'[1]VIII'!L62</f>
        <v>10</v>
      </c>
      <c r="M62" s="85">
        <f>M61+'[1]VIII'!M62</f>
        <v>0</v>
      </c>
      <c r="N62" s="85">
        <f>N61+'[1]VIII'!N62</f>
        <v>1</v>
      </c>
      <c r="O62" s="85">
        <f>O61+'[1]VIII'!O62</f>
        <v>0</v>
      </c>
      <c r="P62" s="85">
        <f>P61+'[1]VIII'!P62</f>
        <v>0</v>
      </c>
      <c r="Q62" s="85">
        <f>Q61+'[1]VIII'!Q62</f>
        <v>2</v>
      </c>
      <c r="R62" s="85">
        <f>R61+'[1]VIII'!R62</f>
        <v>5</v>
      </c>
      <c r="S62" s="85">
        <f>S61+'[1]VIII'!S62</f>
        <v>28</v>
      </c>
      <c r="T62" s="129">
        <f t="shared" si="9"/>
        <v>92</v>
      </c>
    </row>
    <row r="63" spans="3:20" s="35" customFormat="1" ht="25.5" customHeight="1" thickBot="1" thickTop="1">
      <c r="C63" s="36" t="s">
        <v>78</v>
      </c>
      <c r="D63" s="189" t="s">
        <v>79</v>
      </c>
      <c r="E63" s="191"/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80">
        <v>0</v>
      </c>
      <c r="R63" s="80">
        <v>2</v>
      </c>
      <c r="S63" s="82">
        <v>0</v>
      </c>
      <c r="T63" s="129">
        <f t="shared" si="9"/>
        <v>2</v>
      </c>
    </row>
    <row r="64" spans="3:20" ht="25.5" customHeight="1" thickBot="1" thickTop="1">
      <c r="C64" s="47"/>
      <c r="D64" s="183" t="s">
        <v>80</v>
      </c>
      <c r="E64" s="184"/>
      <c r="F64" s="85">
        <f>F63+'[1]VIII'!F64</f>
        <v>3</v>
      </c>
      <c r="G64" s="85">
        <f>G63+'[1]VIII'!G64</f>
        <v>0</v>
      </c>
      <c r="H64" s="85">
        <f>H63+'[1]VIII'!H64</f>
        <v>1</v>
      </c>
      <c r="I64" s="85">
        <f>I63+'[1]VIII'!I64</f>
        <v>0</v>
      </c>
      <c r="J64" s="85">
        <f>J63+'[1]VIII'!J64</f>
        <v>0</v>
      </c>
      <c r="K64" s="85">
        <f>K63+'[1]VIII'!K64</f>
        <v>0</v>
      </c>
      <c r="L64" s="85">
        <f>L63+'[1]VIII'!L64</f>
        <v>2</v>
      </c>
      <c r="M64" s="85">
        <f>M63+'[1]VIII'!M64</f>
        <v>0</v>
      </c>
      <c r="N64" s="85">
        <f>N63+'[1]VIII'!N64</f>
        <v>0</v>
      </c>
      <c r="O64" s="85">
        <f>O63+'[1]VIII'!O64</f>
        <v>0</v>
      </c>
      <c r="P64" s="85">
        <f>P63+'[1]VIII'!P64</f>
        <v>0</v>
      </c>
      <c r="Q64" s="85">
        <f>Q63+'[1]VIII'!Q64</f>
        <v>0</v>
      </c>
      <c r="R64" s="85">
        <f>R63+'[1]VIII'!R64</f>
        <v>5</v>
      </c>
      <c r="S64" s="85">
        <f>S63+'[1]VIII'!S64</f>
        <v>15</v>
      </c>
      <c r="T64" s="129">
        <f t="shared" si="9"/>
        <v>26</v>
      </c>
    </row>
    <row r="65" spans="3:20" s="35" customFormat="1" ht="25.5" customHeight="1" thickBot="1" thickTop="1">
      <c r="C65" s="50" t="s">
        <v>81</v>
      </c>
      <c r="D65" s="189" t="s">
        <v>82</v>
      </c>
      <c r="E65" s="190"/>
      <c r="F65" s="85">
        <v>16</v>
      </c>
      <c r="G65" s="80">
        <v>2</v>
      </c>
      <c r="H65" s="80">
        <v>0</v>
      </c>
      <c r="I65" s="80">
        <v>0</v>
      </c>
      <c r="J65" s="80">
        <v>20</v>
      </c>
      <c r="K65" s="80">
        <v>0</v>
      </c>
      <c r="L65" s="80">
        <v>1</v>
      </c>
      <c r="M65" s="80">
        <v>0</v>
      </c>
      <c r="N65" s="80">
        <v>0</v>
      </c>
      <c r="O65" s="80">
        <v>4</v>
      </c>
      <c r="P65" s="80">
        <v>0</v>
      </c>
      <c r="Q65" s="80">
        <v>20</v>
      </c>
      <c r="R65" s="80">
        <v>0</v>
      </c>
      <c r="S65" s="82">
        <v>0</v>
      </c>
      <c r="T65" s="129">
        <f t="shared" si="9"/>
        <v>63</v>
      </c>
    </row>
    <row r="66" spans="3:20" ht="25.5" customHeight="1" thickBot="1" thickTop="1">
      <c r="C66" s="51"/>
      <c r="D66" s="183" t="s">
        <v>83</v>
      </c>
      <c r="E66" s="184"/>
      <c r="F66" s="85">
        <f>F65+'[1]VIII'!F66</f>
        <v>63</v>
      </c>
      <c r="G66" s="85">
        <f>G65+'[1]VIII'!G66</f>
        <v>52</v>
      </c>
      <c r="H66" s="85">
        <f>H65+'[1]VIII'!H66</f>
        <v>49</v>
      </c>
      <c r="I66" s="85">
        <f>I65+'[1]VIII'!I66</f>
        <v>0</v>
      </c>
      <c r="J66" s="85">
        <f>J65+'[1]VIII'!J66</f>
        <v>20</v>
      </c>
      <c r="K66" s="85">
        <f>K65+'[1]VIII'!K66</f>
        <v>0</v>
      </c>
      <c r="L66" s="85">
        <f>L65+'[1]VIII'!L66</f>
        <v>69</v>
      </c>
      <c r="M66" s="85">
        <f>M65+'[1]VIII'!M66</f>
        <v>76</v>
      </c>
      <c r="N66" s="85">
        <f>N65+'[1]VIII'!N66</f>
        <v>0</v>
      </c>
      <c r="O66" s="85">
        <f>O65+'[1]VIII'!O66</f>
        <v>10</v>
      </c>
      <c r="P66" s="85">
        <f>P65+'[1]VIII'!P66</f>
        <v>0</v>
      </c>
      <c r="Q66" s="85">
        <f>Q65+'[1]VIII'!Q66</f>
        <v>20</v>
      </c>
      <c r="R66" s="85">
        <f>R65+'[1]VIII'!R66</f>
        <v>14</v>
      </c>
      <c r="S66" s="85">
        <f>S65+'[1]VIII'!S66</f>
        <v>37</v>
      </c>
      <c r="T66" s="129">
        <f t="shared" si="9"/>
        <v>410</v>
      </c>
    </row>
    <row r="67" spans="3:20" s="35" customFormat="1" ht="25.5" customHeight="1" thickBot="1" thickTop="1">
      <c r="C67" s="50" t="s">
        <v>84</v>
      </c>
      <c r="D67" s="189" t="s">
        <v>85</v>
      </c>
      <c r="E67" s="190"/>
      <c r="F67" s="85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2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2">
        <v>0</v>
      </c>
      <c r="T67" s="129">
        <f t="shared" si="9"/>
        <v>2</v>
      </c>
    </row>
    <row r="68" spans="3:20" ht="25.5" customHeight="1" thickBot="1" thickTop="1">
      <c r="C68" s="51"/>
      <c r="D68" s="183" t="s">
        <v>86</v>
      </c>
      <c r="E68" s="184"/>
      <c r="F68" s="85">
        <f>F67+'[1]VIII'!F68</f>
        <v>0</v>
      </c>
      <c r="G68" s="85">
        <f>G67+'[1]VIII'!G68</f>
        <v>0</v>
      </c>
      <c r="H68" s="85">
        <f>H67+'[1]VIII'!H68</f>
        <v>0</v>
      </c>
      <c r="I68" s="85">
        <f>I67+'[1]VIII'!I68</f>
        <v>0</v>
      </c>
      <c r="J68" s="85">
        <f>J67+'[1]VIII'!J68</f>
        <v>0</v>
      </c>
      <c r="K68" s="85">
        <f>K67+'[1]VIII'!K68</f>
        <v>0</v>
      </c>
      <c r="L68" s="85">
        <f>L67+'[1]VIII'!L68</f>
        <v>2</v>
      </c>
      <c r="M68" s="85">
        <f>M67+'[1]VIII'!M68</f>
        <v>0</v>
      </c>
      <c r="N68" s="85">
        <f>N67+'[1]VIII'!N68</f>
        <v>0</v>
      </c>
      <c r="O68" s="85">
        <f>O67+'[1]VIII'!O68</f>
        <v>0</v>
      </c>
      <c r="P68" s="85">
        <f>P67+'[1]VIII'!P68</f>
        <v>0</v>
      </c>
      <c r="Q68" s="85">
        <f>Q67+'[1]VIII'!Q68</f>
        <v>0</v>
      </c>
      <c r="R68" s="85">
        <f>R67+'[1]VIII'!R68</f>
        <v>0</v>
      </c>
      <c r="S68" s="85">
        <f>S67+'[1]VIII'!S68</f>
        <v>0</v>
      </c>
      <c r="T68" s="139">
        <f>T67+'[1]VII'!T68</f>
        <v>2</v>
      </c>
    </row>
    <row r="69" spans="3:20" ht="25.5" customHeight="1" thickBot="1">
      <c r="C69" s="46" t="s">
        <v>87</v>
      </c>
      <c r="D69" s="183" t="s">
        <v>88</v>
      </c>
      <c r="E69" s="184"/>
      <c r="F69" s="85">
        <v>0</v>
      </c>
      <c r="G69" s="80">
        <v>0</v>
      </c>
      <c r="H69" s="80">
        <v>3</v>
      </c>
      <c r="I69" s="80">
        <v>0</v>
      </c>
      <c r="J69" s="80">
        <v>6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0">
        <v>0</v>
      </c>
      <c r="R69" s="80">
        <v>1</v>
      </c>
      <c r="S69" s="82">
        <v>0</v>
      </c>
      <c r="T69" s="129">
        <f>SUM(F69:S69)</f>
        <v>10</v>
      </c>
    </row>
    <row r="70" spans="3:21" ht="25.5" customHeight="1" thickBot="1" thickTop="1">
      <c r="C70" s="87"/>
      <c r="D70" s="179" t="s">
        <v>89</v>
      </c>
      <c r="E70" s="180"/>
      <c r="F70" s="88">
        <f>F69+'[1]VIII'!F70</f>
        <v>0</v>
      </c>
      <c r="G70" s="88">
        <f>G69+'[1]VIII'!G70</f>
        <v>0</v>
      </c>
      <c r="H70" s="88">
        <f>H69+'[1]VIII'!H70</f>
        <v>5</v>
      </c>
      <c r="I70" s="88">
        <f>I69+'[1]VIII'!I70</f>
        <v>0</v>
      </c>
      <c r="J70" s="88">
        <f>J69+'[1]VIII'!J70</f>
        <v>7</v>
      </c>
      <c r="K70" s="88">
        <f>K69+'[1]VIII'!K70</f>
        <v>0</v>
      </c>
      <c r="L70" s="88">
        <f>L69+'[1]VIII'!L70</f>
        <v>0</v>
      </c>
      <c r="M70" s="88">
        <f>M69+'[1]VIII'!M70</f>
        <v>0</v>
      </c>
      <c r="N70" s="88">
        <f>N69+'[1]VIII'!N70</f>
        <v>0</v>
      </c>
      <c r="O70" s="88">
        <f>O69+'[1]VIII'!O70</f>
        <v>0</v>
      </c>
      <c r="P70" s="88">
        <f>P69+'[1]VIII'!P70</f>
        <v>0</v>
      </c>
      <c r="Q70" s="88">
        <f>Q69+'[1]VIII'!Q70</f>
        <v>0</v>
      </c>
      <c r="R70" s="88">
        <f>R69+'[1]VIII'!R70</f>
        <v>1</v>
      </c>
      <c r="S70" s="88">
        <f>S69+'[1]VIII'!S70</f>
        <v>2</v>
      </c>
      <c r="T70" s="129">
        <f>SUM(F70:S70)</f>
        <v>15</v>
      </c>
      <c r="U70" s="35"/>
    </row>
    <row r="71" spans="3:20" ht="30" customHeight="1" thickBot="1">
      <c r="C71" s="127" t="s">
        <v>90</v>
      </c>
      <c r="D71" s="192" t="s">
        <v>91</v>
      </c>
      <c r="E71" s="193"/>
      <c r="F71" s="128">
        <f aca="true" t="shared" si="10" ref="F71:S71">F45+F47+F49+F51+F53+F59+F61+F63+F65+F67+F69</f>
        <v>176</v>
      </c>
      <c r="G71" s="128">
        <f t="shared" si="10"/>
        <v>111</v>
      </c>
      <c r="H71" s="128">
        <f t="shared" si="10"/>
        <v>322</v>
      </c>
      <c r="I71" s="128">
        <f t="shared" si="10"/>
        <v>170</v>
      </c>
      <c r="J71" s="128">
        <f t="shared" si="10"/>
        <v>198</v>
      </c>
      <c r="K71" s="128">
        <f t="shared" si="10"/>
        <v>96</v>
      </c>
      <c r="L71" s="128">
        <f t="shared" si="10"/>
        <v>139</v>
      </c>
      <c r="M71" s="128">
        <f t="shared" si="10"/>
        <v>135</v>
      </c>
      <c r="N71" s="128">
        <f t="shared" si="10"/>
        <v>122</v>
      </c>
      <c r="O71" s="128">
        <f t="shared" si="10"/>
        <v>62</v>
      </c>
      <c r="P71" s="128">
        <f t="shared" si="10"/>
        <v>166</v>
      </c>
      <c r="Q71" s="128">
        <f t="shared" si="10"/>
        <v>252</v>
      </c>
      <c r="R71" s="128">
        <f t="shared" si="10"/>
        <v>466</v>
      </c>
      <c r="S71" s="128">
        <f t="shared" si="10"/>
        <v>685</v>
      </c>
      <c r="T71" s="129">
        <f>SUM(F71:S71)</f>
        <v>3100</v>
      </c>
    </row>
    <row r="72" spans="3:20" ht="30" customHeight="1" thickBot="1">
      <c r="C72" s="124"/>
      <c r="D72" s="194" t="s">
        <v>92</v>
      </c>
      <c r="E72" s="195"/>
      <c r="F72" s="125">
        <f aca="true" t="shared" si="11" ref="F72:S72">F46+F48+F50+F52+F54+F60+F62+F64+F66+F68+F70</f>
        <v>1010</v>
      </c>
      <c r="G72" s="125">
        <f t="shared" si="11"/>
        <v>654</v>
      </c>
      <c r="H72" s="125">
        <f t="shared" si="11"/>
        <v>1529</v>
      </c>
      <c r="I72" s="125">
        <f t="shared" si="11"/>
        <v>1252</v>
      </c>
      <c r="J72" s="125">
        <f t="shared" si="11"/>
        <v>1554</v>
      </c>
      <c r="K72" s="125">
        <f t="shared" si="11"/>
        <v>619</v>
      </c>
      <c r="L72" s="125">
        <f t="shared" si="11"/>
        <v>749</v>
      </c>
      <c r="M72" s="125">
        <f t="shared" si="11"/>
        <v>744</v>
      </c>
      <c r="N72" s="125">
        <f t="shared" si="11"/>
        <v>513</v>
      </c>
      <c r="O72" s="125">
        <f t="shared" si="11"/>
        <v>465</v>
      </c>
      <c r="P72" s="125">
        <f t="shared" si="11"/>
        <v>1239</v>
      </c>
      <c r="Q72" s="125">
        <f t="shared" si="11"/>
        <v>883</v>
      </c>
      <c r="R72" s="125">
        <f t="shared" si="11"/>
        <v>2237</v>
      </c>
      <c r="S72" s="125">
        <f t="shared" si="11"/>
        <v>2642</v>
      </c>
      <c r="T72" s="126">
        <f>SUM(F72:S72)</f>
        <v>16090</v>
      </c>
    </row>
    <row r="73" ht="12.75">
      <c r="C73" s="89"/>
    </row>
  </sheetData>
  <sheetProtection password="CAAD" sheet="1" objects="1" scenarios="1"/>
  <mergeCells count="64"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T42"/>
    <mergeCell ref="C44:T44"/>
    <mergeCell ref="D37:E37"/>
    <mergeCell ref="D38:E38"/>
    <mergeCell ref="C36:T36"/>
    <mergeCell ref="D33:E33"/>
    <mergeCell ref="D35:E35"/>
    <mergeCell ref="D26:E26"/>
    <mergeCell ref="D27:E27"/>
    <mergeCell ref="D20:E20"/>
    <mergeCell ref="D21:E21"/>
    <mergeCell ref="D22:E22"/>
    <mergeCell ref="D23:E23"/>
    <mergeCell ref="D18:E18"/>
    <mergeCell ref="D12:E12"/>
    <mergeCell ref="D13:E13"/>
    <mergeCell ref="D14:E14"/>
    <mergeCell ref="D15:E15"/>
    <mergeCell ref="D16:E16"/>
    <mergeCell ref="D17:E17"/>
  </mergeCells>
  <printOptions horizontalCentered="1" verticalCentered="1"/>
  <pageMargins left="0" right="0" top="0" bottom="0" header="0" footer="0"/>
  <pageSetup horizontalDpi="300" verticalDpi="300" orientation="landscape" paperSize="9" scale="59" r:id="rId4"/>
  <drawing r:id="rId3"/>
  <legacyDrawing r:id="rId2"/>
  <oleObjects>
    <oleObject progId="Word.Document.8" shapeId="5287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90" t="s">
        <v>97</v>
      </c>
      <c r="C1" s="90"/>
      <c r="D1" s="90"/>
      <c r="E1" s="90"/>
      <c r="F1" s="90"/>
      <c r="G1" s="90"/>
      <c r="H1" s="91"/>
      <c r="I1" s="91"/>
      <c r="J1" s="91"/>
      <c r="K1" s="91"/>
      <c r="L1" s="91"/>
    </row>
    <row r="2" spans="2:12" ht="18.75" thickBot="1">
      <c r="B2" s="90" t="s">
        <v>98</v>
      </c>
      <c r="C2" s="90"/>
      <c r="D2" s="90"/>
      <c r="E2" s="90"/>
      <c r="F2" s="90"/>
      <c r="G2" s="91"/>
      <c r="H2" s="91"/>
      <c r="I2" s="91"/>
      <c r="J2" s="91"/>
      <c r="K2" s="91"/>
      <c r="L2" s="91"/>
    </row>
    <row r="3" spans="1:14" ht="25.5">
      <c r="A3" s="92"/>
      <c r="B3" s="93" t="s">
        <v>99</v>
      </c>
      <c r="C3" s="94"/>
      <c r="D3" s="95" t="s">
        <v>100</v>
      </c>
      <c r="F3" s="92"/>
      <c r="G3" s="93" t="s">
        <v>101</v>
      </c>
      <c r="H3" s="96"/>
      <c r="I3" s="95" t="s">
        <v>100</v>
      </c>
      <c r="K3" s="92"/>
      <c r="L3" s="93" t="s">
        <v>99</v>
      </c>
      <c r="M3" s="94"/>
      <c r="N3" s="95" t="s">
        <v>100</v>
      </c>
    </row>
    <row r="4" spans="1:14" ht="15.75">
      <c r="A4" s="97" t="s">
        <v>102</v>
      </c>
      <c r="B4" s="140" t="s">
        <v>103</v>
      </c>
      <c r="C4" s="141" t="s">
        <v>104</v>
      </c>
      <c r="D4" s="142">
        <f>SUM(D5:D12)</f>
        <v>17237</v>
      </c>
      <c r="F4" s="99">
        <v>8</v>
      </c>
      <c r="G4" s="100" t="s">
        <v>105</v>
      </c>
      <c r="H4" s="101" t="s">
        <v>106</v>
      </c>
      <c r="I4" s="102">
        <v>537</v>
      </c>
      <c r="K4" s="97" t="s">
        <v>107</v>
      </c>
      <c r="L4" s="143" t="s">
        <v>108</v>
      </c>
      <c r="M4" s="143" t="s">
        <v>104</v>
      </c>
      <c r="N4" s="144">
        <f>SUM(N5:N15)</f>
        <v>17834</v>
      </c>
    </row>
    <row r="5" spans="1:14" ht="15">
      <c r="A5" s="99">
        <v>1</v>
      </c>
      <c r="B5" s="100" t="s">
        <v>109</v>
      </c>
      <c r="C5" s="101" t="s">
        <v>106</v>
      </c>
      <c r="D5" s="102">
        <v>716</v>
      </c>
      <c r="F5" s="99"/>
      <c r="G5" s="100"/>
      <c r="H5" s="101"/>
      <c r="I5" s="102"/>
      <c r="K5" s="99">
        <v>1</v>
      </c>
      <c r="L5" s="100" t="s">
        <v>110</v>
      </c>
      <c r="M5" s="101" t="s">
        <v>111</v>
      </c>
      <c r="N5" s="102">
        <v>405</v>
      </c>
    </row>
    <row r="6" spans="1:14" ht="15.75">
      <c r="A6" s="99">
        <v>2</v>
      </c>
      <c r="B6" s="100" t="s">
        <v>112</v>
      </c>
      <c r="C6" s="101" t="s">
        <v>106</v>
      </c>
      <c r="D6" s="102">
        <v>765</v>
      </c>
      <c r="F6" s="97" t="s">
        <v>113</v>
      </c>
      <c r="G6" s="143" t="s">
        <v>9</v>
      </c>
      <c r="H6" s="145" t="s">
        <v>104</v>
      </c>
      <c r="I6" s="146">
        <f>SUM(I7:I11)</f>
        <v>5082</v>
      </c>
      <c r="K6" s="99">
        <v>2</v>
      </c>
      <c r="L6" s="100" t="s">
        <v>114</v>
      </c>
      <c r="M6" s="101" t="s">
        <v>106</v>
      </c>
      <c r="N6" s="102">
        <v>383</v>
      </c>
    </row>
    <row r="7" spans="1:14" ht="15">
      <c r="A7" s="99">
        <v>3</v>
      </c>
      <c r="B7" s="100" t="s">
        <v>115</v>
      </c>
      <c r="C7" s="101" t="s">
        <v>116</v>
      </c>
      <c r="D7" s="102">
        <v>10698</v>
      </c>
      <c r="F7" s="99">
        <v>1</v>
      </c>
      <c r="G7" s="100" t="s">
        <v>117</v>
      </c>
      <c r="H7" s="101" t="s">
        <v>111</v>
      </c>
      <c r="I7" s="102">
        <v>752</v>
      </c>
      <c r="K7" s="99">
        <v>3</v>
      </c>
      <c r="L7" s="100" t="s">
        <v>118</v>
      </c>
      <c r="M7" s="101" t="s">
        <v>111</v>
      </c>
      <c r="N7" s="102">
        <v>1060</v>
      </c>
    </row>
    <row r="8" spans="1:14" ht="15">
      <c r="A8" s="99">
        <v>4</v>
      </c>
      <c r="B8" s="100" t="s">
        <v>119</v>
      </c>
      <c r="C8" s="101" t="s">
        <v>106</v>
      </c>
      <c r="D8" s="102">
        <v>551</v>
      </c>
      <c r="F8" s="99">
        <v>2</v>
      </c>
      <c r="G8" s="100" t="s">
        <v>120</v>
      </c>
      <c r="H8" s="101" t="s">
        <v>106</v>
      </c>
      <c r="I8" s="102">
        <v>524</v>
      </c>
      <c r="K8" s="99">
        <v>4</v>
      </c>
      <c r="L8" s="100" t="s">
        <v>121</v>
      </c>
      <c r="M8" s="101" t="s">
        <v>111</v>
      </c>
      <c r="N8" s="102">
        <v>586</v>
      </c>
    </row>
    <row r="9" spans="1:14" ht="15">
      <c r="A9" s="99">
        <v>5</v>
      </c>
      <c r="B9" s="100" t="s">
        <v>122</v>
      </c>
      <c r="C9" s="101" t="s">
        <v>116</v>
      </c>
      <c r="D9" s="102">
        <v>1252</v>
      </c>
      <c r="E9" s="104"/>
      <c r="F9" s="99">
        <v>3</v>
      </c>
      <c r="G9" s="100" t="s">
        <v>123</v>
      </c>
      <c r="H9" s="101" t="s">
        <v>111</v>
      </c>
      <c r="I9" s="102">
        <v>763</v>
      </c>
      <c r="K9" s="99">
        <v>5</v>
      </c>
      <c r="L9" s="100" t="s">
        <v>124</v>
      </c>
      <c r="M9" s="101" t="s">
        <v>111</v>
      </c>
      <c r="N9" s="102">
        <v>1168</v>
      </c>
    </row>
    <row r="10" spans="1:14" ht="15.75">
      <c r="A10" s="99" t="s">
        <v>45</v>
      </c>
      <c r="B10" s="100" t="s">
        <v>125</v>
      </c>
      <c r="C10" s="101" t="s">
        <v>106</v>
      </c>
      <c r="D10" s="102">
        <v>785</v>
      </c>
      <c r="E10" s="105"/>
      <c r="F10" s="99">
        <v>4</v>
      </c>
      <c r="G10" s="100" t="s">
        <v>126</v>
      </c>
      <c r="H10" s="101" t="s">
        <v>111</v>
      </c>
      <c r="I10" s="102">
        <v>950</v>
      </c>
      <c r="K10" s="99" t="s">
        <v>45</v>
      </c>
      <c r="L10" s="100" t="s">
        <v>127</v>
      </c>
      <c r="M10" s="101" t="s">
        <v>111</v>
      </c>
      <c r="N10" s="102">
        <v>2966</v>
      </c>
    </row>
    <row r="11" spans="1:14" ht="15">
      <c r="A11" s="99">
        <v>7</v>
      </c>
      <c r="B11" s="100" t="s">
        <v>128</v>
      </c>
      <c r="C11" s="101" t="s">
        <v>106</v>
      </c>
      <c r="D11" s="102">
        <v>818</v>
      </c>
      <c r="E11" s="106"/>
      <c r="F11" s="99">
        <v>5</v>
      </c>
      <c r="G11" s="100" t="s">
        <v>129</v>
      </c>
      <c r="H11" s="101" t="s">
        <v>111</v>
      </c>
      <c r="I11" s="102">
        <v>2093</v>
      </c>
      <c r="K11" s="99">
        <v>7</v>
      </c>
      <c r="L11" s="100" t="s">
        <v>130</v>
      </c>
      <c r="M11" s="101" t="s">
        <v>106</v>
      </c>
      <c r="N11" s="102">
        <v>536</v>
      </c>
    </row>
    <row r="12" spans="1:14" ht="15">
      <c r="A12" s="99">
        <v>8</v>
      </c>
      <c r="B12" s="100" t="s">
        <v>131</v>
      </c>
      <c r="C12" s="101" t="s">
        <v>111</v>
      </c>
      <c r="D12" s="102">
        <v>1652</v>
      </c>
      <c r="E12" s="106"/>
      <c r="F12" s="99"/>
      <c r="G12" s="100"/>
      <c r="H12" s="101"/>
      <c r="I12" s="102"/>
      <c r="K12" s="99">
        <v>8</v>
      </c>
      <c r="L12" s="100" t="s">
        <v>132</v>
      </c>
      <c r="M12" s="101" t="s">
        <v>106</v>
      </c>
      <c r="N12" s="102">
        <v>363</v>
      </c>
    </row>
    <row r="13" spans="1:14" ht="15.75">
      <c r="A13" s="99"/>
      <c r="B13" s="100"/>
      <c r="C13" s="101"/>
      <c r="D13" s="102"/>
      <c r="E13" s="106"/>
      <c r="F13" s="97" t="s">
        <v>133</v>
      </c>
      <c r="G13" s="143" t="s">
        <v>134</v>
      </c>
      <c r="H13" s="145" t="s">
        <v>104</v>
      </c>
      <c r="I13" s="146">
        <f>SUM(I14:I18)</f>
        <v>6403</v>
      </c>
      <c r="K13" s="99">
        <v>9</v>
      </c>
      <c r="L13" s="100" t="s">
        <v>135</v>
      </c>
      <c r="M13" s="101" t="s">
        <v>106</v>
      </c>
      <c r="N13" s="102">
        <v>353</v>
      </c>
    </row>
    <row r="14" spans="1:14" ht="15.75">
      <c r="A14" s="97" t="s">
        <v>136</v>
      </c>
      <c r="B14" s="143" t="s">
        <v>137</v>
      </c>
      <c r="C14" s="145" t="s">
        <v>104</v>
      </c>
      <c r="D14" s="146">
        <f>SUM(D15:D21)</f>
        <v>7534</v>
      </c>
      <c r="E14" s="107"/>
      <c r="F14" s="99">
        <v>1</v>
      </c>
      <c r="G14" s="100" t="s">
        <v>138</v>
      </c>
      <c r="H14" s="101" t="s">
        <v>111</v>
      </c>
      <c r="I14" s="102">
        <v>1051</v>
      </c>
      <c r="K14" s="99">
        <v>10</v>
      </c>
      <c r="L14" s="100" t="s">
        <v>139</v>
      </c>
      <c r="M14" s="101" t="s">
        <v>106</v>
      </c>
      <c r="N14" s="102">
        <v>1310</v>
      </c>
    </row>
    <row r="15" spans="1:14" ht="15">
      <c r="A15" s="99">
        <v>1</v>
      </c>
      <c r="B15" s="100" t="s">
        <v>140</v>
      </c>
      <c r="C15" s="101" t="s">
        <v>106</v>
      </c>
      <c r="D15" s="102">
        <v>426</v>
      </c>
      <c r="E15" s="106"/>
      <c r="F15" s="99">
        <v>2</v>
      </c>
      <c r="G15" s="100" t="s">
        <v>141</v>
      </c>
      <c r="H15" s="101" t="s">
        <v>111</v>
      </c>
      <c r="I15" s="102">
        <v>2201</v>
      </c>
      <c r="K15" s="99">
        <v>11</v>
      </c>
      <c r="L15" s="100" t="s">
        <v>139</v>
      </c>
      <c r="M15" s="101" t="s">
        <v>116</v>
      </c>
      <c r="N15" s="147">
        <v>8704</v>
      </c>
    </row>
    <row r="16" spans="1:14" ht="15.75">
      <c r="A16" s="99">
        <v>2</v>
      </c>
      <c r="B16" s="100" t="s">
        <v>142</v>
      </c>
      <c r="C16" s="101" t="s">
        <v>106</v>
      </c>
      <c r="D16" s="102">
        <v>336</v>
      </c>
      <c r="E16" s="106"/>
      <c r="F16" s="99">
        <v>3</v>
      </c>
      <c r="G16" s="100" t="s">
        <v>143</v>
      </c>
      <c r="H16" s="101" t="s">
        <v>106</v>
      </c>
      <c r="I16" s="102">
        <v>440</v>
      </c>
      <c r="K16" s="99"/>
      <c r="L16" s="100"/>
      <c r="M16" s="101"/>
      <c r="N16" s="148"/>
    </row>
    <row r="17" spans="1:14" ht="15.75">
      <c r="A17" s="99">
        <v>3</v>
      </c>
      <c r="B17" s="100" t="s">
        <v>144</v>
      </c>
      <c r="C17" s="101" t="s">
        <v>106</v>
      </c>
      <c r="D17" s="102">
        <v>716</v>
      </c>
      <c r="E17" s="106"/>
      <c r="F17" s="99">
        <v>4</v>
      </c>
      <c r="G17" s="100" t="s">
        <v>145</v>
      </c>
      <c r="H17" s="101" t="s">
        <v>111</v>
      </c>
      <c r="I17" s="102">
        <v>2214</v>
      </c>
      <c r="K17" s="97" t="s">
        <v>146</v>
      </c>
      <c r="L17" s="143" t="s">
        <v>16</v>
      </c>
      <c r="M17" s="145" t="s">
        <v>104</v>
      </c>
      <c r="N17" s="146">
        <f>SUM(N18:N26)</f>
        <v>10114</v>
      </c>
    </row>
    <row r="18" spans="1:14" ht="15">
      <c r="A18" s="99">
        <v>4</v>
      </c>
      <c r="B18" s="100" t="s">
        <v>147</v>
      </c>
      <c r="C18" s="101" t="s">
        <v>106</v>
      </c>
      <c r="D18" s="102">
        <v>1066</v>
      </c>
      <c r="E18" s="106"/>
      <c r="F18" s="99">
        <v>5</v>
      </c>
      <c r="G18" s="100" t="s">
        <v>148</v>
      </c>
      <c r="H18" s="101" t="s">
        <v>106</v>
      </c>
      <c r="I18" s="102">
        <v>497</v>
      </c>
      <c r="K18" s="99">
        <v>1</v>
      </c>
      <c r="L18" s="100" t="s">
        <v>149</v>
      </c>
      <c r="M18" s="101" t="s">
        <v>106</v>
      </c>
      <c r="N18" s="102">
        <v>461</v>
      </c>
    </row>
    <row r="19" spans="1:14" ht="15">
      <c r="A19" s="99">
        <v>5</v>
      </c>
      <c r="B19" s="100" t="s">
        <v>147</v>
      </c>
      <c r="C19" s="101" t="s">
        <v>116</v>
      </c>
      <c r="D19" s="102">
        <v>2388</v>
      </c>
      <c r="E19" s="106"/>
      <c r="F19" s="99"/>
      <c r="G19" s="100"/>
      <c r="H19" s="101"/>
      <c r="I19" s="102"/>
      <c r="K19" s="99">
        <v>2</v>
      </c>
      <c r="L19" s="100" t="s">
        <v>150</v>
      </c>
      <c r="M19" s="101" t="s">
        <v>116</v>
      </c>
      <c r="N19" s="102">
        <v>607</v>
      </c>
    </row>
    <row r="20" spans="1:14" ht="15.75">
      <c r="A20" s="99">
        <v>6</v>
      </c>
      <c r="B20" s="100" t="s">
        <v>151</v>
      </c>
      <c r="C20" s="101" t="s">
        <v>111</v>
      </c>
      <c r="D20" s="102">
        <v>2164</v>
      </c>
      <c r="E20" s="106"/>
      <c r="F20" s="97" t="s">
        <v>152</v>
      </c>
      <c r="G20" s="143" t="s">
        <v>11</v>
      </c>
      <c r="H20" s="145" t="s">
        <v>104</v>
      </c>
      <c r="I20" s="146">
        <f>SUM(I21:I25)</f>
        <v>4044</v>
      </c>
      <c r="K20" s="99">
        <v>3</v>
      </c>
      <c r="L20" s="100" t="s">
        <v>153</v>
      </c>
      <c r="M20" s="101" t="s">
        <v>111</v>
      </c>
      <c r="N20" s="102">
        <v>914</v>
      </c>
    </row>
    <row r="21" spans="1:14" ht="15">
      <c r="A21" s="99">
        <v>7</v>
      </c>
      <c r="B21" s="100" t="s">
        <v>154</v>
      </c>
      <c r="C21" s="101" t="s">
        <v>106</v>
      </c>
      <c r="D21" s="102">
        <v>438</v>
      </c>
      <c r="E21" s="106"/>
      <c r="F21" s="99">
        <v>1</v>
      </c>
      <c r="G21" s="100" t="s">
        <v>155</v>
      </c>
      <c r="H21" s="101" t="s">
        <v>106</v>
      </c>
      <c r="I21" s="102">
        <v>435</v>
      </c>
      <c r="K21" s="99">
        <v>4</v>
      </c>
      <c r="L21" s="100" t="s">
        <v>156</v>
      </c>
      <c r="M21" s="101" t="s">
        <v>111</v>
      </c>
      <c r="N21" s="102">
        <v>795</v>
      </c>
    </row>
    <row r="22" spans="1:14" ht="15.75">
      <c r="A22" s="97"/>
      <c r="B22" s="98"/>
      <c r="C22" s="101"/>
      <c r="D22" s="103"/>
      <c r="E22" s="107"/>
      <c r="F22" s="99">
        <v>2</v>
      </c>
      <c r="G22" s="100" t="s">
        <v>157</v>
      </c>
      <c r="H22" s="101" t="s">
        <v>111</v>
      </c>
      <c r="I22" s="102">
        <v>482</v>
      </c>
      <c r="K22" s="99">
        <v>5</v>
      </c>
      <c r="L22" s="100" t="s">
        <v>158</v>
      </c>
      <c r="M22" s="101" t="s">
        <v>106</v>
      </c>
      <c r="N22" s="102">
        <v>624</v>
      </c>
    </row>
    <row r="23" spans="1:14" ht="15.75">
      <c r="A23" s="97" t="s">
        <v>159</v>
      </c>
      <c r="B23" s="143" t="s">
        <v>7</v>
      </c>
      <c r="C23" s="145" t="s">
        <v>104</v>
      </c>
      <c r="D23" s="146">
        <f>SUM(D24:D29)</f>
        <v>6554</v>
      </c>
      <c r="E23" s="106"/>
      <c r="F23" s="99">
        <v>3</v>
      </c>
      <c r="G23" s="100" t="s">
        <v>160</v>
      </c>
      <c r="H23" s="101" t="s">
        <v>106</v>
      </c>
      <c r="I23" s="102">
        <v>602</v>
      </c>
      <c r="K23" s="99">
        <v>6</v>
      </c>
      <c r="L23" s="100" t="s">
        <v>161</v>
      </c>
      <c r="M23" s="101" t="s">
        <v>111</v>
      </c>
      <c r="N23" s="102">
        <v>2704</v>
      </c>
    </row>
    <row r="24" spans="1:14" ht="15">
      <c r="A24" s="99">
        <v>1</v>
      </c>
      <c r="B24" s="100" t="s">
        <v>162</v>
      </c>
      <c r="C24" s="101" t="s">
        <v>106</v>
      </c>
      <c r="D24" s="102">
        <v>679</v>
      </c>
      <c r="E24" s="106"/>
      <c r="F24" s="99">
        <v>4</v>
      </c>
      <c r="G24" s="100" t="s">
        <v>163</v>
      </c>
      <c r="H24" s="101" t="s">
        <v>111</v>
      </c>
      <c r="I24" s="102">
        <v>1876</v>
      </c>
      <c r="K24" s="99">
        <v>7</v>
      </c>
      <c r="L24" s="100" t="s">
        <v>164</v>
      </c>
      <c r="M24" s="101" t="s">
        <v>106</v>
      </c>
      <c r="N24" s="102">
        <v>270</v>
      </c>
    </row>
    <row r="25" spans="1:14" ht="15">
      <c r="A25" s="99">
        <v>2</v>
      </c>
      <c r="B25" s="100" t="s">
        <v>165</v>
      </c>
      <c r="C25" s="101" t="s">
        <v>111</v>
      </c>
      <c r="D25" s="102">
        <v>2683</v>
      </c>
      <c r="E25" s="106"/>
      <c r="F25" s="99">
        <v>5</v>
      </c>
      <c r="G25" s="100" t="s">
        <v>166</v>
      </c>
      <c r="H25" s="101" t="s">
        <v>111</v>
      </c>
      <c r="I25" s="102">
        <v>649</v>
      </c>
      <c r="K25" s="99">
        <v>8</v>
      </c>
      <c r="L25" s="100" t="s">
        <v>167</v>
      </c>
      <c r="M25" s="101" t="s">
        <v>106</v>
      </c>
      <c r="N25" s="102">
        <v>817</v>
      </c>
    </row>
    <row r="26" spans="1:14" ht="15">
      <c r="A26" s="99">
        <v>3</v>
      </c>
      <c r="B26" s="100" t="s">
        <v>168</v>
      </c>
      <c r="C26" s="101" t="s">
        <v>106</v>
      </c>
      <c r="D26" s="102">
        <v>718</v>
      </c>
      <c r="E26" s="106"/>
      <c r="F26" s="99"/>
      <c r="G26" s="100"/>
      <c r="H26" s="101"/>
      <c r="I26" s="102"/>
      <c r="K26" s="99">
        <v>9</v>
      </c>
      <c r="L26" s="100" t="s">
        <v>167</v>
      </c>
      <c r="M26" s="101" t="s">
        <v>116</v>
      </c>
      <c r="N26" s="102">
        <v>2922</v>
      </c>
    </row>
    <row r="27" spans="1:14" ht="15.75">
      <c r="A27" s="99">
        <v>4</v>
      </c>
      <c r="B27" s="100" t="s">
        <v>169</v>
      </c>
      <c r="C27" s="101" t="s">
        <v>106</v>
      </c>
      <c r="D27" s="102">
        <v>408</v>
      </c>
      <c r="E27" s="106"/>
      <c r="F27" s="97" t="s">
        <v>170</v>
      </c>
      <c r="G27" s="143" t="s">
        <v>12</v>
      </c>
      <c r="H27" s="145" t="s">
        <v>104</v>
      </c>
      <c r="I27" s="146">
        <f>SUM(I28:I33)</f>
        <v>4519</v>
      </c>
      <c r="K27" s="99"/>
      <c r="L27" s="100"/>
      <c r="M27" s="101"/>
      <c r="N27" s="102"/>
    </row>
    <row r="28" spans="1:14" ht="15.75">
      <c r="A28" s="99">
        <v>5</v>
      </c>
      <c r="B28" s="100" t="s">
        <v>171</v>
      </c>
      <c r="C28" s="101" t="s">
        <v>111</v>
      </c>
      <c r="D28" s="102">
        <v>1343</v>
      </c>
      <c r="E28" s="107"/>
      <c r="F28" s="99">
        <v>1</v>
      </c>
      <c r="G28" s="100" t="s">
        <v>172</v>
      </c>
      <c r="H28" s="101" t="s">
        <v>106</v>
      </c>
      <c r="I28" s="102">
        <v>347</v>
      </c>
      <c r="K28" s="97" t="s">
        <v>173</v>
      </c>
      <c r="L28" s="143" t="s">
        <v>17</v>
      </c>
      <c r="M28" s="145" t="s">
        <v>104</v>
      </c>
      <c r="N28" s="146">
        <f>SUM(N29:N38)</f>
        <v>11653</v>
      </c>
    </row>
    <row r="29" spans="1:14" ht="15">
      <c r="A29" s="99">
        <v>6</v>
      </c>
      <c r="B29" s="100" t="s">
        <v>174</v>
      </c>
      <c r="C29" s="101" t="s">
        <v>111</v>
      </c>
      <c r="D29" s="102">
        <v>723</v>
      </c>
      <c r="E29" s="106"/>
      <c r="F29" s="99">
        <v>2</v>
      </c>
      <c r="G29" s="100" t="s">
        <v>175</v>
      </c>
      <c r="H29" s="101" t="s">
        <v>106</v>
      </c>
      <c r="I29" s="102">
        <v>590</v>
      </c>
      <c r="K29" s="99">
        <v>1</v>
      </c>
      <c r="L29" s="100" t="s">
        <v>176</v>
      </c>
      <c r="M29" s="101" t="s">
        <v>106</v>
      </c>
      <c r="N29" s="102">
        <v>589</v>
      </c>
    </row>
    <row r="30" spans="1:14" ht="15">
      <c r="A30" s="99"/>
      <c r="B30" s="100"/>
      <c r="C30" s="101"/>
      <c r="D30" s="102"/>
      <c r="E30" s="106"/>
      <c r="F30" s="99">
        <v>3</v>
      </c>
      <c r="G30" s="100" t="s">
        <v>177</v>
      </c>
      <c r="H30" s="101" t="s">
        <v>106</v>
      </c>
      <c r="I30" s="102">
        <v>417</v>
      </c>
      <c r="K30" s="99">
        <v>2</v>
      </c>
      <c r="L30" s="100" t="s">
        <v>178</v>
      </c>
      <c r="M30" s="101" t="s">
        <v>111</v>
      </c>
      <c r="N30" s="102">
        <v>1078</v>
      </c>
    </row>
    <row r="31" spans="1:14" ht="15.75">
      <c r="A31" s="97" t="s">
        <v>179</v>
      </c>
      <c r="B31" s="143" t="s">
        <v>180</v>
      </c>
      <c r="C31" s="145" t="s">
        <v>104</v>
      </c>
      <c r="D31" s="146">
        <f>SUM(D32+D33+D34+D35+D36+D37+D38+I4)</f>
        <v>11346</v>
      </c>
      <c r="E31" s="106"/>
      <c r="F31" s="99">
        <v>4</v>
      </c>
      <c r="G31" s="100" t="s">
        <v>181</v>
      </c>
      <c r="H31" s="101" t="s">
        <v>106</v>
      </c>
      <c r="I31" s="102">
        <v>381</v>
      </c>
      <c r="K31" s="99">
        <v>3</v>
      </c>
      <c r="L31" s="100" t="s">
        <v>182</v>
      </c>
      <c r="M31" s="101" t="s">
        <v>106</v>
      </c>
      <c r="N31" s="102">
        <v>356</v>
      </c>
    </row>
    <row r="32" spans="1:14" ht="15">
      <c r="A32" s="99">
        <v>1</v>
      </c>
      <c r="B32" s="100" t="s">
        <v>183</v>
      </c>
      <c r="C32" s="101" t="s">
        <v>111</v>
      </c>
      <c r="D32" s="102">
        <v>637</v>
      </c>
      <c r="E32" s="106"/>
      <c r="F32" s="99">
        <v>5</v>
      </c>
      <c r="G32" s="100" t="s">
        <v>184</v>
      </c>
      <c r="H32" s="101" t="s">
        <v>111</v>
      </c>
      <c r="I32" s="102">
        <v>2250</v>
      </c>
      <c r="K32" s="99">
        <v>4</v>
      </c>
      <c r="L32" s="100" t="s">
        <v>185</v>
      </c>
      <c r="M32" s="101" t="s">
        <v>111</v>
      </c>
      <c r="N32" s="102">
        <v>2940</v>
      </c>
    </row>
    <row r="33" spans="1:14" ht="15">
      <c r="A33" s="99">
        <v>2</v>
      </c>
      <c r="B33" s="100" t="s">
        <v>186</v>
      </c>
      <c r="C33" s="101" t="s">
        <v>106</v>
      </c>
      <c r="D33" s="102">
        <v>466</v>
      </c>
      <c r="E33" s="106"/>
      <c r="F33" s="99">
        <v>6</v>
      </c>
      <c r="G33" s="100" t="s">
        <v>187</v>
      </c>
      <c r="H33" s="101" t="s">
        <v>111</v>
      </c>
      <c r="I33" s="102">
        <v>534</v>
      </c>
      <c r="K33" s="99">
        <v>5</v>
      </c>
      <c r="L33" s="100" t="s">
        <v>188</v>
      </c>
      <c r="M33" s="101" t="s">
        <v>116</v>
      </c>
      <c r="N33" s="102">
        <v>360</v>
      </c>
    </row>
    <row r="34" spans="1:14" ht="15">
      <c r="A34" s="99" t="s">
        <v>30</v>
      </c>
      <c r="B34" s="100" t="s">
        <v>189</v>
      </c>
      <c r="C34" s="101" t="s">
        <v>111</v>
      </c>
      <c r="D34" s="102">
        <v>2230</v>
      </c>
      <c r="E34" s="106"/>
      <c r="F34" s="99"/>
      <c r="G34" s="100"/>
      <c r="H34" s="101"/>
      <c r="I34" s="102"/>
      <c r="K34" s="99">
        <v>6</v>
      </c>
      <c r="L34" s="100" t="s">
        <v>190</v>
      </c>
      <c r="M34" s="101" t="s">
        <v>106</v>
      </c>
      <c r="N34" s="102">
        <v>415</v>
      </c>
    </row>
    <row r="35" spans="1:14" ht="15.75">
      <c r="A35" s="99">
        <v>4</v>
      </c>
      <c r="B35" s="100" t="s">
        <v>191</v>
      </c>
      <c r="C35" s="101" t="s">
        <v>106</v>
      </c>
      <c r="D35" s="102">
        <v>913</v>
      </c>
      <c r="E35" s="106"/>
      <c r="F35" s="108" t="s">
        <v>192</v>
      </c>
      <c r="G35" s="149" t="s">
        <v>13</v>
      </c>
      <c r="H35" s="150" t="s">
        <v>104</v>
      </c>
      <c r="I35" s="146">
        <f>SUM(I36:I38)</f>
        <v>3678</v>
      </c>
      <c r="K35" s="99">
        <v>7</v>
      </c>
      <c r="L35" s="100" t="s">
        <v>193</v>
      </c>
      <c r="M35" s="101" t="s">
        <v>106</v>
      </c>
      <c r="N35" s="102">
        <v>728</v>
      </c>
    </row>
    <row r="36" spans="1:14" ht="15">
      <c r="A36" s="99">
        <v>5</v>
      </c>
      <c r="B36" s="100" t="s">
        <v>191</v>
      </c>
      <c r="C36" s="101" t="s">
        <v>116</v>
      </c>
      <c r="D36" s="102">
        <v>4994</v>
      </c>
      <c r="E36" s="106"/>
      <c r="F36" s="99">
        <v>1</v>
      </c>
      <c r="G36" s="100" t="s">
        <v>194</v>
      </c>
      <c r="H36" s="101" t="s">
        <v>111</v>
      </c>
      <c r="I36" s="102">
        <v>957</v>
      </c>
      <c r="K36" s="99">
        <v>8</v>
      </c>
      <c r="L36" s="100" t="s">
        <v>195</v>
      </c>
      <c r="M36" s="101" t="s">
        <v>106</v>
      </c>
      <c r="N36" s="102">
        <v>461</v>
      </c>
    </row>
    <row r="37" spans="1:14" ht="15">
      <c r="A37" s="99">
        <v>6</v>
      </c>
      <c r="B37" s="100" t="s">
        <v>196</v>
      </c>
      <c r="C37" s="101" t="s">
        <v>111</v>
      </c>
      <c r="D37" s="102">
        <v>739</v>
      </c>
      <c r="E37" s="106"/>
      <c r="F37" s="99">
        <v>2</v>
      </c>
      <c r="G37" s="100" t="s">
        <v>197</v>
      </c>
      <c r="H37" s="101" t="s">
        <v>111</v>
      </c>
      <c r="I37" s="102">
        <v>485</v>
      </c>
      <c r="K37" s="99">
        <v>9</v>
      </c>
      <c r="L37" s="100" t="s">
        <v>198</v>
      </c>
      <c r="M37" s="101" t="s">
        <v>106</v>
      </c>
      <c r="N37" s="102">
        <v>1187</v>
      </c>
    </row>
    <row r="38" spans="1:14" ht="15.75" thickBot="1">
      <c r="A38" s="99">
        <v>7</v>
      </c>
      <c r="B38" s="100" t="s">
        <v>199</v>
      </c>
      <c r="C38" s="101" t="s">
        <v>106</v>
      </c>
      <c r="D38" s="102">
        <v>830</v>
      </c>
      <c r="E38" s="106"/>
      <c r="F38" s="109">
        <v>3</v>
      </c>
      <c r="G38" s="110" t="s">
        <v>200</v>
      </c>
      <c r="H38" s="111" t="s">
        <v>111</v>
      </c>
      <c r="I38" s="112">
        <v>2236</v>
      </c>
      <c r="K38" s="113">
        <v>10</v>
      </c>
      <c r="L38" s="114" t="s">
        <v>198</v>
      </c>
      <c r="M38" s="115" t="s">
        <v>116</v>
      </c>
      <c r="N38" s="116">
        <v>3539</v>
      </c>
    </row>
    <row r="39" spans="1:14" ht="19.5" thickBot="1" thickTop="1">
      <c r="A39" s="106"/>
      <c r="B39" s="117"/>
      <c r="C39" s="118"/>
      <c r="D39" s="119"/>
      <c r="E39" s="120"/>
      <c r="F39" s="117"/>
      <c r="G39" s="120"/>
      <c r="H39" s="121"/>
      <c r="K39" s="151"/>
      <c r="L39" s="152" t="s">
        <v>201</v>
      </c>
      <c r="M39" s="153" t="s">
        <v>202</v>
      </c>
      <c r="N39" s="154">
        <f>SUM(D4+D14+D23+D31+I6+I13+I20+I27+I35+N4+N17+N28)</f>
        <v>105998</v>
      </c>
    </row>
    <row r="40" spans="1:8" ht="16.5" thickTop="1">
      <c r="A40" s="106"/>
      <c r="B40" s="117" t="s">
        <v>203</v>
      </c>
      <c r="C40" s="118"/>
      <c r="D40" s="119"/>
      <c r="E40" s="120"/>
      <c r="F40" s="117"/>
      <c r="G40" s="120"/>
      <c r="H40" s="121"/>
    </row>
    <row r="41" ht="12.75">
      <c r="O41" s="155"/>
    </row>
    <row r="42" ht="12.75">
      <c r="L42" s="156"/>
    </row>
    <row r="43" ht="12.75">
      <c r="L43" s="156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AA25">
      <selection activeCell="AG44" sqref="AG44"/>
    </sheetView>
  </sheetViews>
  <sheetFormatPr defaultColWidth="9.00390625" defaultRowHeight="12.75"/>
  <cols>
    <col min="33" max="33" width="3.75390625" style="0" customWidth="1"/>
  </cols>
  <sheetData>
    <row r="1" spans="25:41" ht="15"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</row>
    <row r="2" spans="25:41" ht="15"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</row>
    <row r="3" spans="25:41" ht="15"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</row>
    <row r="4" spans="25:41" ht="15"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</row>
    <row r="5" spans="25:41" ht="15"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</row>
    <row r="6" spans="3:41" ht="12.75" customHeight="1">
      <c r="C6" s="158" t="s">
        <v>204</v>
      </c>
      <c r="D6" s="158" t="s">
        <v>205</v>
      </c>
      <c r="E6" s="158" t="s">
        <v>206</v>
      </c>
      <c r="F6" s="158" t="s">
        <v>165</v>
      </c>
      <c r="G6" s="158" t="s">
        <v>191</v>
      </c>
      <c r="H6" s="158" t="s">
        <v>129</v>
      </c>
      <c r="I6" s="158" t="s">
        <v>207</v>
      </c>
      <c r="J6" s="158" t="s">
        <v>163</v>
      </c>
      <c r="K6" s="158" t="s">
        <v>184</v>
      </c>
      <c r="L6" s="158" t="s">
        <v>200</v>
      </c>
      <c r="M6" s="158" t="s">
        <v>208</v>
      </c>
      <c r="N6" s="158" t="s">
        <v>209</v>
      </c>
      <c r="O6" s="158" t="s">
        <v>167</v>
      </c>
      <c r="P6" s="158" t="s">
        <v>198</v>
      </c>
      <c r="T6" t="s">
        <v>210</v>
      </c>
      <c r="U6" s="159">
        <v>0.67</v>
      </c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</row>
    <row r="7" spans="3:41" ht="15">
      <c r="C7">
        <v>10698</v>
      </c>
      <c r="D7">
        <v>6539</v>
      </c>
      <c r="E7">
        <v>7534</v>
      </c>
      <c r="F7">
        <v>6554</v>
      </c>
      <c r="G7">
        <v>11346</v>
      </c>
      <c r="H7">
        <v>5082</v>
      </c>
      <c r="I7">
        <v>6361</v>
      </c>
      <c r="J7">
        <v>4044</v>
      </c>
      <c r="K7">
        <v>4519</v>
      </c>
      <c r="L7">
        <v>3678</v>
      </c>
      <c r="M7">
        <v>8704</v>
      </c>
      <c r="N7">
        <v>9130</v>
      </c>
      <c r="O7">
        <v>10114</v>
      </c>
      <c r="P7">
        <v>11653</v>
      </c>
      <c r="T7" t="s">
        <v>211</v>
      </c>
      <c r="U7" s="159">
        <v>0.08</v>
      </c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</row>
    <row r="8" spans="20:41" ht="15">
      <c r="T8" t="s">
        <v>212</v>
      </c>
      <c r="U8" s="159">
        <v>0.19</v>
      </c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</row>
    <row r="9" spans="20:41" ht="15">
      <c r="T9" t="s">
        <v>213</v>
      </c>
      <c r="U9" s="159">
        <v>0.06</v>
      </c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</row>
    <row r="10" spans="25:41" ht="15"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</row>
    <row r="11" spans="25:41" ht="15"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</row>
    <row r="12" spans="25:41" ht="15"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</row>
    <row r="13" spans="20:41" ht="15">
      <c r="T13" t="s">
        <v>214</v>
      </c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</row>
    <row r="14" spans="25:41" ht="15"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</row>
    <row r="15" spans="3:41" ht="12.75" customHeight="1">
      <c r="C15" s="158" t="s">
        <v>204</v>
      </c>
      <c r="D15" s="158" t="s">
        <v>205</v>
      </c>
      <c r="E15" s="158" t="s">
        <v>206</v>
      </c>
      <c r="F15" s="158" t="s">
        <v>165</v>
      </c>
      <c r="G15" s="158" t="s">
        <v>191</v>
      </c>
      <c r="H15" s="158" t="s">
        <v>129</v>
      </c>
      <c r="I15" s="158" t="s">
        <v>207</v>
      </c>
      <c r="J15" s="158" t="s">
        <v>163</v>
      </c>
      <c r="K15" s="158" t="s">
        <v>184</v>
      </c>
      <c r="L15" s="158" t="s">
        <v>200</v>
      </c>
      <c r="M15" s="158" t="s">
        <v>208</v>
      </c>
      <c r="N15" s="158" t="s">
        <v>209</v>
      </c>
      <c r="O15" s="158" t="s">
        <v>167</v>
      </c>
      <c r="P15" s="158" t="s">
        <v>198</v>
      </c>
      <c r="T15" t="s">
        <v>215</v>
      </c>
      <c r="U15" s="160">
        <v>0.19</v>
      </c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</row>
    <row r="16" spans="2:41" ht="15">
      <c r="B16" t="s">
        <v>216</v>
      </c>
      <c r="C16">
        <v>1063</v>
      </c>
      <c r="D16">
        <v>502</v>
      </c>
      <c r="E16">
        <v>675</v>
      </c>
      <c r="F16">
        <v>806</v>
      </c>
      <c r="G16">
        <v>890</v>
      </c>
      <c r="H16">
        <v>463</v>
      </c>
      <c r="I16">
        <v>474</v>
      </c>
      <c r="J16">
        <v>345</v>
      </c>
      <c r="K16">
        <v>496</v>
      </c>
      <c r="L16">
        <v>394</v>
      </c>
      <c r="M16">
        <v>951</v>
      </c>
      <c r="N16">
        <v>903</v>
      </c>
      <c r="O16">
        <v>1057</v>
      </c>
      <c r="P16">
        <v>1405</v>
      </c>
      <c r="T16" t="s">
        <v>217</v>
      </c>
      <c r="U16" s="159">
        <v>0.38</v>
      </c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</row>
    <row r="17" spans="2:41" ht="15">
      <c r="B17" t="s">
        <v>218</v>
      </c>
      <c r="C17">
        <v>1243</v>
      </c>
      <c r="D17">
        <v>631</v>
      </c>
      <c r="E17">
        <v>813</v>
      </c>
      <c r="F17">
        <v>701</v>
      </c>
      <c r="G17">
        <v>973</v>
      </c>
      <c r="H17">
        <v>437</v>
      </c>
      <c r="I17">
        <v>530</v>
      </c>
      <c r="J17">
        <v>313</v>
      </c>
      <c r="K17">
        <v>549</v>
      </c>
      <c r="L17">
        <v>354</v>
      </c>
      <c r="M17">
        <v>847</v>
      </c>
      <c r="N17">
        <v>939</v>
      </c>
      <c r="O17">
        <v>1114</v>
      </c>
      <c r="P17">
        <v>1608</v>
      </c>
      <c r="T17" t="s">
        <v>219</v>
      </c>
      <c r="U17" s="159">
        <v>0.15</v>
      </c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</row>
    <row r="18" spans="20:41" ht="15">
      <c r="T18" t="s">
        <v>220</v>
      </c>
      <c r="U18" s="159">
        <v>0.24</v>
      </c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</row>
    <row r="19" spans="20:41" ht="15">
      <c r="T19" t="s">
        <v>221</v>
      </c>
      <c r="U19" s="159">
        <v>0.04</v>
      </c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</row>
    <row r="20" spans="25:41" ht="15"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</row>
    <row r="21" spans="25:41" ht="15"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</row>
    <row r="22" spans="25:41" ht="15"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</row>
    <row r="23" spans="25:41" ht="15"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</row>
    <row r="24" spans="25:41" ht="15"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</row>
    <row r="25" spans="25:41" ht="15"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</row>
    <row r="26" spans="25:41" ht="15"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</row>
    <row r="27" spans="25:41" ht="15"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</row>
    <row r="28" spans="25:41" ht="15"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</row>
    <row r="29" spans="25:41" ht="15"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</row>
    <row r="30" spans="25:41" ht="15"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</row>
    <row r="31" spans="25:41" ht="15"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</row>
    <row r="32" spans="25:41" ht="15"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</row>
    <row r="33" spans="25:41" ht="15"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</row>
    <row r="34" spans="25:41" ht="15"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</row>
    <row r="35" spans="25:41" ht="15"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</row>
    <row r="36" spans="25:41" ht="15"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</row>
    <row r="37" spans="25:41" ht="15"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</row>
    <row r="38" spans="25:41" ht="15"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</row>
    <row r="39" spans="25:41" ht="15"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</row>
    <row r="40" spans="25:41" ht="15"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</row>
    <row r="41" spans="25:41" ht="15"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</row>
    <row r="42" spans="25:41" ht="15"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</row>
    <row r="43" spans="25:41" ht="15"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</row>
    <row r="44" spans="25:41" ht="15"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</row>
    <row r="45" spans="25:41" ht="15"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WUP</cp:lastModifiedBy>
  <cp:lastPrinted>2003-10-10T07:58:36Z</cp:lastPrinted>
  <dcterms:created xsi:type="dcterms:W3CDTF">2003-10-10T07:32:31Z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