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540" activeTab="2"/>
  </bookViews>
  <sheets>
    <sheet name="Stan i struktura" sheetId="1" r:id="rId1"/>
    <sheet name="gminy" sheetId="2" r:id="rId2"/>
    <sheet name="wykresy" sheetId="3" r:id="rId3"/>
  </sheets>
  <externalReferences>
    <externalReference r:id="rId6"/>
  </externalReferences>
  <definedNames>
    <definedName name="_xlnm.Print_Area" localSheetId="0">'Stan i struktura'!$C$40:$T$72</definedName>
    <definedName name="_xlnm.Print_Area" localSheetId="2">'wykresy'!$Y$1:$AO$45</definedName>
  </definedNames>
  <calcPr fullCalcOnLoad="1"/>
</workbook>
</file>

<file path=xl/sharedStrings.xml><?xml version="1.0" encoding="utf-8"?>
<sst xmlns="http://schemas.openxmlformats.org/spreadsheetml/2006/main" count="396" uniqueCount="224">
  <si>
    <t>Wojewódzki Urząd Pracy w Zielonej Górze</t>
  </si>
  <si>
    <t>ul. Wyspiańskiego 15</t>
  </si>
  <si>
    <t>strona 1</t>
  </si>
  <si>
    <t xml:space="preserve">INFORMACJA  O  STANIE  BEZROBOCIA  W  WOJ.  LUBUSKIM  W LIPCU 2003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</si>
  <si>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</si>
  <si>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</si>
  <si>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</si>
  <si>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</si>
  <si>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</si>
  <si>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</si>
  <si>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</si>
  <si>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</si>
  <si>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</si>
  <si>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</si>
  <si>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</si>
  <si>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</si>
  <si>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</si>
  <si>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</si>
  <si>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</si>
  <si>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</si>
  <si>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</si>
  <si>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</si>
  <si>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Szacunkowa stopa bezrobocia *</t>
  </si>
  <si>
    <t>30.88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</si>
  <si>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</si>
  <si>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</si>
  <si>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</si>
  <si>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</si>
  <si>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</si>
  <si>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</si>
  <si>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</si>
  <si>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</si>
  <si>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</si>
  <si>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</si>
  <si>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</si>
  <si>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</si>
  <si>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</si>
  <si>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</si>
  <si>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</si>
  <si>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</si>
  <si>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</si>
  <si>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</si>
  <si>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</si>
  <si>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</si>
  <si>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</si>
  <si>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</si>
  <si>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</si>
  <si>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</si>
  <si>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</si>
  <si>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</si>
  <si>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</si>
  <si>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</si>
  <si>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</si>
  <si>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 Zgłoszenia zwolnień z przyczyn dotyczacych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</si>
  <si>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</si>
  <si>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</si>
  <si>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* ludnośc zawodowo-czynna-dane szacunkowe uaktualniono wg informacji GUS za czerwiec 2003 r.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</si>
  <si>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</si>
  <si>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</si>
  <si>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</si>
  <si>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</si>
  <si>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</si>
  <si>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</si>
  <si>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</si>
  <si>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</si>
  <si>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</si>
  <si>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</si>
  <si>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</si>
  <si>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</si>
  <si>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</si>
  <si>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</si>
  <si>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</si>
  <si>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</si>
  <si>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</si>
  <si>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</si>
  <si>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</si>
  <si>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</si>
  <si>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</si>
  <si>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</si>
  <si>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</si>
  <si>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</si>
  <si>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</si>
  <si>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</si>
  <si>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</si>
  <si>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</si>
  <si>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</si>
  <si>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</si>
  <si>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</si>
  <si>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</si>
  <si>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</si>
  <si>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</si>
  <si>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</si>
  <si>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</si>
  <si>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</si>
  <si>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</si>
  <si>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</si>
  <si>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</si>
  <si>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</si>
  <si>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</si>
  <si>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</si>
  <si>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LIPCA 2003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</si>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</sst>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44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Arial CE"/>
      <family val="0"/>
    </font>
    <font>
      <sz val="16"/>
      <name val="Arial"/>
      <family val="2"/>
    </font>
    <font>
      <i/>
      <sz val="16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sz val="10"/>
      <name val="Times New Roman CE"/>
      <family val="1"/>
    </font>
    <font>
      <sz val="15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5.25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23.75"/>
      <name val="Times New Roman CE"/>
      <family val="0"/>
    </font>
    <font>
      <sz val="18.5"/>
      <name val="Times New Roman CE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2" fontId="13" fillId="0" borderId="7" xfId="0" applyNumberFormat="1" applyFont="1" applyFill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2" fontId="14" fillId="0" borderId="9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164" fontId="16" fillId="0" borderId="15" xfId="0" applyNumberFormat="1" applyFont="1" applyFill="1" applyBorder="1" applyAlignment="1">
      <alignment horizontal="center" vertical="center" wrapText="1"/>
    </xf>
    <xf numFmtId="164" fontId="16" fillId="0" borderId="17" xfId="0" applyNumberFormat="1" applyFont="1" applyFill="1" applyBorder="1" applyAlignment="1">
      <alignment horizontal="center" vertical="center" wrapText="1"/>
    </xf>
    <xf numFmtId="164" fontId="13" fillId="0" borderId="13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1" fontId="16" fillId="0" borderId="15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164" fontId="17" fillId="0" borderId="15" xfId="0" applyNumberFormat="1" applyFont="1" applyFill="1" applyBorder="1" applyAlignment="1">
      <alignment horizontal="center" vertical="center" wrapText="1"/>
    </xf>
    <xf numFmtId="164" fontId="17" fillId="0" borderId="17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6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Border="1" applyAlignment="1">
      <alignment/>
    </xf>
    <xf numFmtId="0" fontId="16" fillId="0" borderId="17" xfId="0" applyFont="1" applyFill="1" applyBorder="1" applyAlignment="1">
      <alignment horizontal="center" vertical="center" wrapText="1"/>
    </xf>
    <xf numFmtId="164" fontId="17" fillId="0" borderId="19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33" xfId="0" applyNumberFormat="1" applyFont="1" applyFill="1" applyBorder="1" applyAlignment="1">
      <alignment horizontal="center" vertical="center" wrapText="1"/>
    </xf>
    <xf numFmtId="164" fontId="14" fillId="0" borderId="34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right" vertical="top" wrapText="1"/>
    </xf>
    <xf numFmtId="0" fontId="11" fillId="0" borderId="25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/>
    </xf>
    <xf numFmtId="0" fontId="11" fillId="0" borderId="32" xfId="0" applyFont="1" applyBorder="1" applyAlignment="1">
      <alignment/>
    </xf>
    <xf numFmtId="0" fontId="23" fillId="0" borderId="4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37" xfId="0" applyBorder="1" applyAlignment="1">
      <alignment/>
    </xf>
    <xf numFmtId="0" fontId="28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8" fillId="0" borderId="44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29" fillId="0" borderId="35" xfId="0" applyFont="1" applyBorder="1" applyAlignment="1">
      <alignment horizontal="center"/>
    </xf>
    <xf numFmtId="0" fontId="29" fillId="0" borderId="19" xfId="0" applyFont="1" applyBorder="1" applyAlignment="1" applyProtection="1">
      <alignment horizontal="left"/>
      <protection/>
    </xf>
    <xf numFmtId="0" fontId="29" fillId="0" borderId="19" xfId="0" applyFont="1" applyBorder="1" applyAlignment="1" applyProtection="1">
      <alignment horizontal="center"/>
      <protection/>
    </xf>
    <xf numFmtId="167" fontId="29" fillId="0" borderId="45" xfId="0" applyNumberFormat="1" applyFont="1" applyBorder="1" applyAlignment="1" applyProtection="1">
      <alignment horizontal="right"/>
      <protection/>
    </xf>
    <xf numFmtId="0" fontId="30" fillId="0" borderId="35" xfId="0" applyFont="1" applyBorder="1" applyAlignment="1">
      <alignment horizontal="center"/>
    </xf>
    <xf numFmtId="0" fontId="30" fillId="0" borderId="19" xfId="0" applyFont="1" applyBorder="1" applyAlignment="1" applyProtection="1">
      <alignment horizontal="left"/>
      <protection/>
    </xf>
    <xf numFmtId="167" fontId="30" fillId="0" borderId="19" xfId="0" applyNumberFormat="1" applyFont="1" applyBorder="1" applyAlignment="1" applyProtection="1">
      <alignment/>
      <protection/>
    </xf>
    <xf numFmtId="167" fontId="30" fillId="0" borderId="45" xfId="0" applyNumberFormat="1" applyFont="1" applyBorder="1" applyAlignment="1" applyProtection="1">
      <alignment/>
      <protection/>
    </xf>
    <xf numFmtId="167" fontId="29" fillId="0" borderId="19" xfId="0" applyNumberFormat="1" applyFont="1" applyBorder="1" applyAlignment="1" applyProtection="1">
      <alignment/>
      <protection/>
    </xf>
    <xf numFmtId="167" fontId="29" fillId="0" borderId="45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14" xfId="0" applyFont="1" applyBorder="1" applyAlignment="1" applyProtection="1">
      <alignment horizontal="left"/>
      <protection/>
    </xf>
    <xf numFmtId="167" fontId="29" fillId="0" borderId="14" xfId="0" applyNumberFormat="1" applyFont="1" applyBorder="1" applyAlignment="1" applyProtection="1">
      <alignment/>
      <protection/>
    </xf>
    <xf numFmtId="0" fontId="30" fillId="0" borderId="32" xfId="0" applyFont="1" applyBorder="1" applyAlignment="1">
      <alignment horizontal="center"/>
    </xf>
    <xf numFmtId="0" fontId="30" fillId="0" borderId="46" xfId="0" applyFont="1" applyBorder="1" applyAlignment="1" applyProtection="1">
      <alignment horizontal="left"/>
      <protection/>
    </xf>
    <xf numFmtId="167" fontId="30" fillId="0" borderId="46" xfId="0" applyNumberFormat="1" applyFont="1" applyBorder="1" applyAlignment="1" applyProtection="1">
      <alignment/>
      <protection/>
    </xf>
    <xf numFmtId="167" fontId="30" fillId="0" borderId="47" xfId="0" applyNumberFormat="1" applyFont="1" applyBorder="1" applyAlignment="1" applyProtection="1">
      <alignment/>
      <protection/>
    </xf>
    <xf numFmtId="167" fontId="30" fillId="0" borderId="18" xfId="0" applyNumberFormat="1" applyFont="1" applyBorder="1" applyAlignment="1" applyProtection="1">
      <alignment horizontal="center"/>
      <protection/>
    </xf>
    <xf numFmtId="167" fontId="30" fillId="0" borderId="43" xfId="0" applyNumberFormat="1" applyFont="1" applyBorder="1" applyAlignment="1" applyProtection="1">
      <alignment/>
      <protection/>
    </xf>
    <xf numFmtId="167" fontId="30" fillId="0" borderId="48" xfId="0" applyNumberFormat="1" applyFont="1" applyBorder="1" applyAlignment="1" applyProtection="1">
      <alignment/>
      <protection/>
    </xf>
    <xf numFmtId="167" fontId="30" fillId="0" borderId="49" xfId="0" applyNumberFormat="1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left"/>
      <protection/>
    </xf>
    <xf numFmtId="167" fontId="30" fillId="0" borderId="0" xfId="0" applyNumberFormat="1" applyFont="1" applyBorder="1" applyAlignment="1" applyProtection="1">
      <alignment/>
      <protection/>
    </xf>
    <xf numFmtId="167" fontId="29" fillId="0" borderId="0" xfId="0" applyNumberFormat="1" applyFont="1" applyBorder="1" applyAlignment="1" applyProtection="1">
      <alignment/>
      <protection/>
    </xf>
    <xf numFmtId="0" fontId="30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27" fillId="0" borderId="50" xfId="0" applyNumberFormat="1" applyFont="1" applyBorder="1" applyAlignment="1" applyProtection="1">
      <alignment/>
      <protection/>
    </xf>
    <xf numFmtId="167" fontId="26" fillId="0" borderId="51" xfId="0" applyNumberFormat="1" applyFont="1" applyBorder="1" applyAlignment="1" applyProtection="1">
      <alignment/>
      <protection/>
    </xf>
    <xf numFmtId="167" fontId="27" fillId="0" borderId="52" xfId="0" applyNumberFormat="1" applyFont="1" applyBorder="1" applyAlignment="1" applyProtection="1">
      <alignment/>
      <protection/>
    </xf>
    <xf numFmtId="167" fontId="26" fillId="0" borderId="12" xfId="0" applyNumberFormat="1" applyFont="1" applyBorder="1" applyAlignment="1" applyProtection="1">
      <alignment/>
      <protection/>
    </xf>
    <xf numFmtId="0" fontId="30" fillId="0" borderId="0" xfId="0" applyFont="1" applyAlignment="1">
      <alignment/>
    </xf>
    <xf numFmtId="0" fontId="32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0" fontId="12" fillId="0" borderId="53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8" fillId="0" borderId="5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9" fillId="0" borderId="24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4" fillId="0" borderId="5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/>
    </xf>
    <xf numFmtId="0" fontId="25" fillId="0" borderId="2" xfId="0" applyFont="1" applyBorder="1" applyAlignment="1">
      <alignment vertical="center" wrapText="1"/>
    </xf>
    <xf numFmtId="0" fontId="25" fillId="0" borderId="39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59" xfId="0" applyFont="1" applyBorder="1" applyAlignment="1">
      <alignment vertical="center" wrapText="1"/>
    </xf>
    <xf numFmtId="0" fontId="12" fillId="0" borderId="60" xfId="0" applyFont="1" applyBorder="1" applyAlignment="1">
      <alignment vertical="center" wrapText="1"/>
    </xf>
    <xf numFmtId="0" fontId="1" fillId="0" borderId="61" xfId="0" applyFont="1" applyFill="1" applyBorder="1" applyAlignment="1">
      <alignment horizontal="center" vertical="center"/>
    </xf>
    <xf numFmtId="0" fontId="12" fillId="0" borderId="24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555"/>
          <c:w val="0.99075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wykresy!$C$6:$P$6</c:f>
              <c:strCache/>
            </c:strRef>
          </c:cat>
          <c:val>
            <c:numRef>
              <c:f>wykresy!$C$7:$P$7</c:f>
              <c:numCache/>
            </c:numRef>
          </c:val>
        </c:ser>
        <c:axId val="19939379"/>
        <c:axId val="45236684"/>
      </c:barChart>
      <c:catAx>
        <c:axId val="19939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5236684"/>
        <c:crosses val="autoZero"/>
        <c:auto val="1"/>
        <c:lblOffset val="100"/>
        <c:noMultiLvlLbl val="0"/>
      </c:catAx>
      <c:valAx>
        <c:axId val="452366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9939379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3"/>
          <c:y val="0.392"/>
          <c:w val="0.58225"/>
          <c:h val="0.278"/>
        </c:manualLayout>
      </c:layout>
      <c:pie3DChart>
        <c:varyColors val="1"/>
        <c:ser>
          <c:idx val="0"/>
          <c:order val="0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explosion val="26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explosion val="16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 CE"/>
                        <a:ea typeface="Arial CE"/>
                        <a:cs typeface="Arial CE"/>
                      </a:rPr>
                      <a:t>praca niesubsydiowana
68%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 CE"/>
                        <a:ea typeface="Arial CE"/>
                        <a:cs typeface="Arial CE"/>
                      </a:rPr>
                      <a:t>prace interwencyjne
10%
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 CE"/>
                        <a:ea typeface="Arial CE"/>
                        <a:cs typeface="Arial CE"/>
                      </a:rPr>
                      <a:t>roboty publiczne
14%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 CE"/>
                        <a:ea typeface="Arial CE"/>
                        <a:cs typeface="Arial CE"/>
                      </a:rPr>
                      <a:t>inna praca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wykresy!$T$6:$T$9</c:f>
              <c:strCache/>
            </c:strRef>
          </c:cat>
          <c:val>
            <c:numRef>
              <c:f>wykresy!$U$6:$U$9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88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wykresy!$C$16:$P$16</c:f>
              <c:numCache/>
            </c:numRef>
          </c:val>
        </c:ser>
        <c:ser>
          <c:idx val="1"/>
          <c:order val="1"/>
          <c:tx>
            <c:strRef>
              <c:f>wykresy!$B$17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wykresy!$C$17:$P$17</c:f>
              <c:numCache/>
            </c:numRef>
          </c:val>
        </c:ser>
        <c:axId val="4476973"/>
        <c:axId val="40292758"/>
      </c:barChart>
      <c:catAx>
        <c:axId val="4476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40292758"/>
        <c:crosses val="autoZero"/>
        <c:auto val="1"/>
        <c:lblOffset val="100"/>
        <c:noMultiLvlLbl val="0"/>
      </c:catAx>
      <c:valAx>
        <c:axId val="4029275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4476973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8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lipca 2003 r.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5"/>
          <c:y val="0.417"/>
          <c:w val="0.7955"/>
          <c:h val="0.2785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wyższe
29%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39%
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średnie ogólne
14%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15%
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pozostałe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wykresy!$T$15:$T$19</c:f>
              <c:strCache/>
            </c:strRef>
          </c:cat>
          <c:val>
            <c:numRef>
              <c:f>wykresy!$U$15:$U$19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28575</xdr:rowOff>
    </xdr:from>
    <xdr:to>
      <xdr:col>40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59925" y="219075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19050</xdr:rowOff>
    </xdr:from>
    <xdr:to>
      <xdr:col>31</xdr:col>
      <xdr:colOff>647700</xdr:colOff>
      <xdr:row>43</xdr:row>
      <xdr:rowOff>133350</xdr:rowOff>
    </xdr:to>
    <xdr:graphicFrame>
      <xdr:nvGraphicFramePr>
        <xdr:cNvPr id="4" name="Chart 4"/>
        <xdr:cNvGraphicFramePr/>
      </xdr:nvGraphicFramePr>
      <xdr:xfrm>
        <a:off x="16544925" y="4343400"/>
        <a:ext cx="5362575" cy="3924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formacje%20miesi&#281;czne\informacja%20miesi&#281;czna\informacje%20miesi&#281;czne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</sheetNames>
    <sheetDataSet>
      <sheetData sheetId="5">
        <row r="33">
          <cell r="F33">
            <v>362</v>
          </cell>
          <cell r="G33">
            <v>63</v>
          </cell>
          <cell r="H33">
            <v>267</v>
          </cell>
          <cell r="I33">
            <v>188</v>
          </cell>
          <cell r="J33">
            <v>375</v>
          </cell>
          <cell r="K33">
            <v>194</v>
          </cell>
          <cell r="L33">
            <v>206</v>
          </cell>
          <cell r="M33">
            <v>195</v>
          </cell>
          <cell r="N33">
            <v>148</v>
          </cell>
          <cell r="O33">
            <v>62</v>
          </cell>
          <cell r="P33">
            <v>164</v>
          </cell>
          <cell r="Q33">
            <v>82</v>
          </cell>
          <cell r="R33">
            <v>348</v>
          </cell>
          <cell r="S33">
            <v>534</v>
          </cell>
        </row>
        <row r="46">
          <cell r="F46">
            <v>24</v>
          </cell>
          <cell r="G46">
            <v>43</v>
          </cell>
          <cell r="H46">
            <v>154</v>
          </cell>
          <cell r="I46">
            <v>123</v>
          </cell>
          <cell r="J46">
            <v>228</v>
          </cell>
          <cell r="K46">
            <v>31</v>
          </cell>
          <cell r="L46">
            <v>76</v>
          </cell>
          <cell r="M46">
            <v>30</v>
          </cell>
          <cell r="N46">
            <v>79</v>
          </cell>
          <cell r="O46">
            <v>55</v>
          </cell>
          <cell r="P46">
            <v>43</v>
          </cell>
          <cell r="Q46">
            <v>107</v>
          </cell>
          <cell r="R46">
            <v>38</v>
          </cell>
          <cell r="S46">
            <v>287</v>
          </cell>
        </row>
        <row r="48">
          <cell r="F48">
            <v>184</v>
          </cell>
          <cell r="G48">
            <v>191</v>
          </cell>
          <cell r="H48">
            <v>211</v>
          </cell>
          <cell r="I48">
            <v>198</v>
          </cell>
          <cell r="J48">
            <v>199</v>
          </cell>
          <cell r="K48">
            <v>100</v>
          </cell>
          <cell r="L48">
            <v>137</v>
          </cell>
          <cell r="M48">
            <v>89</v>
          </cell>
          <cell r="N48">
            <v>67</v>
          </cell>
          <cell r="O48">
            <v>83</v>
          </cell>
          <cell r="P48">
            <v>442</v>
          </cell>
          <cell r="Q48">
            <v>82</v>
          </cell>
          <cell r="R48">
            <v>291</v>
          </cell>
          <cell r="S48">
            <v>149</v>
          </cell>
        </row>
        <row r="50">
          <cell r="F50">
            <v>19</v>
          </cell>
          <cell r="G50">
            <v>27</v>
          </cell>
          <cell r="H50">
            <v>246</v>
          </cell>
          <cell r="I50">
            <v>117</v>
          </cell>
          <cell r="J50">
            <v>419</v>
          </cell>
          <cell r="K50">
            <v>70</v>
          </cell>
          <cell r="L50">
            <v>79</v>
          </cell>
          <cell r="M50">
            <v>149</v>
          </cell>
          <cell r="N50">
            <v>46</v>
          </cell>
          <cell r="O50">
            <v>45</v>
          </cell>
          <cell r="P50">
            <v>25</v>
          </cell>
          <cell r="Q50">
            <v>59</v>
          </cell>
          <cell r="R50">
            <v>530</v>
          </cell>
          <cell r="S50">
            <v>496</v>
          </cell>
        </row>
        <row r="52">
          <cell r="F52">
            <v>112</v>
          </cell>
          <cell r="G52">
            <v>38</v>
          </cell>
          <cell r="H52">
            <v>20</v>
          </cell>
          <cell r="I52">
            <v>30</v>
          </cell>
          <cell r="J52">
            <v>39</v>
          </cell>
          <cell r="K52">
            <v>13</v>
          </cell>
          <cell r="L52">
            <v>26</v>
          </cell>
          <cell r="M52">
            <v>10</v>
          </cell>
          <cell r="N52">
            <v>13</v>
          </cell>
          <cell r="O52">
            <v>3</v>
          </cell>
          <cell r="P52">
            <v>68</v>
          </cell>
          <cell r="Q52">
            <v>44</v>
          </cell>
          <cell r="R52">
            <v>8</v>
          </cell>
          <cell r="S52">
            <v>59</v>
          </cell>
        </row>
        <row r="54">
          <cell r="F54">
            <v>181</v>
          </cell>
          <cell r="G54">
            <v>60</v>
          </cell>
          <cell r="H54">
            <v>104</v>
          </cell>
          <cell r="I54">
            <v>186</v>
          </cell>
          <cell r="J54">
            <v>118</v>
          </cell>
          <cell r="K54">
            <v>59</v>
          </cell>
          <cell r="L54">
            <v>44</v>
          </cell>
          <cell r="M54">
            <v>41</v>
          </cell>
          <cell r="N54">
            <v>42</v>
          </cell>
          <cell r="O54">
            <v>37</v>
          </cell>
          <cell r="P54">
            <v>153</v>
          </cell>
          <cell r="Q54">
            <v>98</v>
          </cell>
          <cell r="R54">
            <v>161</v>
          </cell>
          <cell r="S54">
            <v>140</v>
          </cell>
        </row>
        <row r="56">
          <cell r="F56">
            <v>16</v>
          </cell>
          <cell r="G56">
            <v>6</v>
          </cell>
          <cell r="H56">
            <v>12</v>
          </cell>
          <cell r="I56">
            <v>0</v>
          </cell>
          <cell r="J56">
            <v>39</v>
          </cell>
          <cell r="K56">
            <v>2</v>
          </cell>
          <cell r="L56">
            <v>1</v>
          </cell>
          <cell r="M56">
            <v>12</v>
          </cell>
          <cell r="N56">
            <v>14</v>
          </cell>
          <cell r="O56">
            <v>14</v>
          </cell>
          <cell r="P56">
            <v>7</v>
          </cell>
          <cell r="Q56">
            <v>32</v>
          </cell>
          <cell r="R56">
            <v>20</v>
          </cell>
          <cell r="S56">
            <v>79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2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14</v>
          </cell>
        </row>
        <row r="60">
          <cell r="F60">
            <v>13</v>
          </cell>
          <cell r="G60">
            <v>4</v>
          </cell>
          <cell r="H60">
            <v>10</v>
          </cell>
          <cell r="I60">
            <v>5</v>
          </cell>
          <cell r="J60">
            <v>5</v>
          </cell>
          <cell r="K60">
            <v>1</v>
          </cell>
          <cell r="L60">
            <v>1</v>
          </cell>
          <cell r="M60">
            <v>3</v>
          </cell>
          <cell r="N60">
            <v>4</v>
          </cell>
          <cell r="O60">
            <v>1</v>
          </cell>
          <cell r="P60">
            <v>8</v>
          </cell>
          <cell r="Q60">
            <v>2</v>
          </cell>
          <cell r="R60">
            <v>4</v>
          </cell>
          <cell r="S60">
            <v>11</v>
          </cell>
        </row>
        <row r="62">
          <cell r="F62">
            <v>5</v>
          </cell>
          <cell r="G62">
            <v>5</v>
          </cell>
          <cell r="H62">
            <v>0</v>
          </cell>
          <cell r="I62">
            <v>1</v>
          </cell>
          <cell r="J62">
            <v>8</v>
          </cell>
          <cell r="K62">
            <v>2</v>
          </cell>
          <cell r="L62">
            <v>0</v>
          </cell>
          <cell r="M62">
            <v>0</v>
          </cell>
          <cell r="N62">
            <v>1</v>
          </cell>
          <cell r="O62">
            <v>0</v>
          </cell>
          <cell r="P62">
            <v>0</v>
          </cell>
          <cell r="Q62">
            <v>2</v>
          </cell>
          <cell r="R62">
            <v>4</v>
          </cell>
          <cell r="S62">
            <v>10</v>
          </cell>
        </row>
        <row r="64">
          <cell r="F64">
            <v>3</v>
          </cell>
          <cell r="G64">
            <v>0</v>
          </cell>
          <cell r="H64">
            <v>1</v>
          </cell>
          <cell r="I64">
            <v>0</v>
          </cell>
          <cell r="J64">
            <v>0</v>
          </cell>
          <cell r="K64">
            <v>0</v>
          </cell>
          <cell r="L64">
            <v>2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3</v>
          </cell>
          <cell r="S64">
            <v>12</v>
          </cell>
        </row>
        <row r="66">
          <cell r="F66">
            <v>15</v>
          </cell>
          <cell r="G66">
            <v>36</v>
          </cell>
          <cell r="H66">
            <v>49</v>
          </cell>
          <cell r="I66">
            <v>0</v>
          </cell>
          <cell r="J66">
            <v>0</v>
          </cell>
          <cell r="K66">
            <v>0</v>
          </cell>
          <cell r="L66">
            <v>48</v>
          </cell>
          <cell r="M66">
            <v>35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14</v>
          </cell>
          <cell r="S66">
            <v>5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70">
          <cell r="F70">
            <v>0</v>
          </cell>
          <cell r="G70">
            <v>0</v>
          </cell>
          <cell r="H70">
            <v>2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3"/>
  <sheetViews>
    <sheetView zoomScale="75" zoomScaleNormal="75" workbookViewId="0" topLeftCell="A1">
      <selection activeCell="G10" sqref="G10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13" width="12.25390625" style="42" customWidth="1"/>
    <col min="14" max="14" width="12.25390625" style="77" customWidth="1"/>
    <col min="15" max="16" width="12.25390625" style="42" customWidth="1"/>
    <col min="17" max="17" width="12.25390625" style="77" customWidth="1"/>
    <col min="18" max="20" width="12.25390625" style="42" customWidth="1"/>
  </cols>
  <sheetData>
    <row r="2" spans="3:20" ht="15.75">
      <c r="C2" s="1"/>
      <c r="D2" s="2" t="s">
        <v>0</v>
      </c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3:20" ht="15.75">
      <c r="C3" s="1"/>
      <c r="D3" s="6" t="s">
        <v>1</v>
      </c>
      <c r="E3" s="7"/>
      <c r="F3" s="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 t="s">
        <v>2</v>
      </c>
    </row>
    <row r="4" spans="3:20" ht="32.25" customHeight="1" thickBot="1">
      <c r="C4" s="172" t="s">
        <v>3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</row>
    <row r="5" spans="3:20" ht="34.5" customHeight="1" thickBot="1">
      <c r="C5" s="10" t="s">
        <v>4</v>
      </c>
      <c r="D5" s="11" t="s">
        <v>5</v>
      </c>
      <c r="E5" s="12" t="s">
        <v>6</v>
      </c>
      <c r="F5" s="13" t="s">
        <v>95</v>
      </c>
      <c r="G5" s="14" t="s">
        <v>96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16</v>
      </c>
      <c r="R5" s="15" t="s">
        <v>17</v>
      </c>
      <c r="S5" s="15" t="s">
        <v>18</v>
      </c>
      <c r="T5" s="16" t="s">
        <v>19</v>
      </c>
    </row>
    <row r="6" spans="3:20" ht="24" customHeight="1" thickBot="1">
      <c r="C6" s="164" t="s">
        <v>20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7" spans="3:20" ht="24" customHeight="1" thickBot="1">
      <c r="C7" s="17" t="s">
        <v>21</v>
      </c>
      <c r="D7" s="179" t="s">
        <v>22</v>
      </c>
      <c r="E7" s="180"/>
      <c r="F7" s="18">
        <v>18.68</v>
      </c>
      <c r="G7" s="18">
        <v>26.51</v>
      </c>
      <c r="H7" s="19">
        <v>34.19</v>
      </c>
      <c r="I7" s="19">
        <v>28.3</v>
      </c>
      <c r="J7" s="19">
        <v>35.29</v>
      </c>
      <c r="K7" s="19">
        <v>25.41</v>
      </c>
      <c r="L7" s="19" t="s">
        <v>23</v>
      </c>
      <c r="M7" s="19">
        <v>27.63</v>
      </c>
      <c r="N7" s="19">
        <v>19.79</v>
      </c>
      <c r="O7" s="19">
        <v>22.87</v>
      </c>
      <c r="P7" s="19">
        <v>14.87</v>
      </c>
      <c r="Q7" s="19">
        <v>28.29</v>
      </c>
      <c r="R7" s="19">
        <v>33.3</v>
      </c>
      <c r="S7" s="20">
        <v>29.43</v>
      </c>
      <c r="T7" s="21">
        <v>25.6</v>
      </c>
    </row>
    <row r="8" spans="3:20" ht="24" customHeight="1" thickBot="1" thickTop="1">
      <c r="C8" s="22"/>
      <c r="D8" s="181" t="s">
        <v>24</v>
      </c>
      <c r="E8" s="182"/>
      <c r="F8" s="23">
        <v>10946</v>
      </c>
      <c r="G8" s="24">
        <v>6627</v>
      </c>
      <c r="H8" s="24">
        <v>7693</v>
      </c>
      <c r="I8" s="24">
        <v>6565</v>
      </c>
      <c r="J8" s="24">
        <v>11503</v>
      </c>
      <c r="K8" s="24">
        <v>5057</v>
      </c>
      <c r="L8" s="24">
        <v>6361</v>
      </c>
      <c r="M8" s="24">
        <v>4034</v>
      </c>
      <c r="N8" s="24">
        <v>4552</v>
      </c>
      <c r="O8" s="24">
        <v>3613</v>
      </c>
      <c r="P8" s="24">
        <v>8686</v>
      </c>
      <c r="Q8" s="24">
        <v>9335</v>
      </c>
      <c r="R8" s="24">
        <v>10355</v>
      </c>
      <c r="S8" s="25">
        <v>11979</v>
      </c>
      <c r="T8" s="26">
        <f>SUM(F8:S8)</f>
        <v>107306</v>
      </c>
    </row>
    <row r="9" spans="3:20" ht="24" customHeight="1" thickBot="1" thickTop="1">
      <c r="C9" s="22"/>
      <c r="D9" s="183" t="s">
        <v>25</v>
      </c>
      <c r="E9" s="184"/>
      <c r="F9" s="27">
        <v>10980</v>
      </c>
      <c r="G9" s="27">
        <v>6636</v>
      </c>
      <c r="H9" s="27">
        <v>7830</v>
      </c>
      <c r="I9" s="27">
        <v>6465</v>
      </c>
      <c r="J9" s="27">
        <v>11439</v>
      </c>
      <c r="K9" s="27">
        <v>5166</v>
      </c>
      <c r="L9" s="27">
        <v>6390</v>
      </c>
      <c r="M9" s="27">
        <v>4050</v>
      </c>
      <c r="N9" s="27">
        <v>4577</v>
      </c>
      <c r="O9" s="27">
        <v>3696</v>
      </c>
      <c r="P9" s="27">
        <v>8644</v>
      </c>
      <c r="Q9" s="27">
        <v>9361</v>
      </c>
      <c r="R9" s="27">
        <v>10440</v>
      </c>
      <c r="S9" s="27">
        <v>12100</v>
      </c>
      <c r="T9" s="26">
        <f>SUM(F9:S9)</f>
        <v>107774</v>
      </c>
    </row>
    <row r="10" spans="3:20" ht="24" customHeight="1" thickBot="1" thickTop="1">
      <c r="C10" s="22"/>
      <c r="D10" s="150" t="s">
        <v>26</v>
      </c>
      <c r="E10" s="151"/>
      <c r="F10" s="28">
        <f aca="true" t="shared" si="0" ref="F10:S10">F8-F9</f>
        <v>-34</v>
      </c>
      <c r="G10" s="28">
        <f t="shared" si="0"/>
        <v>-9</v>
      </c>
      <c r="H10" s="28">
        <f t="shared" si="0"/>
        <v>-137</v>
      </c>
      <c r="I10" s="28">
        <f t="shared" si="0"/>
        <v>100</v>
      </c>
      <c r="J10" s="28">
        <f t="shared" si="0"/>
        <v>64</v>
      </c>
      <c r="K10" s="28">
        <f t="shared" si="0"/>
        <v>-109</v>
      </c>
      <c r="L10" s="28">
        <f t="shared" si="0"/>
        <v>-29</v>
      </c>
      <c r="M10" s="28">
        <f t="shared" si="0"/>
        <v>-16</v>
      </c>
      <c r="N10" s="28">
        <f t="shared" si="0"/>
        <v>-25</v>
      </c>
      <c r="O10" s="28">
        <f t="shared" si="0"/>
        <v>-83</v>
      </c>
      <c r="P10" s="28">
        <f t="shared" si="0"/>
        <v>42</v>
      </c>
      <c r="Q10" s="28">
        <f t="shared" si="0"/>
        <v>-26</v>
      </c>
      <c r="R10" s="28">
        <f t="shared" si="0"/>
        <v>-85</v>
      </c>
      <c r="S10" s="28">
        <f t="shared" si="0"/>
        <v>-121</v>
      </c>
      <c r="T10" s="26">
        <f>SUM(F10:S10)</f>
        <v>-468</v>
      </c>
    </row>
    <row r="11" spans="3:20" ht="24" customHeight="1" thickBot="1" thickTop="1">
      <c r="C11" s="29"/>
      <c r="D11" s="150" t="s">
        <v>27</v>
      </c>
      <c r="E11" s="151"/>
      <c r="F11" s="30">
        <f aca="true" t="shared" si="1" ref="F11:T11">F8/F9*100</f>
        <v>99.69034608378871</v>
      </c>
      <c r="G11" s="30">
        <f t="shared" si="1"/>
        <v>99.86437613019892</v>
      </c>
      <c r="H11" s="30">
        <f t="shared" si="1"/>
        <v>98.25031928480205</v>
      </c>
      <c r="I11" s="30">
        <f t="shared" si="1"/>
        <v>101.54679040989947</v>
      </c>
      <c r="J11" s="30">
        <f t="shared" si="1"/>
        <v>100.5594894658624</v>
      </c>
      <c r="K11" s="30">
        <f t="shared" si="1"/>
        <v>97.89005032907471</v>
      </c>
      <c r="L11" s="30">
        <f t="shared" si="1"/>
        <v>99.54616588419405</v>
      </c>
      <c r="M11" s="30">
        <f t="shared" si="1"/>
        <v>99.60493827160494</v>
      </c>
      <c r="N11" s="30">
        <f t="shared" si="1"/>
        <v>99.4537906925934</v>
      </c>
      <c r="O11" s="30">
        <f t="shared" si="1"/>
        <v>97.754329004329</v>
      </c>
      <c r="P11" s="30">
        <f t="shared" si="1"/>
        <v>100.48588616381305</v>
      </c>
      <c r="Q11" s="30">
        <f t="shared" si="1"/>
        <v>99.72225189616493</v>
      </c>
      <c r="R11" s="30">
        <f t="shared" si="1"/>
        <v>99.18582375478927</v>
      </c>
      <c r="S11" s="31">
        <f t="shared" si="1"/>
        <v>99</v>
      </c>
      <c r="T11" s="32">
        <f t="shared" si="1"/>
        <v>99.56575797502181</v>
      </c>
    </row>
    <row r="12" spans="3:20" ht="24" customHeight="1" thickBot="1" thickTop="1">
      <c r="C12" s="33" t="s">
        <v>28</v>
      </c>
      <c r="D12" s="150" t="s">
        <v>29</v>
      </c>
      <c r="E12" s="151"/>
      <c r="F12" s="28">
        <v>1090</v>
      </c>
      <c r="G12" s="34">
        <v>580</v>
      </c>
      <c r="H12" s="35">
        <v>608</v>
      </c>
      <c r="I12" s="35">
        <v>763</v>
      </c>
      <c r="J12" s="35">
        <v>962</v>
      </c>
      <c r="K12" s="35">
        <v>463</v>
      </c>
      <c r="L12" s="35">
        <v>606</v>
      </c>
      <c r="M12" s="35">
        <v>367</v>
      </c>
      <c r="N12" s="36">
        <v>518</v>
      </c>
      <c r="O12" s="36">
        <v>370</v>
      </c>
      <c r="P12" s="36">
        <v>1044</v>
      </c>
      <c r="Q12" s="36">
        <v>732</v>
      </c>
      <c r="R12" s="36">
        <v>877</v>
      </c>
      <c r="S12" s="36">
        <v>1081</v>
      </c>
      <c r="T12" s="26">
        <f>SUM(F12:S12)</f>
        <v>10061</v>
      </c>
    </row>
    <row r="13" spans="3:20" ht="24" customHeight="1" thickBot="1" thickTop="1">
      <c r="C13" s="17"/>
      <c r="D13" s="150" t="s">
        <v>30</v>
      </c>
      <c r="E13" s="151"/>
      <c r="F13" s="28">
        <v>322</v>
      </c>
      <c r="G13" s="37">
        <v>159</v>
      </c>
      <c r="H13" s="35">
        <v>136</v>
      </c>
      <c r="I13" s="35">
        <v>215</v>
      </c>
      <c r="J13" s="35">
        <v>220</v>
      </c>
      <c r="K13" s="35">
        <v>139</v>
      </c>
      <c r="L13" s="35">
        <v>167</v>
      </c>
      <c r="M13" s="35">
        <v>138</v>
      </c>
      <c r="N13" s="36">
        <v>182</v>
      </c>
      <c r="O13" s="36">
        <v>135</v>
      </c>
      <c r="P13" s="36">
        <v>265</v>
      </c>
      <c r="Q13" s="36">
        <v>188</v>
      </c>
      <c r="R13" s="36">
        <v>220</v>
      </c>
      <c r="S13" s="36">
        <v>219</v>
      </c>
      <c r="T13" s="26">
        <f>SUM(F13:S13)</f>
        <v>2705</v>
      </c>
    </row>
    <row r="14" spans="3:20" ht="24" customHeight="1" thickBot="1" thickTop="1">
      <c r="C14" s="38"/>
      <c r="D14" s="150" t="s">
        <v>31</v>
      </c>
      <c r="E14" s="151"/>
      <c r="F14" s="39">
        <f aca="true" t="shared" si="2" ref="F14:T14">F13/F12*100</f>
        <v>29.541284403669728</v>
      </c>
      <c r="G14" s="39">
        <f t="shared" si="2"/>
        <v>27.413793103448274</v>
      </c>
      <c r="H14" s="39">
        <f t="shared" si="2"/>
        <v>22.36842105263158</v>
      </c>
      <c r="I14" s="39">
        <f t="shared" si="2"/>
        <v>28.178243774574053</v>
      </c>
      <c r="J14" s="39">
        <f t="shared" si="2"/>
        <v>22.86902286902287</v>
      </c>
      <c r="K14" s="39">
        <f t="shared" si="2"/>
        <v>30.021598272138228</v>
      </c>
      <c r="L14" s="39">
        <f t="shared" si="2"/>
        <v>27.557755775577558</v>
      </c>
      <c r="M14" s="39">
        <f t="shared" si="2"/>
        <v>37.60217983651226</v>
      </c>
      <c r="N14" s="39">
        <f t="shared" si="2"/>
        <v>35.13513513513514</v>
      </c>
      <c r="O14" s="39">
        <f t="shared" si="2"/>
        <v>36.486486486486484</v>
      </c>
      <c r="P14" s="39">
        <f t="shared" si="2"/>
        <v>25.383141762452105</v>
      </c>
      <c r="Q14" s="39">
        <f t="shared" si="2"/>
        <v>25.683060109289617</v>
      </c>
      <c r="R14" s="39">
        <f t="shared" si="2"/>
        <v>25.085518814139114</v>
      </c>
      <c r="S14" s="40">
        <f t="shared" si="2"/>
        <v>20.259019426456984</v>
      </c>
      <c r="T14" s="41">
        <f t="shared" si="2"/>
        <v>26.88599542788987</v>
      </c>
    </row>
    <row r="15" spans="3:20" ht="24" customHeight="1" thickBot="1" thickTop="1">
      <c r="C15" s="17" t="s">
        <v>32</v>
      </c>
      <c r="D15" s="152" t="s">
        <v>33</v>
      </c>
      <c r="E15" s="153"/>
      <c r="F15" s="28">
        <v>1124</v>
      </c>
      <c r="G15" s="35">
        <v>589</v>
      </c>
      <c r="H15" s="35">
        <v>745</v>
      </c>
      <c r="I15" s="35">
        <v>663</v>
      </c>
      <c r="J15" s="35">
        <v>898</v>
      </c>
      <c r="K15" s="35">
        <v>572</v>
      </c>
      <c r="L15" s="35">
        <v>635</v>
      </c>
      <c r="M15" s="35">
        <v>383</v>
      </c>
      <c r="N15" s="36">
        <v>543</v>
      </c>
      <c r="O15" s="36">
        <v>453</v>
      </c>
      <c r="P15" s="36">
        <v>1002</v>
      </c>
      <c r="Q15" s="36">
        <v>758</v>
      </c>
      <c r="R15" s="36">
        <v>962</v>
      </c>
      <c r="S15" s="36">
        <v>1202</v>
      </c>
      <c r="T15" s="26">
        <f>SUM(F15:S15)</f>
        <v>10529</v>
      </c>
    </row>
    <row r="16" spans="3:20" ht="24" customHeight="1" thickBot="1" thickTop="1">
      <c r="C16" s="17" t="s">
        <v>34</v>
      </c>
      <c r="D16" s="150" t="s">
        <v>35</v>
      </c>
      <c r="E16" s="151"/>
      <c r="F16" s="28">
        <v>491</v>
      </c>
      <c r="G16" s="35">
        <v>256</v>
      </c>
      <c r="H16" s="35">
        <v>416</v>
      </c>
      <c r="I16" s="35">
        <v>330</v>
      </c>
      <c r="J16" s="35">
        <v>395</v>
      </c>
      <c r="K16" s="35">
        <v>233</v>
      </c>
      <c r="L16" s="35">
        <v>313</v>
      </c>
      <c r="M16" s="35">
        <v>188</v>
      </c>
      <c r="N16" s="36">
        <v>294</v>
      </c>
      <c r="O16" s="36">
        <v>180</v>
      </c>
      <c r="P16" s="36">
        <v>399</v>
      </c>
      <c r="Q16" s="36">
        <v>367</v>
      </c>
      <c r="R16" s="36">
        <v>483</v>
      </c>
      <c r="S16" s="36">
        <v>637</v>
      </c>
      <c r="T16" s="26">
        <f>SUM(F16:S16)</f>
        <v>4982</v>
      </c>
    </row>
    <row r="17" spans="3:20" s="42" customFormat="1" ht="24" customHeight="1" thickBot="1" thickTop="1">
      <c r="C17" s="43" t="s">
        <v>34</v>
      </c>
      <c r="D17" s="154" t="s">
        <v>36</v>
      </c>
      <c r="E17" s="155"/>
      <c r="F17" s="28">
        <v>381</v>
      </c>
      <c r="G17" s="35">
        <v>192</v>
      </c>
      <c r="H17" s="35">
        <v>173</v>
      </c>
      <c r="I17" s="35">
        <v>199</v>
      </c>
      <c r="J17" s="35">
        <v>290</v>
      </c>
      <c r="K17" s="35">
        <v>140</v>
      </c>
      <c r="L17" s="35">
        <v>277</v>
      </c>
      <c r="M17" s="35">
        <v>115</v>
      </c>
      <c r="N17" s="36">
        <v>227</v>
      </c>
      <c r="O17" s="36">
        <v>122</v>
      </c>
      <c r="P17" s="36">
        <v>258</v>
      </c>
      <c r="Q17" s="36">
        <v>305</v>
      </c>
      <c r="R17" s="36">
        <v>228</v>
      </c>
      <c r="S17" s="36">
        <v>395</v>
      </c>
      <c r="T17" s="26">
        <f>SUM(F17:S17)</f>
        <v>3302</v>
      </c>
    </row>
    <row r="18" spans="3:20" s="42" customFormat="1" ht="24" customHeight="1" thickBot="1" thickTop="1">
      <c r="C18" s="44" t="s">
        <v>34</v>
      </c>
      <c r="D18" s="148" t="s">
        <v>37</v>
      </c>
      <c r="E18" s="149"/>
      <c r="F18" s="45">
        <v>448</v>
      </c>
      <c r="G18" s="46">
        <v>248</v>
      </c>
      <c r="H18" s="46">
        <v>175</v>
      </c>
      <c r="I18" s="46">
        <v>128</v>
      </c>
      <c r="J18" s="46">
        <v>262</v>
      </c>
      <c r="K18" s="46">
        <v>172</v>
      </c>
      <c r="L18" s="46">
        <v>150</v>
      </c>
      <c r="M18" s="46">
        <v>85</v>
      </c>
      <c r="N18" s="47">
        <v>149</v>
      </c>
      <c r="O18" s="47">
        <v>182</v>
      </c>
      <c r="P18" s="47">
        <v>483</v>
      </c>
      <c r="Q18" s="47">
        <v>276</v>
      </c>
      <c r="R18" s="47">
        <v>248</v>
      </c>
      <c r="S18" s="47">
        <v>284</v>
      </c>
      <c r="T18" s="26">
        <f>SUM(F18:S18)</f>
        <v>3290</v>
      </c>
    </row>
    <row r="19" spans="3:20" ht="24" customHeight="1" thickBot="1">
      <c r="C19" s="164" t="s">
        <v>38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85"/>
    </row>
    <row r="20" spans="3:20" ht="24" customHeight="1" thickBot="1">
      <c r="C20" s="48" t="s">
        <v>21</v>
      </c>
      <c r="D20" s="158" t="s">
        <v>39</v>
      </c>
      <c r="E20" s="159"/>
      <c r="F20" s="49">
        <v>5292</v>
      </c>
      <c r="G20" s="50">
        <v>3408</v>
      </c>
      <c r="H20" s="50">
        <v>4112</v>
      </c>
      <c r="I20" s="50">
        <v>3503</v>
      </c>
      <c r="J20" s="50">
        <v>6086</v>
      </c>
      <c r="K20" s="50">
        <v>2610</v>
      </c>
      <c r="L20" s="50">
        <v>3150</v>
      </c>
      <c r="M20" s="50">
        <v>1944</v>
      </c>
      <c r="N20" s="51">
        <v>2243</v>
      </c>
      <c r="O20" s="51">
        <v>1875</v>
      </c>
      <c r="P20" s="51">
        <v>4584</v>
      </c>
      <c r="Q20" s="51">
        <v>4994</v>
      </c>
      <c r="R20" s="51">
        <v>5407</v>
      </c>
      <c r="S20" s="51">
        <v>6121</v>
      </c>
      <c r="T20" s="52">
        <f>SUM(F20:S20)</f>
        <v>55329</v>
      </c>
    </row>
    <row r="21" spans="3:20" ht="24" customHeight="1" thickBot="1" thickTop="1">
      <c r="C21" s="53"/>
      <c r="D21" s="157" t="s">
        <v>40</v>
      </c>
      <c r="E21" s="151"/>
      <c r="F21" s="39">
        <f aca="true" t="shared" si="3" ref="F21:T21">F20/F8*100</f>
        <v>48.346427918874475</v>
      </c>
      <c r="G21" s="39">
        <f t="shared" si="3"/>
        <v>51.425984608420094</v>
      </c>
      <c r="H21" s="39">
        <f t="shared" si="3"/>
        <v>53.45118939295463</v>
      </c>
      <c r="I21" s="39">
        <f t="shared" si="3"/>
        <v>53.35872048743337</v>
      </c>
      <c r="J21" s="39">
        <f t="shared" si="3"/>
        <v>52.907937059897414</v>
      </c>
      <c r="K21" s="39">
        <f t="shared" si="3"/>
        <v>51.611627447103025</v>
      </c>
      <c r="L21" s="39">
        <f t="shared" si="3"/>
        <v>49.520515642194624</v>
      </c>
      <c r="M21" s="39">
        <f t="shared" si="3"/>
        <v>48.19038175508181</v>
      </c>
      <c r="N21" s="39">
        <f t="shared" si="3"/>
        <v>49.27504393673111</v>
      </c>
      <c r="O21" s="39">
        <f t="shared" si="3"/>
        <v>51.89593135898145</v>
      </c>
      <c r="P21" s="39">
        <f t="shared" si="3"/>
        <v>52.77457978355975</v>
      </c>
      <c r="Q21" s="39">
        <f t="shared" si="3"/>
        <v>53.49758971612212</v>
      </c>
      <c r="R21" s="39">
        <f t="shared" si="3"/>
        <v>52.21632061805891</v>
      </c>
      <c r="S21" s="40">
        <f t="shared" si="3"/>
        <v>51.09775440353953</v>
      </c>
      <c r="T21" s="41">
        <f t="shared" si="3"/>
        <v>51.56188843121541</v>
      </c>
    </row>
    <row r="22" spans="3:20" ht="24" customHeight="1" thickBot="1" thickTop="1">
      <c r="C22" s="54" t="s">
        <v>28</v>
      </c>
      <c r="D22" s="157" t="s">
        <v>41</v>
      </c>
      <c r="E22" s="151"/>
      <c r="F22" s="28">
        <v>389</v>
      </c>
      <c r="G22" s="35">
        <v>167</v>
      </c>
      <c r="H22" s="35">
        <v>145</v>
      </c>
      <c r="I22" s="35">
        <v>240</v>
      </c>
      <c r="J22" s="35">
        <v>296</v>
      </c>
      <c r="K22" s="35">
        <v>130</v>
      </c>
      <c r="L22" s="35">
        <v>187</v>
      </c>
      <c r="M22" s="35">
        <v>80</v>
      </c>
      <c r="N22" s="36">
        <v>161</v>
      </c>
      <c r="O22" s="36">
        <v>107</v>
      </c>
      <c r="P22" s="36">
        <v>296</v>
      </c>
      <c r="Q22" s="36">
        <v>218</v>
      </c>
      <c r="R22" s="36">
        <v>192</v>
      </c>
      <c r="S22" s="36">
        <v>276</v>
      </c>
      <c r="T22" s="26">
        <f>SUM(F22:S22)</f>
        <v>2884</v>
      </c>
    </row>
    <row r="23" spans="3:20" ht="24" customHeight="1" thickBot="1" thickTop="1">
      <c r="C23" s="55"/>
      <c r="D23" s="157" t="s">
        <v>40</v>
      </c>
      <c r="E23" s="151"/>
      <c r="F23" s="39">
        <f aca="true" t="shared" si="4" ref="F23:T23">F22/F8*100</f>
        <v>3.553809610816737</v>
      </c>
      <c r="G23" s="39">
        <f t="shared" si="4"/>
        <v>2.5199939640863134</v>
      </c>
      <c r="H23" s="39">
        <f t="shared" si="4"/>
        <v>1.884830365267126</v>
      </c>
      <c r="I23" s="39">
        <f t="shared" si="4"/>
        <v>3.655750190403656</v>
      </c>
      <c r="J23" s="39">
        <f t="shared" si="4"/>
        <v>2.573241763018343</v>
      </c>
      <c r="K23" s="39">
        <f t="shared" si="4"/>
        <v>2.570694087403599</v>
      </c>
      <c r="L23" s="39">
        <f t="shared" si="4"/>
        <v>2.939789341298538</v>
      </c>
      <c r="M23" s="39">
        <f t="shared" si="4"/>
        <v>1.983143282102132</v>
      </c>
      <c r="N23" s="39">
        <f t="shared" si="4"/>
        <v>3.536906854130053</v>
      </c>
      <c r="O23" s="39">
        <f t="shared" si="4"/>
        <v>2.9615278162192085</v>
      </c>
      <c r="P23" s="39">
        <f t="shared" si="4"/>
        <v>3.4077826387289893</v>
      </c>
      <c r="Q23" s="39">
        <f t="shared" si="4"/>
        <v>2.3352972683449384</v>
      </c>
      <c r="R23" s="39">
        <f t="shared" si="4"/>
        <v>1.854176726219218</v>
      </c>
      <c r="S23" s="40">
        <f t="shared" si="4"/>
        <v>2.3040320560981717</v>
      </c>
      <c r="T23" s="41">
        <f t="shared" si="4"/>
        <v>2.6876409520436884</v>
      </c>
    </row>
    <row r="24" spans="3:20" s="42" customFormat="1" ht="24" customHeight="1" thickBot="1" thickTop="1">
      <c r="C24" s="56" t="s">
        <v>32</v>
      </c>
      <c r="D24" s="188" t="s">
        <v>42</v>
      </c>
      <c r="E24" s="189"/>
      <c r="F24" s="28">
        <v>620</v>
      </c>
      <c r="G24" s="35">
        <v>310</v>
      </c>
      <c r="H24" s="35">
        <v>347</v>
      </c>
      <c r="I24" s="35">
        <v>134</v>
      </c>
      <c r="J24" s="35">
        <v>438</v>
      </c>
      <c r="K24" s="35">
        <v>292</v>
      </c>
      <c r="L24" s="35">
        <v>210</v>
      </c>
      <c r="M24" s="35">
        <v>138</v>
      </c>
      <c r="N24" s="36">
        <v>124</v>
      </c>
      <c r="O24" s="36">
        <v>117</v>
      </c>
      <c r="P24" s="36">
        <v>691</v>
      </c>
      <c r="Q24" s="36">
        <v>241</v>
      </c>
      <c r="R24" s="36">
        <v>831</v>
      </c>
      <c r="S24" s="36">
        <v>671</v>
      </c>
      <c r="T24" s="57">
        <f>SUM(F24:S24)</f>
        <v>5164</v>
      </c>
    </row>
    <row r="25" spans="3:20" ht="24" customHeight="1" thickBot="1" thickTop="1">
      <c r="C25" s="58"/>
      <c r="D25" s="157" t="s">
        <v>40</v>
      </c>
      <c r="E25" s="151"/>
      <c r="F25" s="39">
        <f aca="true" t="shared" si="5" ref="F25:T25">F24/F8*100</f>
        <v>5.664169559656496</v>
      </c>
      <c r="G25" s="39">
        <f t="shared" si="5"/>
        <v>4.67783310698657</v>
      </c>
      <c r="H25" s="39">
        <f t="shared" si="5"/>
        <v>4.510594046535812</v>
      </c>
      <c r="I25" s="39">
        <f t="shared" si="5"/>
        <v>2.041127189642041</v>
      </c>
      <c r="J25" s="39">
        <f t="shared" si="5"/>
        <v>3.807702338520386</v>
      </c>
      <c r="K25" s="39">
        <f t="shared" si="5"/>
        <v>5.774174411706545</v>
      </c>
      <c r="L25" s="39">
        <f t="shared" si="5"/>
        <v>3.301367709479642</v>
      </c>
      <c r="M25" s="39">
        <f t="shared" si="5"/>
        <v>3.4209221616261773</v>
      </c>
      <c r="N25" s="39">
        <f t="shared" si="5"/>
        <v>2.724077328646749</v>
      </c>
      <c r="O25" s="39">
        <f t="shared" si="5"/>
        <v>3.238306116800443</v>
      </c>
      <c r="P25" s="39">
        <f t="shared" si="5"/>
        <v>7.955330416762607</v>
      </c>
      <c r="Q25" s="39">
        <f t="shared" si="5"/>
        <v>2.5816818425281203</v>
      </c>
      <c r="R25" s="39">
        <f t="shared" si="5"/>
        <v>8.02510864316755</v>
      </c>
      <c r="S25" s="40">
        <f t="shared" si="5"/>
        <v>5.601469237832874</v>
      </c>
      <c r="T25" s="41">
        <f t="shared" si="5"/>
        <v>4.812405643673234</v>
      </c>
    </row>
    <row r="26" spans="3:20" s="42" customFormat="1" ht="24" customHeight="1" thickBot="1" thickTop="1">
      <c r="C26" s="59" t="s">
        <v>43</v>
      </c>
      <c r="D26" s="156" t="s">
        <v>44</v>
      </c>
      <c r="E26" s="155"/>
      <c r="F26" s="28">
        <v>2584</v>
      </c>
      <c r="G26" s="35">
        <v>1441</v>
      </c>
      <c r="H26" s="35">
        <v>1479</v>
      </c>
      <c r="I26" s="35">
        <v>1357</v>
      </c>
      <c r="J26" s="35">
        <v>1988</v>
      </c>
      <c r="K26" s="35">
        <v>935</v>
      </c>
      <c r="L26" s="35">
        <v>1314</v>
      </c>
      <c r="M26" s="35">
        <v>823</v>
      </c>
      <c r="N26" s="36">
        <v>1032</v>
      </c>
      <c r="O26" s="36">
        <v>684</v>
      </c>
      <c r="P26" s="36">
        <v>2178</v>
      </c>
      <c r="Q26" s="36">
        <v>1814</v>
      </c>
      <c r="R26" s="36">
        <v>1840</v>
      </c>
      <c r="S26" s="36">
        <v>2349</v>
      </c>
      <c r="T26" s="26">
        <f>SUM(F26:S26)</f>
        <v>21818</v>
      </c>
    </row>
    <row r="27" spans="3:20" ht="24" customHeight="1" thickBot="1" thickTop="1">
      <c r="C27" s="60"/>
      <c r="D27" s="157" t="s">
        <v>40</v>
      </c>
      <c r="E27" s="151"/>
      <c r="F27" s="39">
        <f aca="true" t="shared" si="6" ref="F27:T27">F26/F8*100</f>
        <v>23.606797003471588</v>
      </c>
      <c r="G27" s="39">
        <f t="shared" si="6"/>
        <v>21.744379055379508</v>
      </c>
      <c r="H27" s="39">
        <f t="shared" si="6"/>
        <v>19.225269725724683</v>
      </c>
      <c r="I27" s="39">
        <f t="shared" si="6"/>
        <v>20.670220868240673</v>
      </c>
      <c r="J27" s="39">
        <f t="shared" si="6"/>
        <v>17.282448057028603</v>
      </c>
      <c r="K27" s="39">
        <f t="shared" si="6"/>
        <v>18.48922285940281</v>
      </c>
      <c r="L27" s="39">
        <f t="shared" si="6"/>
        <v>20.657129382172617</v>
      </c>
      <c r="M27" s="39">
        <f t="shared" si="6"/>
        <v>20.401586514625684</v>
      </c>
      <c r="N27" s="39">
        <f t="shared" si="6"/>
        <v>22.671353251318102</v>
      </c>
      <c r="O27" s="39">
        <f t="shared" si="6"/>
        <v>18.931635759756436</v>
      </c>
      <c r="P27" s="39">
        <f t="shared" si="6"/>
        <v>25.074833064701817</v>
      </c>
      <c r="Q27" s="39">
        <f t="shared" si="6"/>
        <v>19.432244242099625</v>
      </c>
      <c r="R27" s="39">
        <f t="shared" si="6"/>
        <v>17.769193626267505</v>
      </c>
      <c r="S27" s="40">
        <f t="shared" si="6"/>
        <v>19.60931630353118</v>
      </c>
      <c r="T27" s="41">
        <f t="shared" si="6"/>
        <v>20.332507035953252</v>
      </c>
    </row>
    <row r="28" spans="3:20" s="42" customFormat="1" ht="24" customHeight="1" thickBot="1" thickTop="1">
      <c r="C28" s="43" t="s">
        <v>45</v>
      </c>
      <c r="D28" s="156" t="s">
        <v>46</v>
      </c>
      <c r="E28" s="155"/>
      <c r="F28" s="61">
        <v>700</v>
      </c>
      <c r="G28" s="36">
        <v>196</v>
      </c>
      <c r="H28" s="36">
        <v>21</v>
      </c>
      <c r="I28" s="36">
        <v>82</v>
      </c>
      <c r="J28" s="36">
        <v>111</v>
      </c>
      <c r="K28" s="36">
        <v>63</v>
      </c>
      <c r="L28" s="36">
        <v>66</v>
      </c>
      <c r="M28" s="36">
        <v>50</v>
      </c>
      <c r="N28" s="36">
        <v>203</v>
      </c>
      <c r="O28" s="36">
        <v>87</v>
      </c>
      <c r="P28" s="36">
        <v>120</v>
      </c>
      <c r="Q28" s="36">
        <v>116</v>
      </c>
      <c r="R28" s="36">
        <v>86</v>
      </c>
      <c r="S28" s="36">
        <v>206</v>
      </c>
      <c r="T28" s="26">
        <f>SUM(F28:S28)</f>
        <v>2107</v>
      </c>
    </row>
    <row r="29" spans="3:20" ht="24" customHeight="1" thickBot="1" thickTop="1">
      <c r="C29" s="55"/>
      <c r="D29" s="157" t="s">
        <v>40</v>
      </c>
      <c r="E29" s="151"/>
      <c r="F29" s="62">
        <f aca="true" t="shared" si="7" ref="F29:T29">F28/F8*100</f>
        <v>6.395030147999268</v>
      </c>
      <c r="G29" s="62">
        <f t="shared" si="7"/>
        <v>2.957597706352799</v>
      </c>
      <c r="H29" s="62">
        <f t="shared" si="7"/>
        <v>0.27297543221110104</v>
      </c>
      <c r="I29" s="62">
        <f t="shared" si="7"/>
        <v>1.2490479817212492</v>
      </c>
      <c r="J29" s="62">
        <f t="shared" si="7"/>
        <v>0.9649656611318786</v>
      </c>
      <c r="K29" s="62">
        <f t="shared" si="7"/>
        <v>1.2457979038955902</v>
      </c>
      <c r="L29" s="62">
        <f t="shared" si="7"/>
        <v>1.0375727086936017</v>
      </c>
      <c r="M29" s="62">
        <f t="shared" si="7"/>
        <v>1.2394645513138325</v>
      </c>
      <c r="N29" s="62">
        <f t="shared" si="7"/>
        <v>4.45957820738137</v>
      </c>
      <c r="O29" s="62">
        <f t="shared" si="7"/>
        <v>2.4079712150567394</v>
      </c>
      <c r="P29" s="62">
        <f t="shared" si="7"/>
        <v>1.381533502187428</v>
      </c>
      <c r="Q29" s="62">
        <f t="shared" si="7"/>
        <v>1.242635243706481</v>
      </c>
      <c r="R29" s="62">
        <f t="shared" si="7"/>
        <v>0.8305166586190247</v>
      </c>
      <c r="S29" s="63">
        <f t="shared" si="7"/>
        <v>1.7196760998413891</v>
      </c>
      <c r="T29" s="41">
        <f t="shared" si="7"/>
        <v>1.9635435110804615</v>
      </c>
    </row>
    <row r="30" spans="3:20" s="42" customFormat="1" ht="24" customHeight="1" thickBot="1" thickTop="1">
      <c r="C30" s="59" t="s">
        <v>47</v>
      </c>
      <c r="D30" s="156" t="s">
        <v>48</v>
      </c>
      <c r="E30" s="155"/>
      <c r="F30" s="61">
        <v>0</v>
      </c>
      <c r="G30" s="36">
        <v>4407</v>
      </c>
      <c r="H30" s="36">
        <v>3883</v>
      </c>
      <c r="I30" s="36">
        <v>3437</v>
      </c>
      <c r="J30" s="36">
        <v>4107</v>
      </c>
      <c r="K30" s="36">
        <v>1975</v>
      </c>
      <c r="L30" s="36">
        <v>3221</v>
      </c>
      <c r="M30" s="36">
        <v>2389</v>
      </c>
      <c r="N30" s="36">
        <v>2882</v>
      </c>
      <c r="O30" s="36">
        <v>1621</v>
      </c>
      <c r="P30" s="36">
        <v>0</v>
      </c>
      <c r="Q30" s="36">
        <v>5628</v>
      </c>
      <c r="R30" s="36">
        <v>3970</v>
      </c>
      <c r="S30" s="36">
        <v>4985</v>
      </c>
      <c r="T30" s="26">
        <f>SUM(F30:S30)</f>
        <v>42505</v>
      </c>
    </row>
    <row r="31" spans="3:20" ht="24" customHeight="1" thickBot="1" thickTop="1">
      <c r="C31" s="64"/>
      <c r="D31" s="186" t="s">
        <v>40</v>
      </c>
      <c r="E31" s="187"/>
      <c r="F31" s="65">
        <f aca="true" t="shared" si="8" ref="F31:T31">F30/F8*100</f>
        <v>0</v>
      </c>
      <c r="G31" s="66">
        <f t="shared" si="8"/>
        <v>66.50067904028973</v>
      </c>
      <c r="H31" s="66">
        <f t="shared" si="8"/>
        <v>50.4744572988431</v>
      </c>
      <c r="I31" s="66">
        <f t="shared" si="8"/>
        <v>52.35338918507235</v>
      </c>
      <c r="J31" s="66">
        <f t="shared" si="8"/>
        <v>35.703729461879504</v>
      </c>
      <c r="K31" s="66">
        <f t="shared" si="8"/>
        <v>39.0547755586316</v>
      </c>
      <c r="L31" s="66">
        <f t="shared" si="8"/>
        <v>50.63669234397108</v>
      </c>
      <c r="M31" s="66">
        <f t="shared" si="8"/>
        <v>59.22161626177491</v>
      </c>
      <c r="N31" s="66">
        <f t="shared" si="8"/>
        <v>63.3128295254833</v>
      </c>
      <c r="O31" s="66">
        <f t="shared" si="8"/>
        <v>44.8657625242181</v>
      </c>
      <c r="P31" s="65">
        <f t="shared" si="8"/>
        <v>0</v>
      </c>
      <c r="Q31" s="66">
        <f t="shared" si="8"/>
        <v>60.289234065345475</v>
      </c>
      <c r="R31" s="66">
        <f t="shared" si="8"/>
        <v>38.33896668276195</v>
      </c>
      <c r="S31" s="67">
        <f t="shared" si="8"/>
        <v>41.614492027715166</v>
      </c>
      <c r="T31" s="68">
        <f t="shared" si="8"/>
        <v>39.611018955137645</v>
      </c>
    </row>
    <row r="32" spans="3:20" s="42" customFormat="1" ht="24" customHeight="1" thickBot="1">
      <c r="C32" s="164" t="s">
        <v>49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73"/>
    </row>
    <row r="33" spans="3:20" ht="24" customHeight="1" thickBot="1">
      <c r="C33" s="69" t="s">
        <v>21</v>
      </c>
      <c r="D33" s="158" t="s">
        <v>50</v>
      </c>
      <c r="E33" s="159"/>
      <c r="F33" s="49">
        <v>378</v>
      </c>
      <c r="G33" s="49">
        <v>115</v>
      </c>
      <c r="H33" s="49">
        <v>359</v>
      </c>
      <c r="I33" s="49">
        <v>300</v>
      </c>
      <c r="J33" s="49">
        <v>302</v>
      </c>
      <c r="K33" s="49">
        <v>221</v>
      </c>
      <c r="L33" s="49">
        <v>155</v>
      </c>
      <c r="M33" s="49">
        <v>133</v>
      </c>
      <c r="N33" s="49">
        <v>288</v>
      </c>
      <c r="O33" s="49">
        <v>111</v>
      </c>
      <c r="P33" s="49">
        <v>292</v>
      </c>
      <c r="Q33" s="49">
        <v>187</v>
      </c>
      <c r="R33" s="49">
        <v>412</v>
      </c>
      <c r="S33" s="49">
        <v>597</v>
      </c>
      <c r="T33" s="52">
        <f>SUM(F33:S33)</f>
        <v>3850</v>
      </c>
    </row>
    <row r="34" spans="3:20" s="42" customFormat="1" ht="24" customHeight="1" thickBot="1" thickTop="1">
      <c r="C34" s="70" t="s">
        <v>28</v>
      </c>
      <c r="D34" s="174" t="s">
        <v>51</v>
      </c>
      <c r="E34" s="175"/>
      <c r="F34" s="71">
        <v>159</v>
      </c>
      <c r="G34" s="35">
        <v>71</v>
      </c>
      <c r="H34" s="35">
        <v>294</v>
      </c>
      <c r="I34" s="35">
        <v>272</v>
      </c>
      <c r="J34" s="35">
        <v>175</v>
      </c>
      <c r="K34" s="35">
        <v>137</v>
      </c>
      <c r="L34" s="35">
        <v>108</v>
      </c>
      <c r="M34" s="35">
        <v>66</v>
      </c>
      <c r="N34" s="36">
        <v>112</v>
      </c>
      <c r="O34" s="36">
        <v>94</v>
      </c>
      <c r="P34" s="36">
        <v>187</v>
      </c>
      <c r="Q34" s="36">
        <v>90</v>
      </c>
      <c r="R34" s="36">
        <v>314</v>
      </c>
      <c r="S34" s="36">
        <v>340</v>
      </c>
      <c r="T34" s="52">
        <f>SUM(F34:S34)</f>
        <v>2419</v>
      </c>
    </row>
    <row r="35" spans="3:20" ht="24" customHeight="1" thickBot="1" thickTop="1">
      <c r="C35" s="72" t="s">
        <v>32</v>
      </c>
      <c r="D35" s="166" t="s">
        <v>52</v>
      </c>
      <c r="E35" s="167"/>
      <c r="F35" s="45">
        <f>F33-'[1]VI'!F33</f>
        <v>16</v>
      </c>
      <c r="G35" s="45">
        <f>G33-'[1]VI'!G33</f>
        <v>52</v>
      </c>
      <c r="H35" s="45">
        <f>H33-'[1]VI'!H33</f>
        <v>92</v>
      </c>
      <c r="I35" s="45">
        <f>I33-'[1]VI'!I33</f>
        <v>112</v>
      </c>
      <c r="J35" s="45">
        <f>J33-'[1]VI'!J33</f>
        <v>-73</v>
      </c>
      <c r="K35" s="45">
        <f>K33-'[1]VI'!K33</f>
        <v>27</v>
      </c>
      <c r="L35" s="45">
        <f>L33-'[1]VI'!L33</f>
        <v>-51</v>
      </c>
      <c r="M35" s="45">
        <f>M33-'[1]VI'!M33</f>
        <v>-62</v>
      </c>
      <c r="N35" s="45">
        <f>N33-'[1]VI'!N33</f>
        <v>140</v>
      </c>
      <c r="O35" s="45">
        <f>O33-'[1]VI'!O33</f>
        <v>49</v>
      </c>
      <c r="P35" s="45">
        <f>P33-'[1]VI'!P33</f>
        <v>128</v>
      </c>
      <c r="Q35" s="45">
        <f>Q33-'[1]VI'!Q33</f>
        <v>105</v>
      </c>
      <c r="R35" s="45">
        <f>R33-'[1]VI'!R33</f>
        <v>64</v>
      </c>
      <c r="S35" s="45">
        <f>S33-'[1]VI'!S33</f>
        <v>63</v>
      </c>
      <c r="T35" s="52">
        <f>SUM(F35:S35)</f>
        <v>662</v>
      </c>
    </row>
    <row r="36" spans="3:20" s="42" customFormat="1" ht="24" customHeight="1" thickBot="1">
      <c r="C36" s="164" t="s">
        <v>53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</row>
    <row r="37" spans="3:20" ht="24" customHeight="1" thickBot="1">
      <c r="C37" s="73" t="s">
        <v>21</v>
      </c>
      <c r="D37" s="160" t="s">
        <v>54</v>
      </c>
      <c r="E37" s="161"/>
      <c r="F37" s="49">
        <v>2</v>
      </c>
      <c r="G37" s="50">
        <v>0</v>
      </c>
      <c r="H37" s="50">
        <v>0</v>
      </c>
      <c r="I37" s="50">
        <v>0</v>
      </c>
      <c r="J37" s="50">
        <v>0</v>
      </c>
      <c r="K37" s="50">
        <v>1</v>
      </c>
      <c r="L37" s="50">
        <v>0</v>
      </c>
      <c r="M37" s="50">
        <v>0</v>
      </c>
      <c r="N37" s="51">
        <v>0</v>
      </c>
      <c r="O37" s="51">
        <v>0</v>
      </c>
      <c r="P37" s="51">
        <v>3</v>
      </c>
      <c r="Q37" s="51">
        <v>1</v>
      </c>
      <c r="R37" s="51">
        <v>1</v>
      </c>
      <c r="S37" s="51">
        <v>0</v>
      </c>
      <c r="T37" s="52">
        <f>SUM(F37:S37)</f>
        <v>8</v>
      </c>
    </row>
    <row r="38" spans="3:20" s="42" customFormat="1" ht="24" customHeight="1" thickBot="1" thickTop="1">
      <c r="C38" s="74" t="s">
        <v>28</v>
      </c>
      <c r="D38" s="162" t="s">
        <v>55</v>
      </c>
      <c r="E38" s="163"/>
      <c r="F38" s="45">
        <v>191</v>
      </c>
      <c r="G38" s="46">
        <v>0</v>
      </c>
      <c r="H38" s="46">
        <v>0</v>
      </c>
      <c r="I38" s="46">
        <v>0</v>
      </c>
      <c r="J38" s="46">
        <v>0</v>
      </c>
      <c r="K38" s="46">
        <v>8</v>
      </c>
      <c r="L38" s="46">
        <v>0</v>
      </c>
      <c r="M38" s="46">
        <v>0</v>
      </c>
      <c r="N38" s="47">
        <v>0</v>
      </c>
      <c r="O38" s="47">
        <v>0</v>
      </c>
      <c r="P38" s="47">
        <v>48</v>
      </c>
      <c r="Q38" s="47">
        <v>12</v>
      </c>
      <c r="R38" s="47">
        <v>68</v>
      </c>
      <c r="S38" s="47">
        <v>0</v>
      </c>
      <c r="T38" s="52">
        <f>SUM(F38:S38)</f>
        <v>327</v>
      </c>
    </row>
    <row r="39" spans="3:20" ht="14.25">
      <c r="C39" s="75" t="s">
        <v>56</v>
      </c>
      <c r="I39" s="76"/>
      <c r="O39" s="78"/>
      <c r="P39" s="78"/>
      <c r="Q39" s="78"/>
      <c r="R39" s="78"/>
      <c r="S39" s="78"/>
      <c r="T39" s="79"/>
    </row>
    <row r="40" spans="2:20" ht="15.75">
      <c r="B40" t="s">
        <v>34</v>
      </c>
      <c r="C40" s="1"/>
      <c r="D40" s="2" t="s">
        <v>0</v>
      </c>
      <c r="E40" s="3"/>
      <c r="F40" s="80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3:20" ht="15.75">
      <c r="C41" s="1"/>
      <c r="D41" s="6" t="s">
        <v>1</v>
      </c>
      <c r="E41" s="7"/>
      <c r="F41" s="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9" t="s">
        <v>57</v>
      </c>
    </row>
    <row r="42" spans="3:20" ht="26.25" thickBot="1">
      <c r="C42" s="172" t="s">
        <v>3</v>
      </c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</row>
    <row r="43" spans="3:20" ht="34.5" customHeight="1" thickBot="1">
      <c r="C43" s="10" t="s">
        <v>4</v>
      </c>
      <c r="D43" s="81" t="s">
        <v>5</v>
      </c>
      <c r="E43" s="82" t="s">
        <v>6</v>
      </c>
      <c r="F43" s="14" t="s">
        <v>97</v>
      </c>
      <c r="G43" s="13" t="s">
        <v>98</v>
      </c>
      <c r="H43" s="15" t="s">
        <v>7</v>
      </c>
      <c r="I43" s="15" t="s">
        <v>8</v>
      </c>
      <c r="J43" s="15" t="s">
        <v>9</v>
      </c>
      <c r="K43" s="15" t="s">
        <v>10</v>
      </c>
      <c r="L43" s="15" t="s">
        <v>11</v>
      </c>
      <c r="M43" s="15" t="s">
        <v>12</v>
      </c>
      <c r="N43" s="15" t="s">
        <v>13</v>
      </c>
      <c r="O43" s="15" t="s">
        <v>14</v>
      </c>
      <c r="P43" s="15" t="s">
        <v>15</v>
      </c>
      <c r="Q43" s="15" t="s">
        <v>16</v>
      </c>
      <c r="R43" s="15" t="s">
        <v>17</v>
      </c>
      <c r="S43" s="15" t="s">
        <v>18</v>
      </c>
      <c r="T43" s="16" t="s">
        <v>19</v>
      </c>
    </row>
    <row r="44" spans="3:20" ht="26.25" customHeight="1" thickBot="1">
      <c r="C44" s="164" t="s">
        <v>58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</row>
    <row r="45" spans="3:20" s="42" customFormat="1" ht="25.5" customHeight="1" thickBot="1">
      <c r="C45" s="83" t="s">
        <v>21</v>
      </c>
      <c r="D45" s="168" t="s">
        <v>59</v>
      </c>
      <c r="E45" s="169"/>
      <c r="F45" s="84">
        <v>26</v>
      </c>
      <c r="G45" s="85">
        <v>7</v>
      </c>
      <c r="H45" s="85">
        <v>15</v>
      </c>
      <c r="I45" s="85">
        <v>14</v>
      </c>
      <c r="J45" s="86">
        <v>27</v>
      </c>
      <c r="K45" s="85">
        <v>38</v>
      </c>
      <c r="L45" s="86">
        <v>17</v>
      </c>
      <c r="M45" s="85">
        <v>29</v>
      </c>
      <c r="N45" s="86">
        <v>16</v>
      </c>
      <c r="O45" s="86">
        <v>8</v>
      </c>
      <c r="P45" s="86">
        <v>11</v>
      </c>
      <c r="Q45" s="85">
        <v>5</v>
      </c>
      <c r="R45" s="87">
        <v>3</v>
      </c>
      <c r="S45" s="86">
        <v>46</v>
      </c>
      <c r="T45" s="88">
        <f aca="true" t="shared" si="9" ref="T45:T72">SUM(F45:S45)</f>
        <v>262</v>
      </c>
    </row>
    <row r="46" spans="3:20" ht="25.5" customHeight="1" thickBot="1" thickTop="1">
      <c r="C46" s="55"/>
      <c r="D46" s="170" t="s">
        <v>60</v>
      </c>
      <c r="E46" s="171"/>
      <c r="F46" s="89">
        <f>F45+'[1]VI'!F46</f>
        <v>50</v>
      </c>
      <c r="G46" s="89">
        <f>G45+'[1]VI'!G46</f>
        <v>50</v>
      </c>
      <c r="H46" s="89">
        <f>H45+'[1]VI'!H46</f>
        <v>169</v>
      </c>
      <c r="I46" s="89">
        <f>I45+'[1]VI'!I46</f>
        <v>137</v>
      </c>
      <c r="J46" s="89">
        <f>J45+'[1]VI'!J46</f>
        <v>255</v>
      </c>
      <c r="K46" s="89">
        <f>K45+'[1]VI'!K46</f>
        <v>69</v>
      </c>
      <c r="L46" s="89">
        <f>L45+'[1]VI'!L46</f>
        <v>93</v>
      </c>
      <c r="M46" s="89">
        <f>M45+'[1]VI'!M46</f>
        <v>59</v>
      </c>
      <c r="N46" s="89">
        <f>N45+'[1]VI'!N46</f>
        <v>95</v>
      </c>
      <c r="O46" s="89">
        <f>O45+'[1]VI'!O46</f>
        <v>63</v>
      </c>
      <c r="P46" s="89">
        <f>P45+'[1]VI'!P46</f>
        <v>54</v>
      </c>
      <c r="Q46" s="89">
        <f>Q45+'[1]VI'!Q46</f>
        <v>112</v>
      </c>
      <c r="R46" s="89">
        <f>R45+'[1]VI'!R46</f>
        <v>41</v>
      </c>
      <c r="S46" s="89">
        <f>S45+'[1]VI'!S46</f>
        <v>333</v>
      </c>
      <c r="T46" s="88">
        <f t="shared" si="9"/>
        <v>1580</v>
      </c>
    </row>
    <row r="47" spans="3:20" s="42" customFormat="1" ht="25.5" customHeight="1" thickBot="1" thickTop="1">
      <c r="C47" s="59" t="s">
        <v>28</v>
      </c>
      <c r="D47" s="174" t="s">
        <v>61</v>
      </c>
      <c r="E47" s="175"/>
      <c r="F47" s="90">
        <v>34</v>
      </c>
      <c r="G47" s="91">
        <v>33</v>
      </c>
      <c r="H47" s="91">
        <v>12</v>
      </c>
      <c r="I47" s="91">
        <v>21</v>
      </c>
      <c r="J47" s="92">
        <v>35</v>
      </c>
      <c r="K47" s="91">
        <v>19</v>
      </c>
      <c r="L47" s="92">
        <v>14</v>
      </c>
      <c r="M47" s="91">
        <v>53</v>
      </c>
      <c r="N47" s="92">
        <v>24</v>
      </c>
      <c r="O47" s="92">
        <v>39</v>
      </c>
      <c r="P47" s="92">
        <v>115</v>
      </c>
      <c r="Q47" s="91">
        <v>24</v>
      </c>
      <c r="R47" s="93">
        <v>38</v>
      </c>
      <c r="S47" s="92">
        <v>34</v>
      </c>
      <c r="T47" s="88">
        <f t="shared" si="9"/>
        <v>495</v>
      </c>
    </row>
    <row r="48" spans="3:20" ht="25.5" customHeight="1" thickBot="1" thickTop="1">
      <c r="C48" s="55"/>
      <c r="D48" s="170" t="s">
        <v>62</v>
      </c>
      <c r="E48" s="171"/>
      <c r="F48" s="90">
        <f>F47+'[1]VI'!F48</f>
        <v>218</v>
      </c>
      <c r="G48" s="90">
        <f>G47+'[1]VI'!G48</f>
        <v>224</v>
      </c>
      <c r="H48" s="90">
        <f>H47+'[1]VI'!H48</f>
        <v>223</v>
      </c>
      <c r="I48" s="90">
        <f>I47+'[1]VI'!I48</f>
        <v>219</v>
      </c>
      <c r="J48" s="90">
        <f>J47+'[1]VI'!J48</f>
        <v>234</v>
      </c>
      <c r="K48" s="90">
        <f>K47+'[1]VI'!K48</f>
        <v>119</v>
      </c>
      <c r="L48" s="90">
        <f>L47+'[1]VI'!L48</f>
        <v>151</v>
      </c>
      <c r="M48" s="90">
        <f>M47+'[1]VI'!M48</f>
        <v>142</v>
      </c>
      <c r="N48" s="90">
        <f>N47+'[1]VI'!N48</f>
        <v>91</v>
      </c>
      <c r="O48" s="90">
        <f>O47+'[1]VI'!O48</f>
        <v>122</v>
      </c>
      <c r="P48" s="90">
        <f>P47+'[1]VI'!P48</f>
        <v>557</v>
      </c>
      <c r="Q48" s="90">
        <f>Q47+'[1]VI'!Q48</f>
        <v>106</v>
      </c>
      <c r="R48" s="90">
        <f>R47+'[1]VI'!R48</f>
        <v>329</v>
      </c>
      <c r="S48" s="90">
        <f>S47+'[1]VI'!S48</f>
        <v>183</v>
      </c>
      <c r="T48" s="88">
        <f t="shared" si="9"/>
        <v>2918</v>
      </c>
    </row>
    <row r="49" spans="3:20" s="42" customFormat="1" ht="25.5" customHeight="1" thickBot="1" thickTop="1">
      <c r="C49" s="59" t="s">
        <v>32</v>
      </c>
      <c r="D49" s="174" t="s">
        <v>63</v>
      </c>
      <c r="E49" s="175"/>
      <c r="F49" s="90">
        <v>13</v>
      </c>
      <c r="G49" s="91">
        <v>7</v>
      </c>
      <c r="H49" s="91">
        <v>223</v>
      </c>
      <c r="I49" s="91">
        <v>105</v>
      </c>
      <c r="J49" s="92">
        <v>37</v>
      </c>
      <c r="K49" s="91">
        <v>67</v>
      </c>
      <c r="L49" s="92">
        <v>2</v>
      </c>
      <c r="M49" s="91">
        <v>17</v>
      </c>
      <c r="N49" s="92">
        <v>26</v>
      </c>
      <c r="O49" s="92">
        <v>0</v>
      </c>
      <c r="P49" s="92">
        <v>16</v>
      </c>
      <c r="Q49" s="91">
        <v>34</v>
      </c>
      <c r="R49" s="93">
        <v>210</v>
      </c>
      <c r="S49" s="92">
        <v>175</v>
      </c>
      <c r="T49" s="88">
        <f t="shared" si="9"/>
        <v>932</v>
      </c>
    </row>
    <row r="50" spans="3:20" s="42" customFormat="1" ht="25.5" customHeight="1" thickBot="1" thickTop="1">
      <c r="C50" s="94"/>
      <c r="D50" s="174" t="s">
        <v>64</v>
      </c>
      <c r="E50" s="175"/>
      <c r="F50" s="90">
        <f>F49+'[1]VI'!F50</f>
        <v>32</v>
      </c>
      <c r="G50" s="90">
        <f>G49+'[1]VI'!G50</f>
        <v>34</v>
      </c>
      <c r="H50" s="90">
        <f>H49+'[1]VI'!H50</f>
        <v>469</v>
      </c>
      <c r="I50" s="90">
        <f>I49+'[1]VI'!I50</f>
        <v>222</v>
      </c>
      <c r="J50" s="90">
        <f>J49+'[1]VI'!J50</f>
        <v>456</v>
      </c>
      <c r="K50" s="90">
        <f>K49+'[1]VI'!K50</f>
        <v>137</v>
      </c>
      <c r="L50" s="90">
        <f>L49+'[1]VI'!L50</f>
        <v>81</v>
      </c>
      <c r="M50" s="90">
        <f>M49+'[1]VI'!M50</f>
        <v>166</v>
      </c>
      <c r="N50" s="90">
        <f>N49+'[1]VI'!N50</f>
        <v>72</v>
      </c>
      <c r="O50" s="90">
        <f>O49+'[1]VI'!O50</f>
        <v>45</v>
      </c>
      <c r="P50" s="90">
        <f>P49+'[1]VI'!P50</f>
        <v>41</v>
      </c>
      <c r="Q50" s="90">
        <f>Q49+'[1]VI'!Q50</f>
        <v>93</v>
      </c>
      <c r="R50" s="90">
        <f>R49+'[1]VI'!R50</f>
        <v>740</v>
      </c>
      <c r="S50" s="90">
        <f>S49+'[1]VI'!S50</f>
        <v>671</v>
      </c>
      <c r="T50" s="88">
        <f t="shared" si="9"/>
        <v>3259</v>
      </c>
    </row>
    <row r="51" spans="3:20" s="42" customFormat="1" ht="25.5" customHeight="1" thickBot="1" thickTop="1">
      <c r="C51" s="43" t="s">
        <v>43</v>
      </c>
      <c r="D51" s="174" t="s">
        <v>65</v>
      </c>
      <c r="E51" s="175"/>
      <c r="F51" s="95">
        <v>25</v>
      </c>
      <c r="G51" s="92">
        <v>10</v>
      </c>
      <c r="H51" s="92">
        <v>6</v>
      </c>
      <c r="I51" s="92">
        <v>5</v>
      </c>
      <c r="J51" s="92">
        <v>28</v>
      </c>
      <c r="K51" s="91">
        <v>2</v>
      </c>
      <c r="L51" s="92">
        <v>30</v>
      </c>
      <c r="M51" s="91">
        <v>3</v>
      </c>
      <c r="N51" s="92">
        <v>6</v>
      </c>
      <c r="O51" s="92">
        <v>19</v>
      </c>
      <c r="P51" s="92">
        <v>8</v>
      </c>
      <c r="Q51" s="91">
        <v>7</v>
      </c>
      <c r="R51" s="93">
        <v>5</v>
      </c>
      <c r="S51" s="92">
        <v>8</v>
      </c>
      <c r="T51" s="88">
        <f t="shared" si="9"/>
        <v>162</v>
      </c>
    </row>
    <row r="52" spans="3:20" ht="25.5" customHeight="1" thickBot="1" thickTop="1">
      <c r="C52" s="55"/>
      <c r="D52" s="170" t="s">
        <v>66</v>
      </c>
      <c r="E52" s="171"/>
      <c r="F52" s="96">
        <f>F51+'[1]VI'!F52</f>
        <v>137</v>
      </c>
      <c r="G52" s="96">
        <f>G51+'[1]VI'!G52</f>
        <v>48</v>
      </c>
      <c r="H52" s="96">
        <f>H51+'[1]VI'!H52</f>
        <v>26</v>
      </c>
      <c r="I52" s="96">
        <f>I51+'[1]VI'!I52</f>
        <v>35</v>
      </c>
      <c r="J52" s="96">
        <f>J51+'[1]VI'!J52</f>
        <v>67</v>
      </c>
      <c r="K52" s="96">
        <f>K51+'[1]VI'!K52</f>
        <v>15</v>
      </c>
      <c r="L52" s="96">
        <f>L51+'[1]VI'!L52</f>
        <v>56</v>
      </c>
      <c r="M52" s="96">
        <f>M51+'[1]VI'!M52</f>
        <v>13</v>
      </c>
      <c r="N52" s="96">
        <f>N51+'[1]VI'!N52</f>
        <v>19</v>
      </c>
      <c r="O52" s="96">
        <f>O51+'[1]VI'!O52</f>
        <v>22</v>
      </c>
      <c r="P52" s="96">
        <f>P51+'[1]VI'!P52</f>
        <v>76</v>
      </c>
      <c r="Q52" s="96">
        <f>Q51+'[1]VI'!Q52</f>
        <v>51</v>
      </c>
      <c r="R52" s="96">
        <f>R51+'[1]VI'!R52</f>
        <v>13</v>
      </c>
      <c r="S52" s="96">
        <f>S51+'[1]VI'!S52</f>
        <v>67</v>
      </c>
      <c r="T52" s="88">
        <f t="shared" si="9"/>
        <v>645</v>
      </c>
    </row>
    <row r="53" spans="3:20" s="42" customFormat="1" ht="25.5" customHeight="1" thickBot="1" thickTop="1">
      <c r="C53" s="59" t="s">
        <v>45</v>
      </c>
      <c r="D53" s="174" t="s">
        <v>67</v>
      </c>
      <c r="E53" s="175"/>
      <c r="F53" s="96">
        <v>43</v>
      </c>
      <c r="G53" s="91">
        <v>22</v>
      </c>
      <c r="H53" s="91">
        <v>55</v>
      </c>
      <c r="I53" s="91">
        <v>121</v>
      </c>
      <c r="J53" s="91">
        <v>70</v>
      </c>
      <c r="K53" s="91">
        <v>59</v>
      </c>
      <c r="L53" s="91">
        <v>63</v>
      </c>
      <c r="M53" s="91">
        <v>45</v>
      </c>
      <c r="N53" s="91">
        <v>33</v>
      </c>
      <c r="O53" s="91">
        <v>36</v>
      </c>
      <c r="P53" s="91">
        <v>36</v>
      </c>
      <c r="Q53" s="91">
        <v>36</v>
      </c>
      <c r="R53" s="91">
        <v>79</v>
      </c>
      <c r="S53" s="93">
        <v>71</v>
      </c>
      <c r="T53" s="88">
        <f t="shared" si="9"/>
        <v>769</v>
      </c>
    </row>
    <row r="54" spans="3:20" ht="25.5" customHeight="1" thickBot="1" thickTop="1">
      <c r="C54" s="60"/>
      <c r="D54" s="170" t="s">
        <v>68</v>
      </c>
      <c r="E54" s="171"/>
      <c r="F54" s="96">
        <f>F53+'[1]VI'!F54</f>
        <v>224</v>
      </c>
      <c r="G54" s="96">
        <f>G53+'[1]VI'!G54</f>
        <v>82</v>
      </c>
      <c r="H54" s="96">
        <f>H53+'[1]VI'!H54</f>
        <v>159</v>
      </c>
      <c r="I54" s="96">
        <f>I53+'[1]VI'!I54</f>
        <v>307</v>
      </c>
      <c r="J54" s="96">
        <f>J53+'[1]VI'!J54</f>
        <v>188</v>
      </c>
      <c r="K54" s="96">
        <f>K53+'[1]VI'!K54</f>
        <v>118</v>
      </c>
      <c r="L54" s="96">
        <f>L53+'[1]VI'!L54</f>
        <v>107</v>
      </c>
      <c r="M54" s="96">
        <f>M53+'[1]VI'!M54</f>
        <v>86</v>
      </c>
      <c r="N54" s="96">
        <f>N53+'[1]VI'!N54</f>
        <v>75</v>
      </c>
      <c r="O54" s="96">
        <f>O53+'[1]VI'!O54</f>
        <v>73</v>
      </c>
      <c r="P54" s="96">
        <f>P53+'[1]VI'!P54</f>
        <v>189</v>
      </c>
      <c r="Q54" s="96">
        <f>Q53+'[1]VI'!Q54</f>
        <v>134</v>
      </c>
      <c r="R54" s="96">
        <f>R53+'[1]VI'!R54</f>
        <v>240</v>
      </c>
      <c r="S54" s="96">
        <f>S53+'[1]VI'!S54</f>
        <v>211</v>
      </c>
      <c r="T54" s="88">
        <f t="shared" si="9"/>
        <v>2193</v>
      </c>
    </row>
    <row r="55" spans="3:20" s="42" customFormat="1" ht="25.5" customHeight="1" thickBot="1" thickTop="1">
      <c r="C55" s="59" t="s">
        <v>47</v>
      </c>
      <c r="D55" s="174" t="s">
        <v>69</v>
      </c>
      <c r="E55" s="175"/>
      <c r="F55" s="96">
        <v>0</v>
      </c>
      <c r="G55" s="91">
        <v>0</v>
      </c>
      <c r="H55" s="91">
        <v>5</v>
      </c>
      <c r="I55" s="91">
        <v>0</v>
      </c>
      <c r="J55" s="91">
        <v>5</v>
      </c>
      <c r="K55" s="91">
        <v>0</v>
      </c>
      <c r="L55" s="91">
        <v>0</v>
      </c>
      <c r="M55" s="91">
        <v>1</v>
      </c>
      <c r="N55" s="91">
        <v>9</v>
      </c>
      <c r="O55" s="91">
        <v>0</v>
      </c>
      <c r="P55" s="91">
        <v>1</v>
      </c>
      <c r="Q55" s="91">
        <v>2</v>
      </c>
      <c r="R55" s="91">
        <v>0</v>
      </c>
      <c r="S55" s="93">
        <v>10</v>
      </c>
      <c r="T55" s="88">
        <f t="shared" si="9"/>
        <v>33</v>
      </c>
    </row>
    <row r="56" spans="3:20" ht="25.5" customHeight="1" thickBot="1" thickTop="1">
      <c r="C56" s="60"/>
      <c r="D56" s="170" t="s">
        <v>70</v>
      </c>
      <c r="E56" s="171"/>
      <c r="F56" s="96">
        <f>F55+'[1]VI'!F56</f>
        <v>16</v>
      </c>
      <c r="G56" s="96">
        <f>G55+'[1]VI'!G56</f>
        <v>6</v>
      </c>
      <c r="H56" s="96">
        <f>H55+'[1]VI'!H56</f>
        <v>17</v>
      </c>
      <c r="I56" s="96">
        <f>I55+'[1]VI'!I56</f>
        <v>0</v>
      </c>
      <c r="J56" s="96">
        <f>J55+'[1]VI'!J56</f>
        <v>44</v>
      </c>
      <c r="K56" s="96">
        <f>K55+'[1]VI'!K56</f>
        <v>2</v>
      </c>
      <c r="L56" s="96">
        <f>L55+'[1]VI'!L56</f>
        <v>1</v>
      </c>
      <c r="M56" s="96">
        <f>M55+'[1]VI'!M56</f>
        <v>13</v>
      </c>
      <c r="N56" s="96">
        <f>N55+'[1]VI'!N56</f>
        <v>23</v>
      </c>
      <c r="O56" s="96">
        <f>O55+'[1]VI'!O56</f>
        <v>14</v>
      </c>
      <c r="P56" s="96">
        <f>P55+'[1]VI'!P56</f>
        <v>8</v>
      </c>
      <c r="Q56" s="96">
        <f>Q55+'[1]VI'!Q56</f>
        <v>34</v>
      </c>
      <c r="R56" s="96">
        <f>R55+'[1]VI'!R56</f>
        <v>20</v>
      </c>
      <c r="S56" s="96">
        <f>S55+'[1]VI'!S56</f>
        <v>89</v>
      </c>
      <c r="T56" s="88">
        <f t="shared" si="9"/>
        <v>287</v>
      </c>
    </row>
    <row r="57" spans="3:20" s="42" customFormat="1" ht="25.5" customHeight="1" thickBot="1" thickTop="1">
      <c r="C57" s="43" t="s">
        <v>71</v>
      </c>
      <c r="D57" s="174" t="s">
        <v>72</v>
      </c>
      <c r="E57" s="175"/>
      <c r="F57" s="96">
        <v>0</v>
      </c>
      <c r="G57" s="91">
        <v>0</v>
      </c>
      <c r="H57" s="91">
        <v>0</v>
      </c>
      <c r="I57" s="91">
        <v>0</v>
      </c>
      <c r="J57" s="91">
        <v>2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1">
        <v>0</v>
      </c>
      <c r="S57" s="93">
        <v>5</v>
      </c>
      <c r="T57" s="97">
        <f t="shared" si="9"/>
        <v>7</v>
      </c>
    </row>
    <row r="58" spans="3:20" ht="25.5" customHeight="1" thickBot="1" thickTop="1">
      <c r="C58" s="55"/>
      <c r="D58" s="170" t="s">
        <v>73</v>
      </c>
      <c r="E58" s="171"/>
      <c r="F58" s="96">
        <f>F57+'[1]VI'!F58</f>
        <v>0</v>
      </c>
      <c r="G58" s="96">
        <f>G57+'[1]VI'!G58</f>
        <v>0</v>
      </c>
      <c r="H58" s="96">
        <f>H57+'[1]VI'!H58</f>
        <v>0</v>
      </c>
      <c r="I58" s="96">
        <f>I57+'[1]VI'!I58</f>
        <v>0</v>
      </c>
      <c r="J58" s="96">
        <f>J57+'[1]VI'!J58</f>
        <v>4</v>
      </c>
      <c r="K58" s="96">
        <f>K57+'[1]VI'!K58</f>
        <v>0</v>
      </c>
      <c r="L58" s="96">
        <f>L57+'[1]VI'!L58</f>
        <v>0</v>
      </c>
      <c r="M58" s="96">
        <f>M57+'[1]VI'!M58</f>
        <v>0</v>
      </c>
      <c r="N58" s="96">
        <f>N57+'[1]VI'!N58</f>
        <v>0</v>
      </c>
      <c r="O58" s="96">
        <f>O57+'[1]VI'!O58</f>
        <v>0</v>
      </c>
      <c r="P58" s="96">
        <f>P57+'[1]VI'!P58</f>
        <v>0</v>
      </c>
      <c r="Q58" s="96">
        <f>Q57+'[1]VI'!Q58</f>
        <v>0</v>
      </c>
      <c r="R58" s="96">
        <f>R57+'[1]VI'!R58</f>
        <v>0</v>
      </c>
      <c r="S58" s="96">
        <f>S57+'[1]VI'!S58</f>
        <v>19</v>
      </c>
      <c r="T58" s="88">
        <f t="shared" si="9"/>
        <v>23</v>
      </c>
    </row>
    <row r="59" spans="3:20" s="42" customFormat="1" ht="25.5" customHeight="1" thickBot="1" thickTop="1">
      <c r="C59" s="59" t="s">
        <v>74</v>
      </c>
      <c r="D59" s="174" t="s">
        <v>75</v>
      </c>
      <c r="E59" s="175"/>
      <c r="F59" s="96">
        <v>4</v>
      </c>
      <c r="G59" s="91">
        <v>0</v>
      </c>
      <c r="H59" s="91">
        <v>1</v>
      </c>
      <c r="I59" s="91">
        <v>0</v>
      </c>
      <c r="J59" s="91">
        <v>1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4</v>
      </c>
      <c r="Q59" s="91">
        <v>0</v>
      </c>
      <c r="R59" s="91">
        <v>0</v>
      </c>
      <c r="S59" s="93">
        <v>3</v>
      </c>
      <c r="T59" s="88">
        <f t="shared" si="9"/>
        <v>13</v>
      </c>
    </row>
    <row r="60" spans="3:20" ht="25.5" customHeight="1" thickBot="1" thickTop="1">
      <c r="C60" s="60"/>
      <c r="D60" s="170" t="s">
        <v>76</v>
      </c>
      <c r="E60" s="171"/>
      <c r="F60" s="96">
        <f>F59+'[1]VI'!F60</f>
        <v>17</v>
      </c>
      <c r="G60" s="96">
        <f>G59+'[1]VI'!G60</f>
        <v>4</v>
      </c>
      <c r="H60" s="96">
        <f>H59+'[1]VI'!H60</f>
        <v>11</v>
      </c>
      <c r="I60" s="96">
        <f>I59+'[1]VI'!I60</f>
        <v>5</v>
      </c>
      <c r="J60" s="96">
        <f>J59+'[1]VI'!J60</f>
        <v>6</v>
      </c>
      <c r="K60" s="96">
        <f>K59+'[1]VI'!K60</f>
        <v>1</v>
      </c>
      <c r="L60" s="96">
        <f>L59+'[1]VI'!L60</f>
        <v>1</v>
      </c>
      <c r="M60" s="96">
        <f>M59+'[1]VI'!M60</f>
        <v>3</v>
      </c>
      <c r="N60" s="96">
        <f>N59+'[1]VI'!N60</f>
        <v>4</v>
      </c>
      <c r="O60" s="96">
        <f>O59+'[1]VI'!O60</f>
        <v>1</v>
      </c>
      <c r="P60" s="96">
        <f>P59+'[1]VI'!P60</f>
        <v>12</v>
      </c>
      <c r="Q60" s="96">
        <f>Q59+'[1]VI'!Q60</f>
        <v>2</v>
      </c>
      <c r="R60" s="96">
        <f>R59+'[1]VI'!R60</f>
        <v>4</v>
      </c>
      <c r="S60" s="96">
        <f>S59+'[1]VI'!S60</f>
        <v>14</v>
      </c>
      <c r="T60" s="88">
        <f t="shared" si="9"/>
        <v>85</v>
      </c>
    </row>
    <row r="61" spans="3:20" s="42" customFormat="1" ht="25.5" customHeight="1" thickBot="1" thickTop="1">
      <c r="C61" s="59" t="s">
        <v>77</v>
      </c>
      <c r="D61" s="174" t="s">
        <v>78</v>
      </c>
      <c r="E61" s="175"/>
      <c r="F61" s="96">
        <v>6</v>
      </c>
      <c r="G61" s="91">
        <v>2</v>
      </c>
      <c r="H61" s="91">
        <v>1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>
        <v>0</v>
      </c>
      <c r="O61" s="91">
        <v>0</v>
      </c>
      <c r="P61" s="91">
        <v>0</v>
      </c>
      <c r="Q61" s="91">
        <v>0</v>
      </c>
      <c r="R61" s="91">
        <v>1</v>
      </c>
      <c r="S61" s="93">
        <v>7</v>
      </c>
      <c r="T61" s="88">
        <f t="shared" si="9"/>
        <v>17</v>
      </c>
    </row>
    <row r="62" spans="3:20" s="77" customFormat="1" ht="25.5" customHeight="1" thickBot="1" thickTop="1">
      <c r="C62" s="98"/>
      <c r="D62" s="174" t="s">
        <v>79</v>
      </c>
      <c r="E62" s="175"/>
      <c r="F62" s="96">
        <f>F61+'[1]VI'!F62</f>
        <v>11</v>
      </c>
      <c r="G62" s="96">
        <f>G61+'[1]VI'!G62</f>
        <v>7</v>
      </c>
      <c r="H62" s="96">
        <f>H61+'[1]VI'!H62</f>
        <v>1</v>
      </c>
      <c r="I62" s="96">
        <f>I61+'[1]VI'!I62</f>
        <v>1</v>
      </c>
      <c r="J62" s="96">
        <f>J61+'[1]VI'!J62</f>
        <v>8</v>
      </c>
      <c r="K62" s="96">
        <f>K61+'[1]VI'!K62</f>
        <v>2</v>
      </c>
      <c r="L62" s="96">
        <f>L61+'[1]VI'!L62</f>
        <v>0</v>
      </c>
      <c r="M62" s="96">
        <f>M61+'[1]VI'!M62</f>
        <v>0</v>
      </c>
      <c r="N62" s="96">
        <f>N61+'[1]VI'!N62</f>
        <v>1</v>
      </c>
      <c r="O62" s="96">
        <f>O61+'[1]VI'!O62</f>
        <v>0</v>
      </c>
      <c r="P62" s="96">
        <f>P61+'[1]VI'!P62</f>
        <v>0</v>
      </c>
      <c r="Q62" s="96">
        <f>Q61+'[1]VI'!Q62</f>
        <v>2</v>
      </c>
      <c r="R62" s="96">
        <f>R61+'[1]VI'!R62</f>
        <v>5</v>
      </c>
      <c r="S62" s="96">
        <f>S61+'[1]VI'!S62</f>
        <v>17</v>
      </c>
      <c r="T62" s="88">
        <f t="shared" si="9"/>
        <v>55</v>
      </c>
    </row>
    <row r="63" spans="3:20" s="42" customFormat="1" ht="25.5" customHeight="1" thickBot="1" thickTop="1">
      <c r="C63" s="43" t="s">
        <v>80</v>
      </c>
      <c r="D63" s="174" t="s">
        <v>81</v>
      </c>
      <c r="E63" s="176"/>
      <c r="F63" s="91">
        <v>0</v>
      </c>
      <c r="G63" s="91">
        <v>0</v>
      </c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91">
        <v>0</v>
      </c>
      <c r="R63" s="91">
        <v>0</v>
      </c>
      <c r="S63" s="93">
        <v>1</v>
      </c>
      <c r="T63" s="88">
        <f t="shared" si="9"/>
        <v>1</v>
      </c>
    </row>
    <row r="64" spans="3:20" ht="25.5" customHeight="1" thickBot="1" thickTop="1">
      <c r="C64" s="55"/>
      <c r="D64" s="170" t="s">
        <v>82</v>
      </c>
      <c r="E64" s="171"/>
      <c r="F64" s="96">
        <f>F63+'[1]VI'!F64</f>
        <v>3</v>
      </c>
      <c r="G64" s="96">
        <f>G63+'[1]VI'!G64</f>
        <v>0</v>
      </c>
      <c r="H64" s="96">
        <f>H63+'[1]VI'!H64</f>
        <v>1</v>
      </c>
      <c r="I64" s="96">
        <f>I63+'[1]VI'!I64</f>
        <v>0</v>
      </c>
      <c r="J64" s="96">
        <f>J63+'[1]VI'!J64</f>
        <v>0</v>
      </c>
      <c r="K64" s="96">
        <f>K63+'[1]VI'!K64</f>
        <v>0</v>
      </c>
      <c r="L64" s="96">
        <f>L63+'[1]VI'!L64</f>
        <v>2</v>
      </c>
      <c r="M64" s="96">
        <f>M63+'[1]VI'!M64</f>
        <v>0</v>
      </c>
      <c r="N64" s="96">
        <f>N63+'[1]VI'!N64</f>
        <v>0</v>
      </c>
      <c r="O64" s="96">
        <f>O63+'[1]VI'!O64</f>
        <v>0</v>
      </c>
      <c r="P64" s="96">
        <f>P63+'[1]VI'!P64</f>
        <v>0</v>
      </c>
      <c r="Q64" s="96">
        <f>Q63+'[1]VI'!Q64</f>
        <v>0</v>
      </c>
      <c r="R64" s="96">
        <f>R63+'[1]VI'!R64</f>
        <v>3</v>
      </c>
      <c r="S64" s="96">
        <f>S63+'[1]VI'!S64</f>
        <v>13</v>
      </c>
      <c r="T64" s="88">
        <f t="shared" si="9"/>
        <v>22</v>
      </c>
    </row>
    <row r="65" spans="3:20" s="42" customFormat="1" ht="25.5" customHeight="1" thickBot="1" thickTop="1">
      <c r="C65" s="59" t="s">
        <v>83</v>
      </c>
      <c r="D65" s="174" t="s">
        <v>84</v>
      </c>
      <c r="E65" s="175"/>
      <c r="F65" s="96">
        <v>18</v>
      </c>
      <c r="G65" s="91">
        <v>11</v>
      </c>
      <c r="H65" s="91">
        <v>0</v>
      </c>
      <c r="I65" s="91">
        <v>0</v>
      </c>
      <c r="J65" s="91">
        <v>0</v>
      </c>
      <c r="K65" s="91">
        <v>0</v>
      </c>
      <c r="L65" s="91">
        <v>20</v>
      </c>
      <c r="M65" s="91">
        <v>0</v>
      </c>
      <c r="N65" s="91">
        <v>0</v>
      </c>
      <c r="O65" s="91">
        <v>0</v>
      </c>
      <c r="P65" s="91">
        <v>0</v>
      </c>
      <c r="Q65" s="91">
        <v>0</v>
      </c>
      <c r="R65" s="91">
        <v>0</v>
      </c>
      <c r="S65" s="93">
        <v>12</v>
      </c>
      <c r="T65" s="88">
        <f t="shared" si="9"/>
        <v>61</v>
      </c>
    </row>
    <row r="66" spans="3:20" ht="25.5" customHeight="1" thickBot="1" thickTop="1">
      <c r="C66" s="60"/>
      <c r="D66" s="170" t="s">
        <v>85</v>
      </c>
      <c r="E66" s="171"/>
      <c r="F66" s="96">
        <f>F65+'[1]VI'!F66</f>
        <v>33</v>
      </c>
      <c r="G66" s="96">
        <f>G65+'[1]VI'!G66</f>
        <v>47</v>
      </c>
      <c r="H66" s="96">
        <f>H65+'[1]VI'!H66</f>
        <v>49</v>
      </c>
      <c r="I66" s="96">
        <f>I65+'[1]VI'!I66</f>
        <v>0</v>
      </c>
      <c r="J66" s="96">
        <f>J65+'[1]VI'!J66</f>
        <v>0</v>
      </c>
      <c r="K66" s="96">
        <f>K65+'[1]VI'!K66</f>
        <v>0</v>
      </c>
      <c r="L66" s="96">
        <f>L65+'[1]VI'!L66</f>
        <v>68</v>
      </c>
      <c r="M66" s="96">
        <f>M65+'[1]VI'!M66</f>
        <v>35</v>
      </c>
      <c r="N66" s="96">
        <f>N65+'[1]VI'!N66</f>
        <v>0</v>
      </c>
      <c r="O66" s="96">
        <f>O65+'[1]VI'!O66</f>
        <v>0</v>
      </c>
      <c r="P66" s="96">
        <f>P65+'[1]VI'!P66</f>
        <v>0</v>
      </c>
      <c r="Q66" s="96">
        <f>Q65+'[1]VI'!Q66</f>
        <v>0</v>
      </c>
      <c r="R66" s="96">
        <f>R65+'[1]VI'!R66</f>
        <v>14</v>
      </c>
      <c r="S66" s="96">
        <f>S65+'[1]VI'!S66</f>
        <v>17</v>
      </c>
      <c r="T66" s="88">
        <f t="shared" si="9"/>
        <v>263</v>
      </c>
    </row>
    <row r="67" spans="3:20" s="42" customFormat="1" ht="25.5" customHeight="1" thickBot="1" thickTop="1">
      <c r="C67" s="59" t="s">
        <v>86</v>
      </c>
      <c r="D67" s="174" t="s">
        <v>87</v>
      </c>
      <c r="E67" s="175"/>
      <c r="F67" s="96">
        <v>0</v>
      </c>
      <c r="G67" s="91">
        <v>0</v>
      </c>
      <c r="H67" s="91">
        <v>0</v>
      </c>
      <c r="I67" s="91">
        <v>0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  <c r="O67" s="91">
        <v>0</v>
      </c>
      <c r="P67" s="91">
        <v>0</v>
      </c>
      <c r="Q67" s="91">
        <v>0</v>
      </c>
      <c r="R67" s="91">
        <v>0</v>
      </c>
      <c r="S67" s="93">
        <v>0</v>
      </c>
      <c r="T67" s="88">
        <f t="shared" si="9"/>
        <v>0</v>
      </c>
    </row>
    <row r="68" spans="3:20" ht="25.5" customHeight="1" thickBot="1" thickTop="1">
      <c r="C68" s="60"/>
      <c r="D68" s="170" t="s">
        <v>88</v>
      </c>
      <c r="E68" s="171"/>
      <c r="F68" s="96">
        <f>F67+'[1]VI'!F68</f>
        <v>0</v>
      </c>
      <c r="G68" s="96">
        <f>G67+'[1]VI'!G68</f>
        <v>0</v>
      </c>
      <c r="H68" s="96">
        <f>H67+'[1]VI'!H68</f>
        <v>0</v>
      </c>
      <c r="I68" s="96">
        <f>I67+'[1]VI'!I68</f>
        <v>0</v>
      </c>
      <c r="J68" s="96">
        <f>J67+'[1]VI'!J68</f>
        <v>0</v>
      </c>
      <c r="K68" s="96">
        <f>K67+'[1]VI'!K68</f>
        <v>0</v>
      </c>
      <c r="L68" s="96">
        <f>L67+'[1]VI'!L68</f>
        <v>0</v>
      </c>
      <c r="M68" s="96">
        <f>M67+'[1]VI'!M68</f>
        <v>0</v>
      </c>
      <c r="N68" s="96">
        <f>N67+'[1]VI'!N68</f>
        <v>0</v>
      </c>
      <c r="O68" s="96">
        <f>O67+'[1]VI'!O68</f>
        <v>0</v>
      </c>
      <c r="P68" s="96">
        <f>P67+'[1]VI'!P68</f>
        <v>0</v>
      </c>
      <c r="Q68" s="96">
        <f>Q67+'[1]VI'!Q68</f>
        <v>0</v>
      </c>
      <c r="R68" s="96">
        <f>R67+'[1]VI'!R68</f>
        <v>0</v>
      </c>
      <c r="S68" s="96">
        <f>S67+'[1]VI'!S68</f>
        <v>0</v>
      </c>
      <c r="T68" s="88">
        <f t="shared" si="9"/>
        <v>0</v>
      </c>
    </row>
    <row r="69" spans="3:20" ht="25.5" customHeight="1" thickBot="1" thickTop="1">
      <c r="C69" s="54" t="s">
        <v>89</v>
      </c>
      <c r="D69" s="170" t="s">
        <v>90</v>
      </c>
      <c r="E69" s="171"/>
      <c r="F69" s="96">
        <v>0</v>
      </c>
      <c r="G69" s="91">
        <v>0</v>
      </c>
      <c r="H69" s="91">
        <v>0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1">
        <v>0</v>
      </c>
      <c r="P69" s="91">
        <v>0</v>
      </c>
      <c r="Q69" s="91">
        <v>0</v>
      </c>
      <c r="R69" s="91">
        <v>0</v>
      </c>
      <c r="S69" s="93">
        <v>0</v>
      </c>
      <c r="T69" s="88">
        <f t="shared" si="9"/>
        <v>0</v>
      </c>
    </row>
    <row r="70" spans="3:21" ht="25.5" customHeight="1" thickBot="1" thickTop="1">
      <c r="C70" s="99"/>
      <c r="D70" s="166" t="s">
        <v>91</v>
      </c>
      <c r="E70" s="167"/>
      <c r="F70" s="100">
        <f>F69+'[1]VI'!F70</f>
        <v>0</v>
      </c>
      <c r="G70" s="100">
        <f>G69+'[1]VI'!G70</f>
        <v>0</v>
      </c>
      <c r="H70" s="100">
        <f>H69+'[1]VI'!H70</f>
        <v>2</v>
      </c>
      <c r="I70" s="100">
        <f>I69+'[1]VI'!I70</f>
        <v>0</v>
      </c>
      <c r="J70" s="100">
        <f>J69+'[1]VI'!J70</f>
        <v>1</v>
      </c>
      <c r="K70" s="100">
        <f>K69+'[1]VI'!K70</f>
        <v>0</v>
      </c>
      <c r="L70" s="100">
        <f>L69+'[1]VI'!L70</f>
        <v>0</v>
      </c>
      <c r="M70" s="100">
        <f>M69+'[1]VI'!M70</f>
        <v>0</v>
      </c>
      <c r="N70" s="100">
        <f>N69+'[1]VI'!N70</f>
        <v>0</v>
      </c>
      <c r="O70" s="100">
        <f>O69+'[1]VI'!O70</f>
        <v>0</v>
      </c>
      <c r="P70" s="100">
        <f>P69+'[1]VI'!P70</f>
        <v>0</v>
      </c>
      <c r="Q70" s="100">
        <f>Q69+'[1]VI'!Q70</f>
        <v>0</v>
      </c>
      <c r="R70" s="100">
        <f>R69+'[1]VI'!R70</f>
        <v>0</v>
      </c>
      <c r="S70" s="100">
        <f>S69+'[1]VI'!S70</f>
        <v>2</v>
      </c>
      <c r="T70" s="88">
        <f t="shared" si="9"/>
        <v>5</v>
      </c>
      <c r="U70" s="42"/>
    </row>
    <row r="71" spans="3:20" ht="30" customHeight="1" thickBot="1">
      <c r="C71" s="48" t="s">
        <v>92</v>
      </c>
      <c r="D71" s="177" t="s">
        <v>93</v>
      </c>
      <c r="E71" s="178"/>
      <c r="F71" s="101">
        <f aca="true" t="shared" si="10" ref="F71:S71">F45+F47+F49+F51+F53+F59+F61+F63+F65+F67+F69</f>
        <v>169</v>
      </c>
      <c r="G71" s="101">
        <f t="shared" si="10"/>
        <v>92</v>
      </c>
      <c r="H71" s="101">
        <f t="shared" si="10"/>
        <v>313</v>
      </c>
      <c r="I71" s="101">
        <f t="shared" si="10"/>
        <v>266</v>
      </c>
      <c r="J71" s="101">
        <f t="shared" si="10"/>
        <v>198</v>
      </c>
      <c r="K71" s="101">
        <f t="shared" si="10"/>
        <v>185</v>
      </c>
      <c r="L71" s="101">
        <f t="shared" si="10"/>
        <v>146</v>
      </c>
      <c r="M71" s="101">
        <f t="shared" si="10"/>
        <v>147</v>
      </c>
      <c r="N71" s="101">
        <f t="shared" si="10"/>
        <v>105</v>
      </c>
      <c r="O71" s="101">
        <f t="shared" si="10"/>
        <v>102</v>
      </c>
      <c r="P71" s="101">
        <f t="shared" si="10"/>
        <v>190</v>
      </c>
      <c r="Q71" s="101">
        <f t="shared" si="10"/>
        <v>106</v>
      </c>
      <c r="R71" s="101">
        <f t="shared" si="10"/>
        <v>336</v>
      </c>
      <c r="S71" s="101">
        <f t="shared" si="10"/>
        <v>357</v>
      </c>
      <c r="T71" s="88">
        <f t="shared" si="9"/>
        <v>2712</v>
      </c>
    </row>
    <row r="72" spans="3:20" ht="30" customHeight="1" thickBot="1">
      <c r="C72" s="99"/>
      <c r="D72" s="177" t="s">
        <v>94</v>
      </c>
      <c r="E72" s="178"/>
      <c r="F72" s="101">
        <f aca="true" t="shared" si="11" ref="F72:S72">F46+F48+F50+F52+F54+F60+F62+F64+F66+F68+F70</f>
        <v>725</v>
      </c>
      <c r="G72" s="101">
        <f t="shared" si="11"/>
        <v>496</v>
      </c>
      <c r="H72" s="101">
        <f t="shared" si="11"/>
        <v>1110</v>
      </c>
      <c r="I72" s="101">
        <f t="shared" si="11"/>
        <v>926</v>
      </c>
      <c r="J72" s="101">
        <f t="shared" si="11"/>
        <v>1215</v>
      </c>
      <c r="K72" s="101">
        <f t="shared" si="11"/>
        <v>461</v>
      </c>
      <c r="L72" s="101">
        <f t="shared" si="11"/>
        <v>559</v>
      </c>
      <c r="M72" s="101">
        <f t="shared" si="11"/>
        <v>504</v>
      </c>
      <c r="N72" s="101">
        <f t="shared" si="11"/>
        <v>357</v>
      </c>
      <c r="O72" s="101">
        <f t="shared" si="11"/>
        <v>326</v>
      </c>
      <c r="P72" s="101">
        <f t="shared" si="11"/>
        <v>929</v>
      </c>
      <c r="Q72" s="101">
        <f t="shared" si="11"/>
        <v>500</v>
      </c>
      <c r="R72" s="101">
        <f t="shared" si="11"/>
        <v>1389</v>
      </c>
      <c r="S72" s="101">
        <f t="shared" si="11"/>
        <v>1528</v>
      </c>
      <c r="T72" s="88">
        <f t="shared" si="9"/>
        <v>11025</v>
      </c>
    </row>
    <row r="73" ht="12.75">
      <c r="C73" s="102"/>
    </row>
  </sheetData>
  <sheetProtection password="CAAD" sheet="1" objects="1" scenarios="1"/>
  <mergeCells count="64">
    <mergeCell ref="C4:T4"/>
    <mergeCell ref="C6:T6"/>
    <mergeCell ref="C19:T19"/>
    <mergeCell ref="C32:T32"/>
    <mergeCell ref="D28:E28"/>
    <mergeCell ref="D29:E29"/>
    <mergeCell ref="D30:E30"/>
    <mergeCell ref="D31:E31"/>
    <mergeCell ref="D24:E24"/>
    <mergeCell ref="D25:E25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D69:E69"/>
    <mergeCell ref="D70:E70"/>
    <mergeCell ref="D63:E63"/>
    <mergeCell ref="D64:E64"/>
    <mergeCell ref="D65:E65"/>
    <mergeCell ref="D66:E66"/>
    <mergeCell ref="D59:E59"/>
    <mergeCell ref="D60:E60"/>
    <mergeCell ref="D61:E61"/>
    <mergeCell ref="D62:E62"/>
    <mergeCell ref="D55:E55"/>
    <mergeCell ref="D56:E56"/>
    <mergeCell ref="D57:E57"/>
    <mergeCell ref="D58:E58"/>
    <mergeCell ref="D51:E51"/>
    <mergeCell ref="D52:E52"/>
    <mergeCell ref="D53:E53"/>
    <mergeCell ref="D54:E54"/>
    <mergeCell ref="D47:E47"/>
    <mergeCell ref="D48:E48"/>
    <mergeCell ref="D49:E49"/>
    <mergeCell ref="D50:E50"/>
    <mergeCell ref="D45:E45"/>
    <mergeCell ref="D46:E46"/>
    <mergeCell ref="C42:T42"/>
    <mergeCell ref="C44:T44"/>
    <mergeCell ref="D37:E37"/>
    <mergeCell ref="D38:E38"/>
    <mergeCell ref="C36:T36"/>
    <mergeCell ref="D33:E33"/>
    <mergeCell ref="D35:E35"/>
    <mergeCell ref="D26:E26"/>
    <mergeCell ref="D27:E27"/>
    <mergeCell ref="D20:E20"/>
    <mergeCell ref="D21:E21"/>
    <mergeCell ref="D22:E22"/>
    <mergeCell ref="D23:E23"/>
    <mergeCell ref="D18:E18"/>
    <mergeCell ref="D12:E12"/>
    <mergeCell ref="D13:E13"/>
    <mergeCell ref="D14:E14"/>
    <mergeCell ref="D15:E15"/>
    <mergeCell ref="D16:E16"/>
    <mergeCell ref="D17:E17"/>
  </mergeCells>
  <printOptions horizontalCentered="1" verticalCentered="1"/>
  <pageMargins left="0" right="0" top="0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03" t="s">
        <v>99</v>
      </c>
      <c r="C1" s="103"/>
      <c r="D1" s="103"/>
      <c r="E1" s="103"/>
      <c r="F1" s="103"/>
      <c r="G1" s="103"/>
      <c r="H1" s="104"/>
      <c r="I1" s="104"/>
      <c r="J1" s="104"/>
      <c r="K1" s="104"/>
      <c r="L1" s="104"/>
    </row>
    <row r="2" spans="2:12" ht="18.75" thickBot="1">
      <c r="B2" s="103" t="s">
        <v>100</v>
      </c>
      <c r="C2" s="103"/>
      <c r="D2" s="103"/>
      <c r="E2" s="103"/>
      <c r="F2" s="103"/>
      <c r="G2" s="104"/>
      <c r="H2" s="104"/>
      <c r="I2" s="104"/>
      <c r="J2" s="104"/>
      <c r="K2" s="104"/>
      <c r="L2" s="104"/>
    </row>
    <row r="3" spans="1:14" ht="25.5">
      <c r="A3" s="105"/>
      <c r="B3" s="106" t="s">
        <v>101</v>
      </c>
      <c r="C3" s="107"/>
      <c r="D3" s="108" t="s">
        <v>102</v>
      </c>
      <c r="F3" s="105"/>
      <c r="G3" s="106" t="s">
        <v>103</v>
      </c>
      <c r="H3" s="109"/>
      <c r="I3" s="108" t="s">
        <v>102</v>
      </c>
      <c r="K3" s="105"/>
      <c r="L3" s="106" t="s">
        <v>101</v>
      </c>
      <c r="M3" s="107"/>
      <c r="N3" s="108" t="s">
        <v>102</v>
      </c>
    </row>
    <row r="4" spans="1:14" ht="15.75">
      <c r="A4" s="110" t="s">
        <v>104</v>
      </c>
      <c r="B4" s="111" t="s">
        <v>105</v>
      </c>
      <c r="C4" s="112" t="s">
        <v>106</v>
      </c>
      <c r="D4" s="113">
        <f>SUM(D5:D12)</f>
        <v>17573</v>
      </c>
      <c r="F4" s="114">
        <v>8</v>
      </c>
      <c r="G4" s="115" t="s">
        <v>107</v>
      </c>
      <c r="H4" s="116" t="s">
        <v>108</v>
      </c>
      <c r="I4" s="117">
        <v>538</v>
      </c>
      <c r="K4" s="110" t="s">
        <v>109</v>
      </c>
      <c r="L4" s="111" t="s">
        <v>110</v>
      </c>
      <c r="M4" s="111" t="s">
        <v>106</v>
      </c>
      <c r="N4" s="113">
        <f>SUM(N5:N15)</f>
        <v>18021</v>
      </c>
    </row>
    <row r="5" spans="1:14" ht="15">
      <c r="A5" s="114">
        <v>1</v>
      </c>
      <c r="B5" s="115" t="s">
        <v>111</v>
      </c>
      <c r="C5" s="116" t="s">
        <v>108</v>
      </c>
      <c r="D5" s="117">
        <v>709</v>
      </c>
      <c r="F5" s="114"/>
      <c r="G5" s="115"/>
      <c r="H5" s="116"/>
      <c r="I5" s="117"/>
      <c r="K5" s="114">
        <v>1</v>
      </c>
      <c r="L5" s="115" t="s">
        <v>112</v>
      </c>
      <c r="M5" s="116" t="s">
        <v>113</v>
      </c>
      <c r="N5" s="117">
        <v>423</v>
      </c>
    </row>
    <row r="6" spans="1:14" ht="15.75">
      <c r="A6" s="114">
        <v>2</v>
      </c>
      <c r="B6" s="115" t="s">
        <v>114</v>
      </c>
      <c r="C6" s="116" t="s">
        <v>108</v>
      </c>
      <c r="D6" s="117">
        <v>752</v>
      </c>
      <c r="F6" s="110" t="s">
        <v>115</v>
      </c>
      <c r="G6" s="111" t="s">
        <v>10</v>
      </c>
      <c r="H6" s="118" t="s">
        <v>106</v>
      </c>
      <c r="I6" s="119">
        <f>SUM(I7:I11)</f>
        <v>5057</v>
      </c>
      <c r="K6" s="114">
        <v>2</v>
      </c>
      <c r="L6" s="115" t="s">
        <v>116</v>
      </c>
      <c r="M6" s="116" t="s">
        <v>108</v>
      </c>
      <c r="N6" s="117">
        <v>371</v>
      </c>
    </row>
    <row r="7" spans="1:14" ht="15">
      <c r="A7" s="114">
        <v>3</v>
      </c>
      <c r="B7" s="115" t="s">
        <v>117</v>
      </c>
      <c r="C7" s="116" t="s">
        <v>118</v>
      </c>
      <c r="D7" s="117">
        <v>10946</v>
      </c>
      <c r="F7" s="114">
        <v>1</v>
      </c>
      <c r="G7" s="115" t="s">
        <v>119</v>
      </c>
      <c r="H7" s="116" t="s">
        <v>113</v>
      </c>
      <c r="I7" s="117">
        <v>735</v>
      </c>
      <c r="K7" s="114">
        <v>3</v>
      </c>
      <c r="L7" s="115" t="s">
        <v>120</v>
      </c>
      <c r="M7" s="116" t="s">
        <v>113</v>
      </c>
      <c r="N7" s="117">
        <v>1071</v>
      </c>
    </row>
    <row r="8" spans="1:14" ht="15">
      <c r="A8" s="114">
        <v>4</v>
      </c>
      <c r="B8" s="115" t="s">
        <v>121</v>
      </c>
      <c r="C8" s="116" t="s">
        <v>108</v>
      </c>
      <c r="D8" s="117">
        <v>570</v>
      </c>
      <c r="F8" s="114">
        <v>2</v>
      </c>
      <c r="G8" s="115" t="s">
        <v>122</v>
      </c>
      <c r="H8" s="116" t="s">
        <v>108</v>
      </c>
      <c r="I8" s="117">
        <v>526</v>
      </c>
      <c r="K8" s="114">
        <v>4</v>
      </c>
      <c r="L8" s="115" t="s">
        <v>123</v>
      </c>
      <c r="M8" s="116" t="s">
        <v>113</v>
      </c>
      <c r="N8" s="117">
        <v>589</v>
      </c>
    </row>
    <row r="9" spans="1:14" ht="15">
      <c r="A9" s="114">
        <v>5</v>
      </c>
      <c r="B9" s="115" t="s">
        <v>124</v>
      </c>
      <c r="C9" s="116" t="s">
        <v>118</v>
      </c>
      <c r="D9" s="117">
        <v>1285</v>
      </c>
      <c r="E9" s="120"/>
      <c r="F9" s="114">
        <v>3</v>
      </c>
      <c r="G9" s="115" t="s">
        <v>125</v>
      </c>
      <c r="H9" s="116" t="s">
        <v>113</v>
      </c>
      <c r="I9" s="117">
        <v>767</v>
      </c>
      <c r="K9" s="114">
        <v>5</v>
      </c>
      <c r="L9" s="115" t="s">
        <v>126</v>
      </c>
      <c r="M9" s="116" t="s">
        <v>113</v>
      </c>
      <c r="N9" s="117">
        <v>1229</v>
      </c>
    </row>
    <row r="10" spans="1:14" ht="15.75">
      <c r="A10" s="114" t="s">
        <v>47</v>
      </c>
      <c r="B10" s="115" t="s">
        <v>127</v>
      </c>
      <c r="C10" s="116" t="s">
        <v>108</v>
      </c>
      <c r="D10" s="117">
        <v>788</v>
      </c>
      <c r="E10" s="121"/>
      <c r="F10" s="114">
        <v>4</v>
      </c>
      <c r="G10" s="115" t="s">
        <v>128</v>
      </c>
      <c r="H10" s="116" t="s">
        <v>113</v>
      </c>
      <c r="I10" s="117">
        <v>934</v>
      </c>
      <c r="K10" s="114" t="s">
        <v>47</v>
      </c>
      <c r="L10" s="115" t="s">
        <v>129</v>
      </c>
      <c r="M10" s="116" t="s">
        <v>113</v>
      </c>
      <c r="N10" s="117">
        <v>3038</v>
      </c>
    </row>
    <row r="11" spans="1:14" ht="15">
      <c r="A11" s="114">
        <v>7</v>
      </c>
      <c r="B11" s="115" t="s">
        <v>130</v>
      </c>
      <c r="C11" s="116" t="s">
        <v>108</v>
      </c>
      <c r="D11" s="117">
        <v>842</v>
      </c>
      <c r="E11" s="122"/>
      <c r="F11" s="114">
        <v>5</v>
      </c>
      <c r="G11" s="115" t="s">
        <v>131</v>
      </c>
      <c r="H11" s="116" t="s">
        <v>113</v>
      </c>
      <c r="I11" s="117">
        <v>2095</v>
      </c>
      <c r="K11" s="114">
        <v>7</v>
      </c>
      <c r="L11" s="115" t="s">
        <v>132</v>
      </c>
      <c r="M11" s="116" t="s">
        <v>108</v>
      </c>
      <c r="N11" s="117">
        <v>540</v>
      </c>
    </row>
    <row r="12" spans="1:14" ht="15">
      <c r="A12" s="114">
        <v>8</v>
      </c>
      <c r="B12" s="115" t="s">
        <v>133</v>
      </c>
      <c r="C12" s="116" t="s">
        <v>113</v>
      </c>
      <c r="D12" s="117">
        <v>1681</v>
      </c>
      <c r="E12" s="122"/>
      <c r="F12" s="114"/>
      <c r="G12" s="115"/>
      <c r="H12" s="116"/>
      <c r="I12" s="117"/>
      <c r="K12" s="114">
        <v>8</v>
      </c>
      <c r="L12" s="115" t="s">
        <v>134</v>
      </c>
      <c r="M12" s="116" t="s">
        <v>108</v>
      </c>
      <c r="N12" s="117">
        <v>379</v>
      </c>
    </row>
    <row r="13" spans="1:14" ht="15.75">
      <c r="A13" s="114"/>
      <c r="B13" s="115"/>
      <c r="C13" s="116"/>
      <c r="D13" s="117"/>
      <c r="E13" s="122"/>
      <c r="F13" s="110" t="s">
        <v>135</v>
      </c>
      <c r="G13" s="111" t="s">
        <v>136</v>
      </c>
      <c r="H13" s="118" t="s">
        <v>106</v>
      </c>
      <c r="I13" s="119">
        <f>SUM(I14:I18)</f>
        <v>6361</v>
      </c>
      <c r="K13" s="114">
        <v>9</v>
      </c>
      <c r="L13" s="115" t="s">
        <v>137</v>
      </c>
      <c r="M13" s="116" t="s">
        <v>108</v>
      </c>
      <c r="N13" s="117">
        <v>363</v>
      </c>
    </row>
    <row r="14" spans="1:14" ht="15.75">
      <c r="A14" s="110" t="s">
        <v>138</v>
      </c>
      <c r="B14" s="111" t="s">
        <v>139</v>
      </c>
      <c r="C14" s="118" t="s">
        <v>106</v>
      </c>
      <c r="D14" s="119">
        <f>SUM(D15:D21)</f>
        <v>7693</v>
      </c>
      <c r="E14" s="123"/>
      <c r="F14" s="114">
        <v>1</v>
      </c>
      <c r="G14" s="115" t="s">
        <v>140</v>
      </c>
      <c r="H14" s="116" t="s">
        <v>113</v>
      </c>
      <c r="I14" s="117">
        <v>1060</v>
      </c>
      <c r="K14" s="114">
        <v>10</v>
      </c>
      <c r="L14" s="115" t="s">
        <v>141</v>
      </c>
      <c r="M14" s="116" t="s">
        <v>108</v>
      </c>
      <c r="N14" s="117">
        <v>1332</v>
      </c>
    </row>
    <row r="15" spans="1:14" ht="15">
      <c r="A15" s="114">
        <v>1</v>
      </c>
      <c r="B15" s="115" t="s">
        <v>142</v>
      </c>
      <c r="C15" s="116" t="s">
        <v>108</v>
      </c>
      <c r="D15" s="117">
        <v>429</v>
      </c>
      <c r="E15" s="122"/>
      <c r="F15" s="114">
        <v>2</v>
      </c>
      <c r="G15" s="115" t="s">
        <v>143</v>
      </c>
      <c r="H15" s="116" t="s">
        <v>113</v>
      </c>
      <c r="I15" s="117">
        <v>2193</v>
      </c>
      <c r="K15" s="114">
        <v>11</v>
      </c>
      <c r="L15" s="115" t="s">
        <v>141</v>
      </c>
      <c r="M15" s="116" t="s">
        <v>118</v>
      </c>
      <c r="N15" s="117">
        <v>8686</v>
      </c>
    </row>
    <row r="16" spans="1:14" ht="15.75">
      <c r="A16" s="114">
        <v>2</v>
      </c>
      <c r="B16" s="115" t="s">
        <v>144</v>
      </c>
      <c r="C16" s="116" t="s">
        <v>108</v>
      </c>
      <c r="D16" s="117">
        <v>336</v>
      </c>
      <c r="E16" s="122"/>
      <c r="F16" s="114">
        <v>3</v>
      </c>
      <c r="G16" s="115" t="s">
        <v>145</v>
      </c>
      <c r="H16" s="116" t="s">
        <v>108</v>
      </c>
      <c r="I16" s="117">
        <v>424</v>
      </c>
      <c r="K16" s="114"/>
      <c r="L16" s="115"/>
      <c r="M16" s="116"/>
      <c r="N16" s="119"/>
    </row>
    <row r="17" spans="1:14" ht="15.75">
      <c r="A17" s="114">
        <v>3</v>
      </c>
      <c r="B17" s="115" t="s">
        <v>146</v>
      </c>
      <c r="C17" s="116" t="s">
        <v>108</v>
      </c>
      <c r="D17" s="117">
        <v>726</v>
      </c>
      <c r="E17" s="122"/>
      <c r="F17" s="114">
        <v>4</v>
      </c>
      <c r="G17" s="115" t="s">
        <v>147</v>
      </c>
      <c r="H17" s="116" t="s">
        <v>113</v>
      </c>
      <c r="I17" s="117">
        <v>2156</v>
      </c>
      <c r="K17" s="110" t="s">
        <v>148</v>
      </c>
      <c r="L17" s="111" t="s">
        <v>17</v>
      </c>
      <c r="M17" s="118" t="s">
        <v>106</v>
      </c>
      <c r="N17" s="119">
        <f>SUM(N18:N26)</f>
        <v>10355</v>
      </c>
    </row>
    <row r="18" spans="1:14" ht="15">
      <c r="A18" s="114">
        <v>4</v>
      </c>
      <c r="B18" s="115" t="s">
        <v>149</v>
      </c>
      <c r="C18" s="116" t="s">
        <v>108</v>
      </c>
      <c r="D18" s="117">
        <v>1052</v>
      </c>
      <c r="E18" s="122"/>
      <c r="F18" s="114">
        <v>5</v>
      </c>
      <c r="G18" s="115" t="s">
        <v>150</v>
      </c>
      <c r="H18" s="116" t="s">
        <v>108</v>
      </c>
      <c r="I18" s="117">
        <v>528</v>
      </c>
      <c r="K18" s="114">
        <v>1</v>
      </c>
      <c r="L18" s="115" t="s">
        <v>151</v>
      </c>
      <c r="M18" s="116" t="s">
        <v>108</v>
      </c>
      <c r="N18" s="117">
        <v>464</v>
      </c>
    </row>
    <row r="19" spans="1:14" ht="15">
      <c r="A19" s="114">
        <v>5</v>
      </c>
      <c r="B19" s="115" t="s">
        <v>149</v>
      </c>
      <c r="C19" s="116" t="s">
        <v>118</v>
      </c>
      <c r="D19" s="117">
        <v>2429</v>
      </c>
      <c r="E19" s="122"/>
      <c r="F19" s="114"/>
      <c r="G19" s="115"/>
      <c r="H19" s="116"/>
      <c r="I19" s="117"/>
      <c r="K19" s="114">
        <v>2</v>
      </c>
      <c r="L19" s="115" t="s">
        <v>152</v>
      </c>
      <c r="M19" s="116" t="s">
        <v>118</v>
      </c>
      <c r="N19" s="117">
        <v>623</v>
      </c>
    </row>
    <row r="20" spans="1:14" ht="15.75">
      <c r="A20" s="114">
        <v>6</v>
      </c>
      <c r="B20" s="115" t="s">
        <v>153</v>
      </c>
      <c r="C20" s="116" t="s">
        <v>113</v>
      </c>
      <c r="D20" s="117">
        <v>2300</v>
      </c>
      <c r="E20" s="122"/>
      <c r="F20" s="110" t="s">
        <v>154</v>
      </c>
      <c r="G20" s="111" t="s">
        <v>12</v>
      </c>
      <c r="H20" s="118" t="s">
        <v>106</v>
      </c>
      <c r="I20" s="119">
        <f>SUM(I21:I25)</f>
        <v>4034</v>
      </c>
      <c r="K20" s="114">
        <v>3</v>
      </c>
      <c r="L20" s="115" t="s">
        <v>155</v>
      </c>
      <c r="M20" s="116" t="s">
        <v>113</v>
      </c>
      <c r="N20" s="117">
        <v>950</v>
      </c>
    </row>
    <row r="21" spans="1:14" ht="15">
      <c r="A21" s="114">
        <v>7</v>
      </c>
      <c r="B21" s="115" t="s">
        <v>156</v>
      </c>
      <c r="C21" s="116" t="s">
        <v>108</v>
      </c>
      <c r="D21" s="117">
        <v>421</v>
      </c>
      <c r="E21" s="122"/>
      <c r="F21" s="114">
        <v>1</v>
      </c>
      <c r="G21" s="115" t="s">
        <v>157</v>
      </c>
      <c r="H21" s="116" t="s">
        <v>108</v>
      </c>
      <c r="I21" s="117">
        <v>446</v>
      </c>
      <c r="K21" s="114">
        <v>4</v>
      </c>
      <c r="L21" s="115" t="s">
        <v>158</v>
      </c>
      <c r="M21" s="116" t="s">
        <v>113</v>
      </c>
      <c r="N21" s="117">
        <v>855</v>
      </c>
    </row>
    <row r="22" spans="1:14" ht="15.75">
      <c r="A22" s="110"/>
      <c r="B22" s="111"/>
      <c r="C22" s="116"/>
      <c r="D22" s="119"/>
      <c r="E22" s="123"/>
      <c r="F22" s="114">
        <v>2</v>
      </c>
      <c r="G22" s="115" t="s">
        <v>159</v>
      </c>
      <c r="H22" s="116" t="s">
        <v>113</v>
      </c>
      <c r="I22" s="117">
        <v>456</v>
      </c>
      <c r="K22" s="114">
        <v>5</v>
      </c>
      <c r="L22" s="115" t="s">
        <v>160</v>
      </c>
      <c r="M22" s="116" t="s">
        <v>108</v>
      </c>
      <c r="N22" s="117">
        <v>623</v>
      </c>
    </row>
    <row r="23" spans="1:14" ht="15.75">
      <c r="A23" s="110" t="s">
        <v>161</v>
      </c>
      <c r="B23" s="111" t="s">
        <v>8</v>
      </c>
      <c r="C23" s="118" t="s">
        <v>106</v>
      </c>
      <c r="D23" s="119">
        <f>SUM(D24:D29)</f>
        <v>6565</v>
      </c>
      <c r="E23" s="122"/>
      <c r="F23" s="114">
        <v>3</v>
      </c>
      <c r="G23" s="115" t="s">
        <v>162</v>
      </c>
      <c r="H23" s="116" t="s">
        <v>108</v>
      </c>
      <c r="I23" s="117">
        <v>567</v>
      </c>
      <c r="K23" s="114">
        <v>6</v>
      </c>
      <c r="L23" s="115" t="s">
        <v>163</v>
      </c>
      <c r="M23" s="116" t="s">
        <v>113</v>
      </c>
      <c r="N23" s="117">
        <v>2760</v>
      </c>
    </row>
    <row r="24" spans="1:14" ht="15">
      <c r="A24" s="114">
        <v>1</v>
      </c>
      <c r="B24" s="115" t="s">
        <v>164</v>
      </c>
      <c r="C24" s="116" t="s">
        <v>108</v>
      </c>
      <c r="D24" s="117">
        <v>674</v>
      </c>
      <c r="E24" s="122"/>
      <c r="F24" s="114">
        <v>4</v>
      </c>
      <c r="G24" s="115" t="s">
        <v>165</v>
      </c>
      <c r="H24" s="116" t="s">
        <v>113</v>
      </c>
      <c r="I24" s="117">
        <v>1918</v>
      </c>
      <c r="K24" s="114">
        <v>7</v>
      </c>
      <c r="L24" s="115" t="s">
        <v>166</v>
      </c>
      <c r="M24" s="116" t="s">
        <v>108</v>
      </c>
      <c r="N24" s="117">
        <v>278</v>
      </c>
    </row>
    <row r="25" spans="1:14" ht="15">
      <c r="A25" s="114">
        <v>2</v>
      </c>
      <c r="B25" s="115" t="s">
        <v>167</v>
      </c>
      <c r="C25" s="116" t="s">
        <v>113</v>
      </c>
      <c r="D25" s="117">
        <v>2721</v>
      </c>
      <c r="E25" s="122"/>
      <c r="F25" s="114">
        <v>5</v>
      </c>
      <c r="G25" s="115" t="s">
        <v>168</v>
      </c>
      <c r="H25" s="116" t="s">
        <v>113</v>
      </c>
      <c r="I25" s="117">
        <v>647</v>
      </c>
      <c r="K25" s="114">
        <v>8</v>
      </c>
      <c r="L25" s="115" t="s">
        <v>169</v>
      </c>
      <c r="M25" s="116" t="s">
        <v>108</v>
      </c>
      <c r="N25" s="117">
        <v>837</v>
      </c>
    </row>
    <row r="26" spans="1:14" ht="15">
      <c r="A26" s="114">
        <v>3</v>
      </c>
      <c r="B26" s="115" t="s">
        <v>170</v>
      </c>
      <c r="C26" s="116" t="s">
        <v>108</v>
      </c>
      <c r="D26" s="117">
        <v>715</v>
      </c>
      <c r="E26" s="122"/>
      <c r="F26" s="114"/>
      <c r="G26" s="115"/>
      <c r="H26" s="116"/>
      <c r="I26" s="117"/>
      <c r="K26" s="114">
        <v>9</v>
      </c>
      <c r="L26" s="115" t="s">
        <v>169</v>
      </c>
      <c r="M26" s="116" t="s">
        <v>118</v>
      </c>
      <c r="N26" s="117">
        <v>2965</v>
      </c>
    </row>
    <row r="27" spans="1:14" ht="15.75">
      <c r="A27" s="114">
        <v>4</v>
      </c>
      <c r="B27" s="115" t="s">
        <v>171</v>
      </c>
      <c r="C27" s="116" t="s">
        <v>108</v>
      </c>
      <c r="D27" s="117">
        <v>394</v>
      </c>
      <c r="E27" s="122"/>
      <c r="F27" s="110" t="s">
        <v>172</v>
      </c>
      <c r="G27" s="111" t="s">
        <v>13</v>
      </c>
      <c r="H27" s="118" t="s">
        <v>106</v>
      </c>
      <c r="I27" s="119">
        <f>SUM(I28:I33)</f>
        <v>4552</v>
      </c>
      <c r="K27" s="114"/>
      <c r="L27" s="115"/>
      <c r="M27" s="116"/>
      <c r="N27" s="117"/>
    </row>
    <row r="28" spans="1:14" ht="15.75">
      <c r="A28" s="114">
        <v>5</v>
      </c>
      <c r="B28" s="115" t="s">
        <v>173</v>
      </c>
      <c r="C28" s="116" t="s">
        <v>113</v>
      </c>
      <c r="D28" s="117">
        <v>1378</v>
      </c>
      <c r="E28" s="123"/>
      <c r="F28" s="114">
        <v>1</v>
      </c>
      <c r="G28" s="115" t="s">
        <v>174</v>
      </c>
      <c r="H28" s="116" t="s">
        <v>108</v>
      </c>
      <c r="I28" s="117">
        <v>350</v>
      </c>
      <c r="K28" s="110" t="s">
        <v>175</v>
      </c>
      <c r="L28" s="111" t="s">
        <v>18</v>
      </c>
      <c r="M28" s="118" t="s">
        <v>106</v>
      </c>
      <c r="N28" s="119">
        <f>SUM(N29:N38)</f>
        <v>11979</v>
      </c>
    </row>
    <row r="29" spans="1:14" ht="15">
      <c r="A29" s="114">
        <v>6</v>
      </c>
      <c r="B29" s="115" t="s">
        <v>176</v>
      </c>
      <c r="C29" s="116" t="s">
        <v>113</v>
      </c>
      <c r="D29" s="117">
        <v>683</v>
      </c>
      <c r="E29" s="122"/>
      <c r="F29" s="114">
        <v>2</v>
      </c>
      <c r="G29" s="115" t="s">
        <v>177</v>
      </c>
      <c r="H29" s="116" t="s">
        <v>108</v>
      </c>
      <c r="I29" s="117">
        <v>569</v>
      </c>
      <c r="K29" s="114">
        <v>1</v>
      </c>
      <c r="L29" s="115" t="s">
        <v>178</v>
      </c>
      <c r="M29" s="116" t="s">
        <v>108</v>
      </c>
      <c r="N29" s="117">
        <v>599</v>
      </c>
    </row>
    <row r="30" spans="1:14" ht="15">
      <c r="A30" s="114"/>
      <c r="B30" s="115"/>
      <c r="C30" s="116"/>
      <c r="D30" s="117"/>
      <c r="E30" s="122"/>
      <c r="F30" s="114">
        <v>3</v>
      </c>
      <c r="G30" s="115" t="s">
        <v>179</v>
      </c>
      <c r="H30" s="116" t="s">
        <v>108</v>
      </c>
      <c r="I30" s="117">
        <v>410</v>
      </c>
      <c r="K30" s="114">
        <v>2</v>
      </c>
      <c r="L30" s="115" t="s">
        <v>180</v>
      </c>
      <c r="M30" s="116" t="s">
        <v>113</v>
      </c>
      <c r="N30" s="117">
        <v>1130</v>
      </c>
    </row>
    <row r="31" spans="1:14" ht="15.75">
      <c r="A31" s="110" t="s">
        <v>181</v>
      </c>
      <c r="B31" s="111" t="s">
        <v>182</v>
      </c>
      <c r="C31" s="118" t="s">
        <v>106</v>
      </c>
      <c r="D31" s="119">
        <f>SUM(D32+D33+D34+D35+D36+D37+D38+I4)</f>
        <v>11503</v>
      </c>
      <c r="E31" s="122"/>
      <c r="F31" s="114">
        <v>4</v>
      </c>
      <c r="G31" s="115" t="s">
        <v>183</v>
      </c>
      <c r="H31" s="116" t="s">
        <v>108</v>
      </c>
      <c r="I31" s="117">
        <v>390</v>
      </c>
      <c r="K31" s="114">
        <v>3</v>
      </c>
      <c r="L31" s="115" t="s">
        <v>184</v>
      </c>
      <c r="M31" s="116" t="s">
        <v>108</v>
      </c>
      <c r="N31" s="117">
        <v>380</v>
      </c>
    </row>
    <row r="32" spans="1:14" ht="15">
      <c r="A32" s="114">
        <v>1</v>
      </c>
      <c r="B32" s="115" t="s">
        <v>185</v>
      </c>
      <c r="C32" s="116" t="s">
        <v>113</v>
      </c>
      <c r="D32" s="117">
        <v>660</v>
      </c>
      <c r="E32" s="122"/>
      <c r="F32" s="114">
        <v>5</v>
      </c>
      <c r="G32" s="115" t="s">
        <v>186</v>
      </c>
      <c r="H32" s="116" t="s">
        <v>113</v>
      </c>
      <c r="I32" s="117">
        <v>2301</v>
      </c>
      <c r="K32" s="114">
        <v>4</v>
      </c>
      <c r="L32" s="115" t="s">
        <v>187</v>
      </c>
      <c r="M32" s="116" t="s">
        <v>113</v>
      </c>
      <c r="N32" s="117">
        <v>3044</v>
      </c>
    </row>
    <row r="33" spans="1:14" ht="15">
      <c r="A33" s="114">
        <v>2</v>
      </c>
      <c r="B33" s="115" t="s">
        <v>188</v>
      </c>
      <c r="C33" s="116" t="s">
        <v>108</v>
      </c>
      <c r="D33" s="117">
        <v>451</v>
      </c>
      <c r="E33" s="122"/>
      <c r="F33" s="114">
        <v>6</v>
      </c>
      <c r="G33" s="115" t="s">
        <v>189</v>
      </c>
      <c r="H33" s="116" t="s">
        <v>113</v>
      </c>
      <c r="I33" s="117">
        <v>532</v>
      </c>
      <c r="K33" s="114">
        <v>5</v>
      </c>
      <c r="L33" s="115" t="s">
        <v>190</v>
      </c>
      <c r="M33" s="116" t="s">
        <v>118</v>
      </c>
      <c r="N33" s="117">
        <v>391</v>
      </c>
    </row>
    <row r="34" spans="1:14" ht="15">
      <c r="A34" s="114" t="s">
        <v>32</v>
      </c>
      <c r="B34" s="115" t="s">
        <v>191</v>
      </c>
      <c r="C34" s="116" t="s">
        <v>113</v>
      </c>
      <c r="D34" s="117">
        <v>2286</v>
      </c>
      <c r="E34" s="122"/>
      <c r="F34" s="114"/>
      <c r="G34" s="115"/>
      <c r="H34" s="116"/>
      <c r="I34" s="117"/>
      <c r="K34" s="114">
        <v>6</v>
      </c>
      <c r="L34" s="115" t="s">
        <v>192</v>
      </c>
      <c r="M34" s="116" t="s">
        <v>108</v>
      </c>
      <c r="N34" s="117">
        <v>422</v>
      </c>
    </row>
    <row r="35" spans="1:14" ht="15.75">
      <c r="A35" s="114">
        <v>4</v>
      </c>
      <c r="B35" s="115" t="s">
        <v>193</v>
      </c>
      <c r="C35" s="116" t="s">
        <v>108</v>
      </c>
      <c r="D35" s="117">
        <v>898</v>
      </c>
      <c r="E35" s="122"/>
      <c r="F35" s="124" t="s">
        <v>194</v>
      </c>
      <c r="G35" s="125" t="s">
        <v>14</v>
      </c>
      <c r="H35" s="126" t="s">
        <v>106</v>
      </c>
      <c r="I35" s="119">
        <f>SUM(I36:I38)</f>
        <v>3613</v>
      </c>
      <c r="K35" s="114">
        <v>7</v>
      </c>
      <c r="L35" s="115" t="s">
        <v>195</v>
      </c>
      <c r="M35" s="116" t="s">
        <v>108</v>
      </c>
      <c r="N35" s="117">
        <v>754</v>
      </c>
    </row>
    <row r="36" spans="1:14" ht="15">
      <c r="A36" s="114">
        <v>5</v>
      </c>
      <c r="B36" s="115" t="s">
        <v>193</v>
      </c>
      <c r="C36" s="116" t="s">
        <v>118</v>
      </c>
      <c r="D36" s="117">
        <v>5103</v>
      </c>
      <c r="E36" s="122"/>
      <c r="F36" s="114">
        <v>1</v>
      </c>
      <c r="G36" s="115" t="s">
        <v>196</v>
      </c>
      <c r="H36" s="116" t="s">
        <v>113</v>
      </c>
      <c r="I36" s="117">
        <v>984</v>
      </c>
      <c r="K36" s="114">
        <v>8</v>
      </c>
      <c r="L36" s="115" t="s">
        <v>197</v>
      </c>
      <c r="M36" s="116" t="s">
        <v>108</v>
      </c>
      <c r="N36" s="117">
        <v>469</v>
      </c>
    </row>
    <row r="37" spans="1:14" ht="15">
      <c r="A37" s="114">
        <v>6</v>
      </c>
      <c r="B37" s="115" t="s">
        <v>198</v>
      </c>
      <c r="C37" s="116" t="s">
        <v>113</v>
      </c>
      <c r="D37" s="117">
        <v>743</v>
      </c>
      <c r="E37" s="122"/>
      <c r="F37" s="114">
        <v>2</v>
      </c>
      <c r="G37" s="115" t="s">
        <v>199</v>
      </c>
      <c r="H37" s="116" t="s">
        <v>113</v>
      </c>
      <c r="I37" s="117">
        <v>487</v>
      </c>
      <c r="K37" s="114">
        <v>9</v>
      </c>
      <c r="L37" s="115" t="s">
        <v>200</v>
      </c>
      <c r="M37" s="116" t="s">
        <v>108</v>
      </c>
      <c r="N37" s="117">
        <v>1198</v>
      </c>
    </row>
    <row r="38" spans="1:14" ht="15.75" thickBot="1">
      <c r="A38" s="114">
        <v>7</v>
      </c>
      <c r="B38" s="115" t="s">
        <v>201</v>
      </c>
      <c r="C38" s="116" t="s">
        <v>108</v>
      </c>
      <c r="D38" s="117">
        <v>824</v>
      </c>
      <c r="E38" s="122"/>
      <c r="F38" s="127">
        <v>3</v>
      </c>
      <c r="G38" s="128" t="s">
        <v>202</v>
      </c>
      <c r="H38" s="129" t="s">
        <v>113</v>
      </c>
      <c r="I38" s="130">
        <v>2142</v>
      </c>
      <c r="K38" s="131">
        <v>10</v>
      </c>
      <c r="L38" s="132" t="s">
        <v>200</v>
      </c>
      <c r="M38" s="133" t="s">
        <v>118</v>
      </c>
      <c r="N38" s="134">
        <v>3592</v>
      </c>
    </row>
    <row r="39" spans="1:14" ht="19.5" thickBot="1" thickTop="1">
      <c r="A39" s="122"/>
      <c r="B39" s="135"/>
      <c r="C39" s="136"/>
      <c r="D39" s="137"/>
      <c r="E39" s="138"/>
      <c r="F39" s="135"/>
      <c r="G39" s="138"/>
      <c r="H39" s="139"/>
      <c r="K39" s="140"/>
      <c r="L39" s="141" t="s">
        <v>203</v>
      </c>
      <c r="M39" s="142" t="s">
        <v>204</v>
      </c>
      <c r="N39" s="143">
        <f>SUM(D4+D14+D23+D31+I6+I13+I20+I27+I35+N4+N17+N28)</f>
        <v>107306</v>
      </c>
    </row>
    <row r="40" spans="1:8" ht="16.5" thickTop="1">
      <c r="A40" s="122"/>
      <c r="B40" s="135" t="s">
        <v>205</v>
      </c>
      <c r="C40" s="136"/>
      <c r="D40" s="137"/>
      <c r="E40" s="138"/>
      <c r="F40" s="135"/>
      <c r="G40" s="138"/>
      <c r="H40" s="139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tabSelected="1" workbookViewId="0" topLeftCell="U15">
      <selection activeCell="X24" sqref="X24"/>
    </sheetView>
  </sheetViews>
  <sheetFormatPr defaultColWidth="9.00390625" defaultRowHeight="12.75"/>
  <cols>
    <col min="33" max="33" width="3.75390625" style="0" customWidth="1"/>
  </cols>
  <sheetData>
    <row r="1" spans="25:41" ht="15"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</row>
    <row r="2" spans="25:41" ht="15"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</row>
    <row r="3" spans="25:41" ht="15"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</row>
    <row r="4" spans="25:41" ht="15"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</row>
    <row r="5" spans="25:41" ht="15"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</row>
    <row r="6" spans="3:41" ht="12.75" customHeight="1">
      <c r="C6" s="145" t="s">
        <v>206</v>
      </c>
      <c r="D6" s="145" t="s">
        <v>207</v>
      </c>
      <c r="E6" s="145" t="s">
        <v>208</v>
      </c>
      <c r="F6" s="145" t="s">
        <v>167</v>
      </c>
      <c r="G6" s="145" t="s">
        <v>193</v>
      </c>
      <c r="H6" s="145" t="s">
        <v>131</v>
      </c>
      <c r="I6" s="145" t="s">
        <v>209</v>
      </c>
      <c r="J6" s="145" t="s">
        <v>165</v>
      </c>
      <c r="K6" s="145" t="s">
        <v>186</v>
      </c>
      <c r="L6" s="145" t="s">
        <v>202</v>
      </c>
      <c r="M6" s="145" t="s">
        <v>210</v>
      </c>
      <c r="N6" s="145" t="s">
        <v>211</v>
      </c>
      <c r="O6" s="145" t="s">
        <v>169</v>
      </c>
      <c r="P6" s="145" t="s">
        <v>200</v>
      </c>
      <c r="T6" t="s">
        <v>212</v>
      </c>
      <c r="U6" s="146">
        <v>0.68</v>
      </c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</row>
    <row r="7" spans="3:41" ht="15">
      <c r="C7">
        <v>10946</v>
      </c>
      <c r="D7">
        <v>6627</v>
      </c>
      <c r="E7">
        <v>7693</v>
      </c>
      <c r="F7">
        <v>6565</v>
      </c>
      <c r="G7">
        <v>11503</v>
      </c>
      <c r="H7">
        <v>5057</v>
      </c>
      <c r="I7">
        <v>6361</v>
      </c>
      <c r="J7">
        <v>4034</v>
      </c>
      <c r="K7">
        <v>4552</v>
      </c>
      <c r="L7">
        <v>3613</v>
      </c>
      <c r="M7">
        <v>8686</v>
      </c>
      <c r="N7">
        <v>9335</v>
      </c>
      <c r="O7">
        <v>10355</v>
      </c>
      <c r="P7">
        <v>11979</v>
      </c>
      <c r="T7" t="s">
        <v>213</v>
      </c>
      <c r="U7" s="146">
        <v>0.1</v>
      </c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</row>
    <row r="8" spans="20:41" ht="15">
      <c r="T8" t="s">
        <v>214</v>
      </c>
      <c r="U8" s="146">
        <v>0.14</v>
      </c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</row>
    <row r="9" spans="20:41" ht="15">
      <c r="T9" t="s">
        <v>215</v>
      </c>
      <c r="U9" s="146">
        <v>0.08</v>
      </c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</row>
    <row r="10" spans="25:41" ht="15"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</row>
    <row r="11" spans="25:41" ht="15"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</row>
    <row r="12" spans="25:41" ht="15"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</row>
    <row r="13" spans="20:41" ht="15">
      <c r="T13" t="s">
        <v>216</v>
      </c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</row>
    <row r="14" spans="25:41" ht="15"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</row>
    <row r="15" spans="3:41" ht="12.75" customHeight="1">
      <c r="C15" s="145" t="s">
        <v>206</v>
      </c>
      <c r="D15" s="145" t="s">
        <v>207</v>
      </c>
      <c r="E15" s="145" t="s">
        <v>208</v>
      </c>
      <c r="F15" s="145" t="s">
        <v>167</v>
      </c>
      <c r="G15" s="145" t="s">
        <v>193</v>
      </c>
      <c r="H15" s="145" t="s">
        <v>131</v>
      </c>
      <c r="I15" s="145" t="s">
        <v>209</v>
      </c>
      <c r="J15" s="145" t="s">
        <v>165</v>
      </c>
      <c r="K15" s="145" t="s">
        <v>186</v>
      </c>
      <c r="L15" s="145" t="s">
        <v>202</v>
      </c>
      <c r="M15" s="145" t="s">
        <v>210</v>
      </c>
      <c r="N15" s="145" t="s">
        <v>211</v>
      </c>
      <c r="O15" s="145" t="s">
        <v>169</v>
      </c>
      <c r="P15" s="145" t="s">
        <v>200</v>
      </c>
      <c r="T15" t="s">
        <v>217</v>
      </c>
      <c r="U15" s="147">
        <v>0.29</v>
      </c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</row>
    <row r="16" spans="2:41" ht="15">
      <c r="B16" t="s">
        <v>218</v>
      </c>
      <c r="C16">
        <v>1090</v>
      </c>
      <c r="D16">
        <v>580</v>
      </c>
      <c r="E16">
        <v>608</v>
      </c>
      <c r="F16">
        <v>763</v>
      </c>
      <c r="G16">
        <v>962</v>
      </c>
      <c r="H16">
        <v>463</v>
      </c>
      <c r="I16">
        <v>606</v>
      </c>
      <c r="J16">
        <v>367</v>
      </c>
      <c r="K16">
        <v>518</v>
      </c>
      <c r="L16">
        <v>370</v>
      </c>
      <c r="M16">
        <v>1044</v>
      </c>
      <c r="N16">
        <v>732</v>
      </c>
      <c r="O16">
        <v>877</v>
      </c>
      <c r="P16">
        <v>1081</v>
      </c>
      <c r="T16" t="s">
        <v>219</v>
      </c>
      <c r="U16" s="146">
        <v>0.39</v>
      </c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</row>
    <row r="17" spans="2:41" ht="15">
      <c r="B17" t="s">
        <v>220</v>
      </c>
      <c r="C17">
        <v>1124</v>
      </c>
      <c r="D17">
        <v>589</v>
      </c>
      <c r="E17">
        <v>745</v>
      </c>
      <c r="F17">
        <v>663</v>
      </c>
      <c r="G17">
        <v>898</v>
      </c>
      <c r="H17">
        <v>572</v>
      </c>
      <c r="I17">
        <v>635</v>
      </c>
      <c r="J17">
        <v>383</v>
      </c>
      <c r="K17">
        <v>543</v>
      </c>
      <c r="L17">
        <v>453</v>
      </c>
      <c r="M17">
        <v>1002</v>
      </c>
      <c r="N17">
        <v>758</v>
      </c>
      <c r="O17">
        <v>962</v>
      </c>
      <c r="P17">
        <v>1202</v>
      </c>
      <c r="T17" t="s">
        <v>221</v>
      </c>
      <c r="U17" s="146">
        <v>0.14</v>
      </c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</row>
    <row r="18" spans="20:41" ht="15">
      <c r="T18" t="s">
        <v>222</v>
      </c>
      <c r="U18" s="146">
        <v>0.15</v>
      </c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</row>
    <row r="19" spans="20:41" ht="15">
      <c r="T19" t="s">
        <v>223</v>
      </c>
      <c r="U19" s="146">
        <v>0.03</v>
      </c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</row>
    <row r="20" spans="25:41" ht="15"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</row>
    <row r="21" spans="25:41" ht="15"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</row>
    <row r="22" spans="25:41" ht="15"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</row>
    <row r="23" spans="25:41" ht="15"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</row>
    <row r="24" spans="25:41" ht="15"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</row>
    <row r="25" spans="25:41" ht="15"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</row>
    <row r="26" spans="25:41" ht="15"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</row>
    <row r="27" spans="25:41" ht="15"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</row>
    <row r="28" spans="25:41" ht="15"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</row>
    <row r="29" spans="25:41" ht="15"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</row>
    <row r="30" spans="25:41" ht="15"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</row>
    <row r="31" spans="25:41" ht="15"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</row>
    <row r="32" spans="25:41" ht="15"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</row>
    <row r="33" spans="25:41" ht="15"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</row>
    <row r="34" spans="25:41" ht="15"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</row>
    <row r="35" spans="25:41" ht="15"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</row>
    <row r="36" spans="25:41" ht="15"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</row>
    <row r="37" spans="25:41" ht="15"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</row>
    <row r="38" spans="25:41" ht="15"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</row>
    <row r="39" spans="25:41" ht="15"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</row>
    <row r="40" spans="25:41" ht="15"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</row>
    <row r="41" spans="25:41" ht="15"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</row>
    <row r="42" spans="25:41" ht="15"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</row>
    <row r="43" spans="25:41" ht="15"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</row>
    <row r="44" spans="25:41" ht="15"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</row>
    <row r="45" spans="25:41" ht="15"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Zielona Gora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WUP</cp:lastModifiedBy>
  <dcterms:created xsi:type="dcterms:W3CDTF">2003-08-18T11:30:05Z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