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stan i struktura" sheetId="1" r:id="rId1"/>
    <sheet name="gminy" sheetId="2" r:id="rId2"/>
    <sheet name="wykresy" sheetId="3" r:id="rId3"/>
  </sheets>
  <externalReferences>
    <externalReference r:id="rId6"/>
  </externalReferences>
  <definedNames>
    <definedName name="_xlnm.Print_Area" localSheetId="0">'stan i struktura'!$C$2:$T$39</definedName>
    <definedName name="_xlnm.Print_Area" localSheetId="2">'wykresy'!$Y$1:$AO$45</definedName>
  </definedNames>
  <calcPr fullCalcOnLoad="1"/>
</workbook>
</file>

<file path=xl/sharedStrings.xml><?xml version="1.0" encoding="utf-8"?>
<sst xmlns="http://schemas.openxmlformats.org/spreadsheetml/2006/main" count="395" uniqueCount="223">
  <si>
    <t>Wojewódzki Urząd Pracy w Zielonej Górze</t>
  </si>
  <si>
    <t>ul. Wyspiańskiego 15</t>
  </si>
  <si>
    <t>strona 1</t>
  </si>
  <si>
    <t xml:space="preserve">INFORMACJA  O  STANIE  BEZROBOCIA  W  WOJ.  LUBUSKIM  W CZERWCU 2003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</si>
  <si>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</si>
  <si>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</si>
  <si>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</si>
  <si>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</si>
  <si>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</si>
  <si>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</si>
  <si>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</si>
  <si>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</si>
  <si>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</si>
  <si>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</si>
  <si>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</si>
  <si>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</si>
  <si>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</si>
  <si>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</si>
  <si>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</si>
  <si>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</si>
  <si>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</si>
  <si>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</si>
  <si>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Szacunkowa stopa bezrobocia *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</si>
  <si>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</si>
  <si>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</si>
  <si>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</si>
  <si>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</si>
  <si>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</si>
  <si>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</si>
  <si>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</si>
  <si>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</si>
  <si>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</si>
  <si>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</si>
  <si>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</si>
  <si>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</si>
  <si>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niesubsydiowanej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</si>
  <si>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</si>
  <si>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</si>
  <si>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</si>
  <si>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</si>
  <si>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</si>
  <si>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</si>
  <si>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</si>
  <si>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</si>
  <si>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</si>
  <si>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</si>
  <si>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</si>
  <si>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</si>
  <si>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</si>
  <si>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</si>
  <si>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</si>
  <si>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</si>
  <si>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 Zgłoszenia zwolnień z przyczyn dotyczacych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</si>
  <si>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</si>
  <si>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</si>
  <si>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* ludnośc zawodowo-czynna-dane szacunkowe uaktualniono wg informacji GUS za maj 2003 r.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</si>
  <si>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</si>
  <si>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</si>
  <si>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</si>
  <si>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</si>
  <si>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</si>
  <si>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</si>
  <si>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</si>
  <si>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</si>
  <si>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</si>
  <si>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</si>
  <si>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</si>
  <si>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</si>
  <si>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</si>
  <si>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</si>
  <si>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</si>
  <si>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</si>
  <si>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</si>
  <si>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</si>
  <si>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</si>
  <si>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</si>
  <si>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</si>
  <si>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</si>
  <si>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</si>
  <si>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</si>
  <si>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</si>
  <si>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</si>
  <si>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</si>
  <si>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</si>
  <si>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</si>
  <si>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</si>
  <si>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</si>
  <si>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</si>
  <si>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</si>
  <si>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</si>
  <si>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</si>
  <si>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</si>
  <si>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</si>
  <si>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</si>
  <si>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</si>
  <si>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</si>
  <si>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</si>
  <si>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</si>
  <si>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</si>
  <si>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CZERWCA 2003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</si>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</sst>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  <numFmt numFmtId="168" formatCode="0.000%"/>
    <numFmt numFmtId="169" formatCode="0.0%"/>
  </numFmts>
  <fonts count="43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6"/>
      <name val="Arial CE"/>
      <family val="0"/>
    </font>
    <font>
      <sz val="16"/>
      <name val="Arial"/>
      <family val="2"/>
    </font>
    <font>
      <i/>
      <sz val="16"/>
      <name val="Arial"/>
      <family val="2"/>
    </font>
    <font>
      <sz val="13"/>
      <name val="Arial Narrow"/>
      <family val="2"/>
    </font>
    <font>
      <sz val="10"/>
      <name val="Arial Narrow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b/>
      <sz val="10"/>
      <name val="Times New Roman CE"/>
      <family val="1"/>
    </font>
    <font>
      <sz val="15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24"/>
      <name val="Times New Roman CE"/>
      <family val="0"/>
    </font>
    <font>
      <sz val="19.25"/>
      <name val="Times New Roman CE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2" fontId="13" fillId="0" borderId="7" xfId="0" applyNumberFormat="1" applyFont="1" applyFill="1" applyBorder="1" applyAlignment="1">
      <alignment horizontal="center" vertical="center"/>
    </xf>
    <xf numFmtId="2" fontId="14" fillId="0" borderId="7" xfId="0" applyNumberFormat="1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>
      <alignment horizontal="center" vertical="center"/>
    </xf>
    <xf numFmtId="2" fontId="14" fillId="0" borderId="9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164" fontId="16" fillId="0" borderId="15" xfId="0" applyNumberFormat="1" applyFont="1" applyFill="1" applyBorder="1" applyAlignment="1">
      <alignment horizontal="center" vertical="center" wrapText="1"/>
    </xf>
    <xf numFmtId="164" fontId="16" fillId="0" borderId="17" xfId="0" applyNumberFormat="1" applyFont="1" applyFill="1" applyBorder="1" applyAlignment="1">
      <alignment horizontal="center" vertical="center" wrapText="1"/>
    </xf>
    <xf numFmtId="164" fontId="13" fillId="0" borderId="13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1" fontId="16" fillId="0" borderId="15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164" fontId="17" fillId="0" borderId="15" xfId="0" applyNumberFormat="1" applyFont="1" applyFill="1" applyBorder="1" applyAlignment="1">
      <alignment horizontal="center" vertical="center" wrapText="1"/>
    </xf>
    <xf numFmtId="164" fontId="17" fillId="0" borderId="17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6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Border="1" applyAlignment="1">
      <alignment/>
    </xf>
    <xf numFmtId="0" fontId="16" fillId="0" borderId="17" xfId="0" applyFont="1" applyFill="1" applyBorder="1" applyAlignment="1">
      <alignment horizontal="center" vertical="center" wrapText="1"/>
    </xf>
    <xf numFmtId="164" fontId="17" fillId="0" borderId="19" xfId="0" applyNumberFormat="1" applyFont="1" applyFill="1" applyBorder="1" applyAlignment="1">
      <alignment horizontal="center" vertical="center" wrapText="1"/>
    </xf>
    <xf numFmtId="164" fontId="17" fillId="0" borderId="20" xfId="0" applyNumberFormat="1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33" xfId="0" applyNumberFormat="1" applyFont="1" applyFill="1" applyBorder="1" applyAlignment="1">
      <alignment horizontal="center" vertical="center" wrapText="1"/>
    </xf>
    <xf numFmtId="164" fontId="14" fillId="0" borderId="34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 horizontal="right" vertical="top" wrapText="1"/>
    </xf>
    <xf numFmtId="0" fontId="11" fillId="0" borderId="25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/>
    </xf>
    <xf numFmtId="0" fontId="23" fillId="0" borderId="4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37" xfId="0" applyBorder="1" applyAlignment="1">
      <alignment/>
    </xf>
    <xf numFmtId="0" fontId="28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28" fillId="0" borderId="44" xfId="0" applyFont="1" applyBorder="1" applyAlignment="1">
      <alignment horizontal="center" wrapText="1"/>
    </xf>
    <xf numFmtId="0" fontId="28" fillId="0" borderId="27" xfId="0" applyFont="1" applyBorder="1" applyAlignment="1">
      <alignment horizontal="center" wrapText="1"/>
    </xf>
    <xf numFmtId="0" fontId="29" fillId="0" borderId="35" xfId="0" applyFont="1" applyBorder="1" applyAlignment="1">
      <alignment horizontal="center"/>
    </xf>
    <xf numFmtId="0" fontId="29" fillId="0" borderId="19" xfId="0" applyFont="1" applyBorder="1" applyAlignment="1" applyProtection="1">
      <alignment horizontal="left"/>
      <protection/>
    </xf>
    <xf numFmtId="0" fontId="29" fillId="0" borderId="19" xfId="0" applyFont="1" applyBorder="1" applyAlignment="1" applyProtection="1">
      <alignment horizontal="center"/>
      <protection/>
    </xf>
    <xf numFmtId="167" fontId="29" fillId="0" borderId="45" xfId="0" applyNumberFormat="1" applyFont="1" applyBorder="1" applyAlignment="1" applyProtection="1">
      <alignment horizontal="right"/>
      <protection/>
    </xf>
    <xf numFmtId="0" fontId="30" fillId="0" borderId="35" xfId="0" applyFont="1" applyBorder="1" applyAlignment="1">
      <alignment horizontal="center"/>
    </xf>
    <xf numFmtId="0" fontId="30" fillId="0" borderId="19" xfId="0" applyFont="1" applyBorder="1" applyAlignment="1" applyProtection="1">
      <alignment horizontal="left"/>
      <protection/>
    </xf>
    <xf numFmtId="167" fontId="30" fillId="0" borderId="19" xfId="0" applyNumberFormat="1" applyFont="1" applyBorder="1" applyAlignment="1" applyProtection="1">
      <alignment/>
      <protection/>
    </xf>
    <xf numFmtId="167" fontId="30" fillId="0" borderId="45" xfId="0" applyNumberFormat="1" applyFont="1" applyBorder="1" applyAlignment="1" applyProtection="1">
      <alignment/>
      <protection/>
    </xf>
    <xf numFmtId="167" fontId="29" fillId="0" borderId="19" xfId="0" applyNumberFormat="1" applyFont="1" applyBorder="1" applyAlignment="1" applyProtection="1">
      <alignment/>
      <protection/>
    </xf>
    <xf numFmtId="167" fontId="29" fillId="0" borderId="45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14" xfId="0" applyFont="1" applyBorder="1" applyAlignment="1" applyProtection="1">
      <alignment horizontal="left"/>
      <protection/>
    </xf>
    <xf numFmtId="167" fontId="29" fillId="0" borderId="14" xfId="0" applyNumberFormat="1" applyFont="1" applyBorder="1" applyAlignment="1" applyProtection="1">
      <alignment/>
      <protection/>
    </xf>
    <xf numFmtId="0" fontId="30" fillId="0" borderId="32" xfId="0" applyFont="1" applyBorder="1" applyAlignment="1">
      <alignment horizontal="center"/>
    </xf>
    <xf numFmtId="0" fontId="30" fillId="0" borderId="46" xfId="0" applyFont="1" applyBorder="1" applyAlignment="1" applyProtection="1">
      <alignment horizontal="left"/>
      <protection/>
    </xf>
    <xf numFmtId="167" fontId="30" fillId="0" borderId="46" xfId="0" applyNumberFormat="1" applyFont="1" applyBorder="1" applyAlignment="1" applyProtection="1">
      <alignment/>
      <protection/>
    </xf>
    <xf numFmtId="167" fontId="30" fillId="0" borderId="47" xfId="0" applyNumberFormat="1" applyFont="1" applyBorder="1" applyAlignment="1" applyProtection="1">
      <alignment/>
      <protection/>
    </xf>
    <xf numFmtId="167" fontId="30" fillId="0" borderId="18" xfId="0" applyNumberFormat="1" applyFont="1" applyBorder="1" applyAlignment="1" applyProtection="1">
      <alignment horizontal="center"/>
      <protection/>
    </xf>
    <xf numFmtId="167" fontId="30" fillId="0" borderId="43" xfId="0" applyNumberFormat="1" applyFont="1" applyBorder="1" applyAlignment="1" applyProtection="1">
      <alignment/>
      <protection/>
    </xf>
    <xf numFmtId="167" fontId="30" fillId="0" borderId="48" xfId="0" applyNumberFormat="1" applyFont="1" applyBorder="1" applyAlignment="1" applyProtection="1">
      <alignment/>
      <protection/>
    </xf>
    <xf numFmtId="167" fontId="30" fillId="0" borderId="49" xfId="0" applyNumberFormat="1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left"/>
      <protection/>
    </xf>
    <xf numFmtId="167" fontId="30" fillId="0" borderId="0" xfId="0" applyNumberFormat="1" applyFont="1" applyBorder="1" applyAlignment="1" applyProtection="1">
      <alignment/>
      <protection/>
    </xf>
    <xf numFmtId="167" fontId="29" fillId="0" borderId="0" xfId="0" applyNumberFormat="1" applyFont="1" applyBorder="1" applyAlignment="1" applyProtection="1">
      <alignment/>
      <protection/>
    </xf>
    <xf numFmtId="0" fontId="30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27" fillId="0" borderId="50" xfId="0" applyNumberFormat="1" applyFont="1" applyBorder="1" applyAlignment="1" applyProtection="1">
      <alignment/>
      <protection/>
    </xf>
    <xf numFmtId="167" fontId="26" fillId="0" borderId="51" xfId="0" applyNumberFormat="1" applyFont="1" applyBorder="1" applyAlignment="1" applyProtection="1">
      <alignment/>
      <protection/>
    </xf>
    <xf numFmtId="167" fontId="27" fillId="0" borderId="52" xfId="0" applyNumberFormat="1" applyFont="1" applyBorder="1" applyAlignment="1" applyProtection="1">
      <alignment/>
      <protection/>
    </xf>
    <xf numFmtId="167" fontId="26" fillId="0" borderId="12" xfId="0" applyNumberFormat="1" applyFont="1" applyBorder="1" applyAlignment="1" applyProtection="1">
      <alignment/>
      <protection/>
    </xf>
    <xf numFmtId="0" fontId="30" fillId="0" borderId="0" xfId="0" applyFont="1" applyAlignment="1">
      <alignment/>
    </xf>
    <xf numFmtId="0" fontId="32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0" fontId="12" fillId="0" borderId="53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8" fillId="0" borderId="5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9" fillId="0" borderId="24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28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4" fillId="0" borderId="55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/>
    </xf>
    <xf numFmtId="0" fontId="25" fillId="0" borderId="2" xfId="0" applyFont="1" applyBorder="1" applyAlignment="1">
      <alignment vertical="center" wrapText="1"/>
    </xf>
    <xf numFmtId="0" fontId="25" fillId="0" borderId="39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59" xfId="0" applyFont="1" applyBorder="1" applyAlignment="1">
      <alignment vertical="center" wrapText="1"/>
    </xf>
    <xf numFmtId="0" fontId="12" fillId="0" borderId="60" xfId="0" applyFont="1" applyBorder="1" applyAlignment="1">
      <alignment vertical="center" wrapText="1"/>
    </xf>
    <xf numFmtId="0" fontId="1" fillId="0" borderId="61" xfId="0" applyFont="1" applyFill="1" applyBorder="1" applyAlignment="1">
      <alignment horizontal="center" vertical="center"/>
    </xf>
    <xf numFmtId="0" fontId="12" fillId="0" borderId="24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55"/>
          <c:w val="0.99075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wykresy!$C$6:$P$6</c:f>
              <c:strCache/>
            </c:strRef>
          </c:cat>
          <c:val>
            <c:numRef>
              <c:f>wykresy!$C$7:$P$7</c:f>
              <c:numCache/>
            </c:numRef>
          </c:val>
        </c:ser>
        <c:axId val="39285832"/>
        <c:axId val="18028169"/>
      </c:barChart>
      <c:catAx>
        <c:axId val="39285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8028169"/>
        <c:crosses val="autoZero"/>
        <c:auto val="1"/>
        <c:lblOffset val="100"/>
        <c:noMultiLvlLbl val="0"/>
      </c:catAx>
      <c:valAx>
        <c:axId val="1802816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9285832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125"/>
          <c:y val="0.3645"/>
          <c:w val="0.64"/>
          <c:h val="0.46825"/>
        </c:manualLayout>
      </c:layout>
      <c:pie3DChart>
        <c:varyColors val="1"/>
        <c:ser>
          <c:idx val="0"/>
          <c:order val="0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68%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prace interwencyjne
7%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roboty publiczne
17%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inna praca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wykresy!$T$6:$T$9</c:f>
              <c:strCache/>
            </c:strRef>
          </c:cat>
          <c:val>
            <c:numRef>
              <c:f>wykresy!$U$6:$U$9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88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wykresy!$B$16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wykresy!$C$16:$P$16</c:f>
              <c:numCache/>
            </c:numRef>
          </c:val>
        </c:ser>
        <c:ser>
          <c:idx val="1"/>
          <c:order val="1"/>
          <c:tx>
            <c:strRef>
              <c:f>wykresy!$B$17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wykresy!$C$17:$P$17</c:f>
              <c:numCache/>
            </c:numRef>
          </c:val>
        </c:ser>
        <c:axId val="28035794"/>
        <c:axId val="50995555"/>
      </c:barChart>
      <c:catAx>
        <c:axId val="2803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50995555"/>
        <c:crosses val="autoZero"/>
        <c:auto val="1"/>
        <c:lblOffset val="100"/>
        <c:noMultiLvlLbl val="0"/>
      </c:catAx>
      <c:valAx>
        <c:axId val="5099555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8035794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327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CZERWCA 2003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"/>
          <c:y val="0.35025"/>
          <c:w val="0.826"/>
          <c:h val="0.391"/>
        </c:manualLayout>
      </c:layout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wyższe
25%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49%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9%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pozostałe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wykresy!$T$15:$T$19</c:f>
              <c:strCache/>
            </c:strRef>
          </c:cat>
          <c:val>
            <c:numRef>
              <c:f>wykresy!$U$15:$U$19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28575</xdr:rowOff>
    </xdr:from>
    <xdr:to>
      <xdr:col>40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2259925" y="219075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628650</xdr:colOff>
      <xdr:row>23</xdr:row>
      <xdr:rowOff>47625</xdr:rowOff>
    </xdr:from>
    <xdr:to>
      <xdr:col>31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6402050" y="4371975"/>
        <a:ext cx="5534025" cy="3952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formacje%20miesi&#281;czne\informacja%20miesi&#281;czna\informacje%20miesi&#281;czne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</sheetNames>
    <sheetDataSet>
      <sheetData sheetId="4">
        <row r="33">
          <cell r="F33">
            <v>253</v>
          </cell>
          <cell r="G33">
            <v>141</v>
          </cell>
          <cell r="H33">
            <v>193</v>
          </cell>
          <cell r="I33">
            <v>361</v>
          </cell>
          <cell r="J33">
            <v>697</v>
          </cell>
          <cell r="K33">
            <v>101</v>
          </cell>
          <cell r="L33">
            <v>131</v>
          </cell>
          <cell r="M33">
            <v>102</v>
          </cell>
          <cell r="N33">
            <v>290</v>
          </cell>
          <cell r="O33">
            <v>89</v>
          </cell>
          <cell r="P33">
            <v>162</v>
          </cell>
          <cell r="Q33">
            <v>137</v>
          </cell>
          <cell r="R33">
            <v>302</v>
          </cell>
          <cell r="S33">
            <v>548</v>
          </cell>
        </row>
        <row r="46">
          <cell r="F46">
            <v>22</v>
          </cell>
          <cell r="G46">
            <v>42</v>
          </cell>
          <cell r="H46">
            <v>133</v>
          </cell>
          <cell r="I46">
            <v>111</v>
          </cell>
          <cell r="J46">
            <v>227</v>
          </cell>
          <cell r="K46">
            <v>22</v>
          </cell>
          <cell r="L46">
            <v>35</v>
          </cell>
          <cell r="M46">
            <v>24</v>
          </cell>
          <cell r="N46">
            <v>54</v>
          </cell>
          <cell r="O46">
            <v>53</v>
          </cell>
          <cell r="P46">
            <v>34</v>
          </cell>
          <cell r="Q46">
            <v>99</v>
          </cell>
          <cell r="R46">
            <v>35</v>
          </cell>
          <cell r="S46">
            <v>225</v>
          </cell>
        </row>
        <row r="48">
          <cell r="F48">
            <v>132</v>
          </cell>
          <cell r="G48">
            <v>166</v>
          </cell>
          <cell r="H48">
            <v>172</v>
          </cell>
          <cell r="I48">
            <v>191</v>
          </cell>
          <cell r="J48">
            <v>179</v>
          </cell>
          <cell r="K48">
            <v>91</v>
          </cell>
          <cell r="L48">
            <v>109</v>
          </cell>
          <cell r="M48">
            <v>64</v>
          </cell>
          <cell r="N48">
            <v>53</v>
          </cell>
          <cell r="O48">
            <v>73</v>
          </cell>
          <cell r="P48">
            <v>431</v>
          </cell>
          <cell r="Q48">
            <v>63</v>
          </cell>
          <cell r="R48">
            <v>254</v>
          </cell>
          <cell r="S48">
            <v>104</v>
          </cell>
        </row>
        <row r="50">
          <cell r="F50">
            <v>14</v>
          </cell>
          <cell r="G50">
            <v>7</v>
          </cell>
          <cell r="H50">
            <v>119</v>
          </cell>
          <cell r="I50">
            <v>97</v>
          </cell>
          <cell r="J50">
            <v>307</v>
          </cell>
          <cell r="K50">
            <v>42</v>
          </cell>
          <cell r="L50">
            <v>69</v>
          </cell>
          <cell r="M50">
            <v>65</v>
          </cell>
          <cell r="N50">
            <v>14</v>
          </cell>
          <cell r="O50">
            <v>29</v>
          </cell>
          <cell r="P50">
            <v>19</v>
          </cell>
          <cell r="Q50">
            <v>31</v>
          </cell>
          <cell r="R50">
            <v>359</v>
          </cell>
          <cell r="S50">
            <v>303</v>
          </cell>
        </row>
        <row r="52">
          <cell r="F52">
            <v>98</v>
          </cell>
          <cell r="G52">
            <v>26</v>
          </cell>
          <cell r="H52">
            <v>19</v>
          </cell>
          <cell r="I52">
            <v>25</v>
          </cell>
          <cell r="J52">
            <v>33</v>
          </cell>
          <cell r="K52">
            <v>11</v>
          </cell>
          <cell r="L52">
            <v>3</v>
          </cell>
          <cell r="M52">
            <v>6</v>
          </cell>
          <cell r="N52">
            <v>13</v>
          </cell>
          <cell r="O52">
            <v>3</v>
          </cell>
          <cell r="P52">
            <v>55</v>
          </cell>
          <cell r="Q52">
            <v>38</v>
          </cell>
          <cell r="R52">
            <v>6</v>
          </cell>
          <cell r="S52">
            <v>48</v>
          </cell>
        </row>
        <row r="54">
          <cell r="F54">
            <v>162</v>
          </cell>
          <cell r="G54">
            <v>53</v>
          </cell>
          <cell r="H54">
            <v>90</v>
          </cell>
          <cell r="I54">
            <v>119</v>
          </cell>
          <cell r="J54">
            <v>118</v>
          </cell>
          <cell r="K54">
            <v>36</v>
          </cell>
          <cell r="L54">
            <v>27</v>
          </cell>
          <cell r="M54">
            <v>34</v>
          </cell>
          <cell r="N54">
            <v>41</v>
          </cell>
          <cell r="O54">
            <v>20</v>
          </cell>
          <cell r="P54">
            <v>150</v>
          </cell>
          <cell r="Q54">
            <v>98</v>
          </cell>
          <cell r="R54">
            <v>130</v>
          </cell>
          <cell r="S54">
            <v>115</v>
          </cell>
        </row>
        <row r="56">
          <cell r="F56">
            <v>16</v>
          </cell>
          <cell r="G56">
            <v>6</v>
          </cell>
          <cell r="H56">
            <v>12</v>
          </cell>
          <cell r="I56">
            <v>0</v>
          </cell>
          <cell r="J56">
            <v>39</v>
          </cell>
          <cell r="K56">
            <v>2</v>
          </cell>
          <cell r="L56">
            <v>0</v>
          </cell>
          <cell r="M56">
            <v>10</v>
          </cell>
          <cell r="N56">
            <v>14</v>
          </cell>
          <cell r="O56">
            <v>14</v>
          </cell>
          <cell r="P56">
            <v>5</v>
          </cell>
          <cell r="Q56">
            <v>32</v>
          </cell>
          <cell r="R56">
            <v>20</v>
          </cell>
          <cell r="S56">
            <v>67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2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</v>
          </cell>
        </row>
        <row r="60">
          <cell r="F60">
            <v>8</v>
          </cell>
          <cell r="G60">
            <v>4</v>
          </cell>
          <cell r="H60">
            <v>8</v>
          </cell>
          <cell r="I60">
            <v>4</v>
          </cell>
          <cell r="J60">
            <v>4</v>
          </cell>
          <cell r="K60">
            <v>1</v>
          </cell>
          <cell r="L60">
            <v>1</v>
          </cell>
          <cell r="M60">
            <v>3</v>
          </cell>
          <cell r="N60">
            <v>4</v>
          </cell>
          <cell r="O60">
            <v>1</v>
          </cell>
          <cell r="P60">
            <v>5</v>
          </cell>
          <cell r="Q60">
            <v>0</v>
          </cell>
          <cell r="R60">
            <v>3</v>
          </cell>
          <cell r="S60">
            <v>8</v>
          </cell>
        </row>
        <row r="62">
          <cell r="F62">
            <v>4</v>
          </cell>
          <cell r="G62">
            <v>4</v>
          </cell>
          <cell r="H62">
            <v>0</v>
          </cell>
          <cell r="I62">
            <v>1</v>
          </cell>
          <cell r="J62">
            <v>2</v>
          </cell>
          <cell r="K62">
            <v>2</v>
          </cell>
          <cell r="L62">
            <v>0</v>
          </cell>
          <cell r="M62">
            <v>0</v>
          </cell>
          <cell r="N62">
            <v>1</v>
          </cell>
          <cell r="O62">
            <v>0</v>
          </cell>
          <cell r="P62">
            <v>0</v>
          </cell>
          <cell r="Q62">
            <v>1</v>
          </cell>
          <cell r="R62">
            <v>2</v>
          </cell>
          <cell r="S62">
            <v>8</v>
          </cell>
        </row>
        <row r="64">
          <cell r="F64">
            <v>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2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2</v>
          </cell>
          <cell r="S64">
            <v>5</v>
          </cell>
        </row>
        <row r="66">
          <cell r="F66">
            <v>0</v>
          </cell>
          <cell r="G66">
            <v>33</v>
          </cell>
          <cell r="H66">
            <v>35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30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14</v>
          </cell>
          <cell r="S66">
            <v>5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70">
          <cell r="F70">
            <v>0</v>
          </cell>
          <cell r="G70">
            <v>0</v>
          </cell>
          <cell r="H70">
            <v>2</v>
          </cell>
          <cell r="I70">
            <v>0</v>
          </cell>
          <cell r="J70">
            <v>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3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13" width="12.25390625" style="42" customWidth="1"/>
    <col min="14" max="14" width="12.25390625" style="77" customWidth="1"/>
    <col min="15" max="16" width="12.25390625" style="42" customWidth="1"/>
    <col min="17" max="17" width="12.25390625" style="77" customWidth="1"/>
    <col min="18" max="20" width="12.25390625" style="42" customWidth="1"/>
  </cols>
  <sheetData>
    <row r="2" spans="3:20" ht="15.75">
      <c r="C2" s="1"/>
      <c r="D2" s="2" t="s">
        <v>0</v>
      </c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3:20" ht="15.75">
      <c r="C3" s="1"/>
      <c r="D3" s="6" t="s">
        <v>1</v>
      </c>
      <c r="E3" s="7"/>
      <c r="F3" s="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9" t="s">
        <v>2</v>
      </c>
    </row>
    <row r="4" spans="3:20" ht="32.25" customHeight="1" thickBot="1">
      <c r="C4" s="171" t="s">
        <v>3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</row>
    <row r="5" spans="3:20" ht="34.5" customHeight="1" thickBot="1">
      <c r="C5" s="10" t="s">
        <v>4</v>
      </c>
      <c r="D5" s="11" t="s">
        <v>5</v>
      </c>
      <c r="E5" s="12" t="s">
        <v>6</v>
      </c>
      <c r="F5" s="13" t="s">
        <v>94</v>
      </c>
      <c r="G5" s="14" t="s">
        <v>95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  <c r="O5" s="15" t="s">
        <v>14</v>
      </c>
      <c r="P5" s="15" t="s">
        <v>15</v>
      </c>
      <c r="Q5" s="15" t="s">
        <v>16</v>
      </c>
      <c r="R5" s="15" t="s">
        <v>17</v>
      </c>
      <c r="S5" s="15" t="s">
        <v>18</v>
      </c>
      <c r="T5" s="16" t="s">
        <v>19</v>
      </c>
    </row>
    <row r="6" spans="3:20" ht="24" customHeight="1" thickBot="1">
      <c r="C6" s="163" t="s">
        <v>20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</row>
    <row r="7" spans="3:20" ht="24" customHeight="1" thickBot="1">
      <c r="C7" s="17" t="s">
        <v>21</v>
      </c>
      <c r="D7" s="178" t="s">
        <v>22</v>
      </c>
      <c r="E7" s="179"/>
      <c r="F7" s="18">
        <v>18.67</v>
      </c>
      <c r="G7" s="18">
        <v>26.54</v>
      </c>
      <c r="H7" s="19">
        <v>34.8</v>
      </c>
      <c r="I7" s="19">
        <v>27.99</v>
      </c>
      <c r="J7" s="19">
        <v>35.31</v>
      </c>
      <c r="K7" s="19">
        <v>25.83</v>
      </c>
      <c r="L7" s="19">
        <v>30.87</v>
      </c>
      <c r="M7" s="19">
        <v>27.74</v>
      </c>
      <c r="N7" s="19">
        <v>19.9</v>
      </c>
      <c r="O7" s="19">
        <v>23.25</v>
      </c>
      <c r="P7" s="19">
        <v>14.8</v>
      </c>
      <c r="Q7" s="19">
        <v>28.37</v>
      </c>
      <c r="R7" s="19">
        <v>33.46</v>
      </c>
      <c r="S7" s="20">
        <v>29.66</v>
      </c>
      <c r="T7" s="21">
        <v>25.7</v>
      </c>
    </row>
    <row r="8" spans="3:20" ht="24" customHeight="1" thickBot="1" thickTop="1">
      <c r="C8" s="22"/>
      <c r="D8" s="180" t="s">
        <v>23</v>
      </c>
      <c r="E8" s="181"/>
      <c r="F8" s="23">
        <v>10980</v>
      </c>
      <c r="G8" s="24">
        <v>6636</v>
      </c>
      <c r="H8" s="24">
        <v>7830</v>
      </c>
      <c r="I8" s="24">
        <v>6465</v>
      </c>
      <c r="J8" s="24">
        <v>11439</v>
      </c>
      <c r="K8" s="24">
        <v>5166</v>
      </c>
      <c r="L8" s="24">
        <v>6390</v>
      </c>
      <c r="M8" s="24">
        <v>4050</v>
      </c>
      <c r="N8" s="24">
        <v>4577</v>
      </c>
      <c r="O8" s="24">
        <v>3696</v>
      </c>
      <c r="P8" s="24">
        <v>8644</v>
      </c>
      <c r="Q8" s="24">
        <v>9361</v>
      </c>
      <c r="R8" s="24">
        <v>10440</v>
      </c>
      <c r="S8" s="25">
        <v>12100</v>
      </c>
      <c r="T8" s="26">
        <f>SUM(F8:S8)</f>
        <v>107774</v>
      </c>
    </row>
    <row r="9" spans="3:20" ht="24" customHeight="1" thickBot="1" thickTop="1">
      <c r="C9" s="22"/>
      <c r="D9" s="182" t="s">
        <v>24</v>
      </c>
      <c r="E9" s="183"/>
      <c r="F9" s="27">
        <v>11156</v>
      </c>
      <c r="G9" s="27">
        <v>6608</v>
      </c>
      <c r="H9" s="27">
        <v>7827</v>
      </c>
      <c r="I9" s="27">
        <v>6306</v>
      </c>
      <c r="J9" s="27">
        <v>11234</v>
      </c>
      <c r="K9" s="27">
        <v>5262</v>
      </c>
      <c r="L9" s="27">
        <v>6519</v>
      </c>
      <c r="M9" s="27">
        <v>4036</v>
      </c>
      <c r="N9" s="27">
        <v>4564</v>
      </c>
      <c r="O9" s="27">
        <v>3714</v>
      </c>
      <c r="P9" s="27">
        <v>8697</v>
      </c>
      <c r="Q9" s="27">
        <v>9435</v>
      </c>
      <c r="R9" s="27">
        <v>10479</v>
      </c>
      <c r="S9" s="27">
        <v>12194</v>
      </c>
      <c r="T9" s="26">
        <f>SUM(F9:S9)</f>
        <v>108031</v>
      </c>
    </row>
    <row r="10" spans="3:20" ht="24" customHeight="1" thickBot="1" thickTop="1">
      <c r="C10" s="22"/>
      <c r="D10" s="149" t="s">
        <v>25</v>
      </c>
      <c r="E10" s="150"/>
      <c r="F10" s="28">
        <f aca="true" t="shared" si="0" ref="F10:S10">F8-F9</f>
        <v>-176</v>
      </c>
      <c r="G10" s="28">
        <f t="shared" si="0"/>
        <v>28</v>
      </c>
      <c r="H10" s="28">
        <f t="shared" si="0"/>
        <v>3</v>
      </c>
      <c r="I10" s="28">
        <f t="shared" si="0"/>
        <v>159</v>
      </c>
      <c r="J10" s="28">
        <f t="shared" si="0"/>
        <v>205</v>
      </c>
      <c r="K10" s="28">
        <f t="shared" si="0"/>
        <v>-96</v>
      </c>
      <c r="L10" s="28">
        <f t="shared" si="0"/>
        <v>-129</v>
      </c>
      <c r="M10" s="28">
        <f t="shared" si="0"/>
        <v>14</v>
      </c>
      <c r="N10" s="28">
        <f t="shared" si="0"/>
        <v>13</v>
      </c>
      <c r="O10" s="28">
        <f t="shared" si="0"/>
        <v>-18</v>
      </c>
      <c r="P10" s="28">
        <f t="shared" si="0"/>
        <v>-53</v>
      </c>
      <c r="Q10" s="28">
        <f t="shared" si="0"/>
        <v>-74</v>
      </c>
      <c r="R10" s="28">
        <f t="shared" si="0"/>
        <v>-39</v>
      </c>
      <c r="S10" s="28">
        <f t="shared" si="0"/>
        <v>-94</v>
      </c>
      <c r="T10" s="26">
        <f>SUM(F10:S10)</f>
        <v>-257</v>
      </c>
    </row>
    <row r="11" spans="3:20" ht="24" customHeight="1" thickBot="1" thickTop="1">
      <c r="C11" s="29"/>
      <c r="D11" s="149" t="s">
        <v>26</v>
      </c>
      <c r="E11" s="150"/>
      <c r="F11" s="30">
        <f aca="true" t="shared" si="1" ref="F11:T11">F8/F9*100</f>
        <v>98.42237361061312</v>
      </c>
      <c r="G11" s="30">
        <f t="shared" si="1"/>
        <v>100.42372881355932</v>
      </c>
      <c r="H11" s="30">
        <f t="shared" si="1"/>
        <v>100.03832886163282</v>
      </c>
      <c r="I11" s="30">
        <f t="shared" si="1"/>
        <v>102.52140818268316</v>
      </c>
      <c r="J11" s="30">
        <f t="shared" si="1"/>
        <v>101.82481751824817</v>
      </c>
      <c r="K11" s="30">
        <f t="shared" si="1"/>
        <v>98.17559863169897</v>
      </c>
      <c r="L11" s="30">
        <f t="shared" si="1"/>
        <v>98.02116889093419</v>
      </c>
      <c r="M11" s="30">
        <f t="shared" si="1"/>
        <v>100.34687809712585</v>
      </c>
      <c r="N11" s="30">
        <f t="shared" si="1"/>
        <v>100.28483786152498</v>
      </c>
      <c r="O11" s="30">
        <f t="shared" si="1"/>
        <v>99.51534733441034</v>
      </c>
      <c r="P11" s="30">
        <f t="shared" si="1"/>
        <v>99.39059445785902</v>
      </c>
      <c r="Q11" s="30">
        <f t="shared" si="1"/>
        <v>99.2156862745098</v>
      </c>
      <c r="R11" s="30">
        <f t="shared" si="1"/>
        <v>99.6278270827369</v>
      </c>
      <c r="S11" s="31">
        <f t="shared" si="1"/>
        <v>99.22912907987535</v>
      </c>
      <c r="T11" s="32">
        <f t="shared" si="1"/>
        <v>99.76210532162064</v>
      </c>
    </row>
    <row r="12" spans="3:20" ht="24" customHeight="1" thickBot="1" thickTop="1">
      <c r="C12" s="33" t="s">
        <v>27</v>
      </c>
      <c r="D12" s="149" t="s">
        <v>28</v>
      </c>
      <c r="E12" s="150"/>
      <c r="F12" s="28">
        <v>797</v>
      </c>
      <c r="G12" s="34">
        <v>494</v>
      </c>
      <c r="H12" s="35">
        <v>634</v>
      </c>
      <c r="I12" s="35">
        <v>749</v>
      </c>
      <c r="J12" s="35">
        <v>1082</v>
      </c>
      <c r="K12" s="35">
        <v>370</v>
      </c>
      <c r="L12" s="35">
        <v>562</v>
      </c>
      <c r="M12" s="35">
        <v>309</v>
      </c>
      <c r="N12" s="36">
        <v>378</v>
      </c>
      <c r="O12" s="36">
        <v>313</v>
      </c>
      <c r="P12" s="36">
        <v>688</v>
      </c>
      <c r="Q12" s="36">
        <v>592</v>
      </c>
      <c r="R12" s="36">
        <v>869</v>
      </c>
      <c r="S12" s="36">
        <v>1089</v>
      </c>
      <c r="T12" s="26">
        <f>SUM(F12:S12)</f>
        <v>8926</v>
      </c>
    </row>
    <row r="13" spans="3:20" ht="24" customHeight="1" thickBot="1" thickTop="1">
      <c r="C13" s="17"/>
      <c r="D13" s="149" t="s">
        <v>29</v>
      </c>
      <c r="E13" s="150"/>
      <c r="F13" s="28">
        <v>218</v>
      </c>
      <c r="G13" s="37">
        <v>144</v>
      </c>
      <c r="H13" s="35">
        <v>164</v>
      </c>
      <c r="I13" s="35">
        <v>339</v>
      </c>
      <c r="J13" s="35">
        <v>233</v>
      </c>
      <c r="K13" s="35">
        <v>135</v>
      </c>
      <c r="L13" s="35">
        <v>172</v>
      </c>
      <c r="M13" s="35">
        <v>101</v>
      </c>
      <c r="N13" s="36">
        <v>176</v>
      </c>
      <c r="O13" s="36">
        <v>140</v>
      </c>
      <c r="P13" s="36">
        <v>183</v>
      </c>
      <c r="Q13" s="36">
        <v>155</v>
      </c>
      <c r="R13" s="36">
        <v>217</v>
      </c>
      <c r="S13" s="36">
        <v>288</v>
      </c>
      <c r="T13" s="26">
        <f>SUM(F13:S13)</f>
        <v>2665</v>
      </c>
    </row>
    <row r="14" spans="3:20" ht="24" customHeight="1" thickBot="1" thickTop="1">
      <c r="C14" s="38"/>
      <c r="D14" s="149" t="s">
        <v>30</v>
      </c>
      <c r="E14" s="150"/>
      <c r="F14" s="39">
        <f aca="true" t="shared" si="2" ref="F14:T14">F13/F12*100</f>
        <v>27.352572145545796</v>
      </c>
      <c r="G14" s="39">
        <f t="shared" si="2"/>
        <v>29.1497975708502</v>
      </c>
      <c r="H14" s="39">
        <f t="shared" si="2"/>
        <v>25.86750788643533</v>
      </c>
      <c r="I14" s="39">
        <f t="shared" si="2"/>
        <v>45.26034712950601</v>
      </c>
      <c r="J14" s="39">
        <f t="shared" si="2"/>
        <v>21.534195933456562</v>
      </c>
      <c r="K14" s="39">
        <f t="shared" si="2"/>
        <v>36.486486486486484</v>
      </c>
      <c r="L14" s="39">
        <f t="shared" si="2"/>
        <v>30.604982206405694</v>
      </c>
      <c r="M14" s="39">
        <f t="shared" si="2"/>
        <v>32.68608414239482</v>
      </c>
      <c r="N14" s="39">
        <f t="shared" si="2"/>
        <v>46.56084656084656</v>
      </c>
      <c r="O14" s="39">
        <f t="shared" si="2"/>
        <v>44.72843450479233</v>
      </c>
      <c r="P14" s="39">
        <f t="shared" si="2"/>
        <v>26.598837209302324</v>
      </c>
      <c r="Q14" s="39">
        <f t="shared" si="2"/>
        <v>26.182432432432435</v>
      </c>
      <c r="R14" s="39">
        <f t="shared" si="2"/>
        <v>24.971231300345227</v>
      </c>
      <c r="S14" s="40">
        <f t="shared" si="2"/>
        <v>26.446280991735538</v>
      </c>
      <c r="T14" s="41">
        <f t="shared" si="2"/>
        <v>29.856598700425725</v>
      </c>
    </row>
    <row r="15" spans="3:20" ht="24" customHeight="1" thickBot="1" thickTop="1">
      <c r="C15" s="17" t="s">
        <v>31</v>
      </c>
      <c r="D15" s="151" t="s">
        <v>32</v>
      </c>
      <c r="E15" s="152"/>
      <c r="F15" s="28">
        <v>973</v>
      </c>
      <c r="G15" s="35">
        <v>466</v>
      </c>
      <c r="H15" s="35">
        <v>631</v>
      </c>
      <c r="I15" s="35">
        <v>590</v>
      </c>
      <c r="J15" s="35">
        <v>877</v>
      </c>
      <c r="K15" s="35">
        <v>466</v>
      </c>
      <c r="L15" s="35">
        <v>691</v>
      </c>
      <c r="M15" s="35">
        <v>295</v>
      </c>
      <c r="N15" s="36">
        <v>365</v>
      </c>
      <c r="O15" s="36">
        <v>331</v>
      </c>
      <c r="P15" s="36">
        <v>741</v>
      </c>
      <c r="Q15" s="36">
        <v>666</v>
      </c>
      <c r="R15" s="36">
        <v>908</v>
      </c>
      <c r="S15" s="36">
        <v>1183</v>
      </c>
      <c r="T15" s="26">
        <f>SUM(F15:S15)</f>
        <v>9183</v>
      </c>
    </row>
    <row r="16" spans="3:20" ht="24" customHeight="1" thickBot="1" thickTop="1">
      <c r="C16" s="17" t="s">
        <v>33</v>
      </c>
      <c r="D16" s="149" t="s">
        <v>34</v>
      </c>
      <c r="E16" s="150"/>
      <c r="F16" s="28">
        <v>476</v>
      </c>
      <c r="G16" s="35">
        <v>248</v>
      </c>
      <c r="H16" s="35">
        <v>361</v>
      </c>
      <c r="I16" s="35">
        <v>266</v>
      </c>
      <c r="J16" s="35">
        <v>554</v>
      </c>
      <c r="K16" s="35">
        <v>255</v>
      </c>
      <c r="L16" s="35">
        <v>400</v>
      </c>
      <c r="M16" s="35">
        <v>207</v>
      </c>
      <c r="N16" s="36">
        <v>192</v>
      </c>
      <c r="O16" s="36">
        <v>156</v>
      </c>
      <c r="P16" s="36">
        <v>278</v>
      </c>
      <c r="Q16" s="36">
        <v>335</v>
      </c>
      <c r="R16" s="36">
        <v>506</v>
      </c>
      <c r="S16" s="36">
        <v>657</v>
      </c>
      <c r="T16" s="26">
        <f>SUM(F16:S16)</f>
        <v>4891</v>
      </c>
    </row>
    <row r="17" spans="3:20" s="42" customFormat="1" ht="24" customHeight="1" thickBot="1" thickTop="1">
      <c r="C17" s="43" t="s">
        <v>33</v>
      </c>
      <c r="D17" s="153" t="s">
        <v>35</v>
      </c>
      <c r="E17" s="154"/>
      <c r="F17" s="28">
        <v>372</v>
      </c>
      <c r="G17" s="35">
        <v>186</v>
      </c>
      <c r="H17" s="35">
        <v>178</v>
      </c>
      <c r="I17" s="35">
        <v>233</v>
      </c>
      <c r="J17" s="35">
        <v>277</v>
      </c>
      <c r="K17" s="35">
        <v>176</v>
      </c>
      <c r="L17" s="35">
        <v>314</v>
      </c>
      <c r="M17" s="35">
        <v>88</v>
      </c>
      <c r="N17" s="36">
        <v>146</v>
      </c>
      <c r="O17" s="36">
        <v>130</v>
      </c>
      <c r="P17" s="36">
        <v>251</v>
      </c>
      <c r="Q17" s="36">
        <v>276</v>
      </c>
      <c r="R17" s="36">
        <v>289</v>
      </c>
      <c r="S17" s="36">
        <v>403</v>
      </c>
      <c r="T17" s="26">
        <f>SUM(F17:S17)</f>
        <v>3319</v>
      </c>
    </row>
    <row r="18" spans="3:20" s="42" customFormat="1" ht="24" customHeight="1" thickBot="1" thickTop="1">
      <c r="C18" s="44" t="s">
        <v>33</v>
      </c>
      <c r="D18" s="147" t="s">
        <v>36</v>
      </c>
      <c r="E18" s="148"/>
      <c r="F18" s="45">
        <v>349</v>
      </c>
      <c r="G18" s="46">
        <v>151</v>
      </c>
      <c r="H18" s="46">
        <v>167</v>
      </c>
      <c r="I18" s="46">
        <v>173</v>
      </c>
      <c r="J18" s="46">
        <v>192</v>
      </c>
      <c r="K18" s="46">
        <v>108</v>
      </c>
      <c r="L18" s="46">
        <v>135</v>
      </c>
      <c r="M18" s="46">
        <v>45</v>
      </c>
      <c r="N18" s="47">
        <v>106</v>
      </c>
      <c r="O18" s="47">
        <v>93</v>
      </c>
      <c r="P18" s="47">
        <v>374</v>
      </c>
      <c r="Q18" s="47">
        <v>265</v>
      </c>
      <c r="R18" s="47">
        <v>250</v>
      </c>
      <c r="S18" s="47">
        <v>295</v>
      </c>
      <c r="T18" s="26">
        <f>SUM(F18:S18)</f>
        <v>2703</v>
      </c>
    </row>
    <row r="19" spans="3:20" ht="24" customHeight="1" thickBot="1">
      <c r="C19" s="163" t="s">
        <v>37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84"/>
    </row>
    <row r="20" spans="3:20" ht="24" customHeight="1" thickBot="1">
      <c r="C20" s="48" t="s">
        <v>21</v>
      </c>
      <c r="D20" s="157" t="s">
        <v>38</v>
      </c>
      <c r="E20" s="158"/>
      <c r="F20" s="49">
        <v>5232</v>
      </c>
      <c r="G20" s="50">
        <v>3372</v>
      </c>
      <c r="H20" s="50">
        <v>4158</v>
      </c>
      <c r="I20" s="50">
        <v>3409</v>
      </c>
      <c r="J20" s="50">
        <v>5990</v>
      </c>
      <c r="K20" s="50">
        <v>2623</v>
      </c>
      <c r="L20" s="50">
        <v>3117</v>
      </c>
      <c r="M20" s="50">
        <v>1957</v>
      </c>
      <c r="N20" s="51">
        <v>2237</v>
      </c>
      <c r="O20" s="51">
        <v>1889</v>
      </c>
      <c r="P20" s="51">
        <v>4525</v>
      </c>
      <c r="Q20" s="51">
        <v>4963</v>
      </c>
      <c r="R20" s="51">
        <v>5371</v>
      </c>
      <c r="S20" s="51">
        <v>6111</v>
      </c>
      <c r="T20" s="52">
        <f>SUM(F20:S20)</f>
        <v>54954</v>
      </c>
    </row>
    <row r="21" spans="3:20" ht="24" customHeight="1" thickBot="1" thickTop="1">
      <c r="C21" s="53"/>
      <c r="D21" s="156" t="s">
        <v>39</v>
      </c>
      <c r="E21" s="150"/>
      <c r="F21" s="39">
        <f aca="true" t="shared" si="3" ref="F21:T21">F20/F8*100</f>
        <v>47.650273224043715</v>
      </c>
      <c r="G21" s="39">
        <f t="shared" si="3"/>
        <v>50.81374321880651</v>
      </c>
      <c r="H21" s="39">
        <f t="shared" si="3"/>
        <v>53.103448275862064</v>
      </c>
      <c r="I21" s="39">
        <f t="shared" si="3"/>
        <v>52.730085073472544</v>
      </c>
      <c r="J21" s="39">
        <f t="shared" si="3"/>
        <v>52.36471719555905</v>
      </c>
      <c r="K21" s="39">
        <f t="shared" si="3"/>
        <v>50.77429345722029</v>
      </c>
      <c r="L21" s="39">
        <f t="shared" si="3"/>
        <v>48.779342723004696</v>
      </c>
      <c r="M21" s="39">
        <f t="shared" si="3"/>
        <v>48.32098765432099</v>
      </c>
      <c r="N21" s="39">
        <f t="shared" si="3"/>
        <v>48.8748088267424</v>
      </c>
      <c r="O21" s="39">
        <f t="shared" si="3"/>
        <v>51.10930735930735</v>
      </c>
      <c r="P21" s="39">
        <f t="shared" si="3"/>
        <v>52.34844979176307</v>
      </c>
      <c r="Q21" s="39">
        <f t="shared" si="3"/>
        <v>53.01783997436171</v>
      </c>
      <c r="R21" s="39">
        <f t="shared" si="3"/>
        <v>51.44636015325671</v>
      </c>
      <c r="S21" s="40">
        <f t="shared" si="3"/>
        <v>50.50413223140497</v>
      </c>
      <c r="T21" s="41">
        <f t="shared" si="3"/>
        <v>50.9900347022473</v>
      </c>
    </row>
    <row r="22" spans="3:20" ht="24" customHeight="1" thickBot="1" thickTop="1">
      <c r="C22" s="54" t="s">
        <v>27</v>
      </c>
      <c r="D22" s="156" t="s">
        <v>40</v>
      </c>
      <c r="E22" s="150"/>
      <c r="F22" s="28">
        <v>236</v>
      </c>
      <c r="G22" s="35">
        <v>111</v>
      </c>
      <c r="H22" s="35">
        <v>134</v>
      </c>
      <c r="I22" s="35">
        <v>264</v>
      </c>
      <c r="J22" s="35">
        <v>240</v>
      </c>
      <c r="K22" s="35">
        <v>117</v>
      </c>
      <c r="L22" s="35">
        <v>154</v>
      </c>
      <c r="M22" s="35">
        <v>67</v>
      </c>
      <c r="N22" s="36">
        <v>118</v>
      </c>
      <c r="O22" s="36">
        <v>101</v>
      </c>
      <c r="P22" s="36">
        <v>215</v>
      </c>
      <c r="Q22" s="36">
        <v>155</v>
      </c>
      <c r="R22" s="36">
        <v>138</v>
      </c>
      <c r="S22" s="36">
        <v>250</v>
      </c>
      <c r="T22" s="26">
        <f>SUM(F22:S22)</f>
        <v>2300</v>
      </c>
    </row>
    <row r="23" spans="3:20" ht="24" customHeight="1" thickBot="1" thickTop="1">
      <c r="C23" s="55"/>
      <c r="D23" s="156" t="s">
        <v>39</v>
      </c>
      <c r="E23" s="150"/>
      <c r="F23" s="39">
        <f aca="true" t="shared" si="4" ref="F23:T23">F22/F8*100</f>
        <v>2.1493624772313296</v>
      </c>
      <c r="G23" s="39">
        <f t="shared" si="4"/>
        <v>1.6726943942133816</v>
      </c>
      <c r="H23" s="39">
        <f t="shared" si="4"/>
        <v>1.711366538952746</v>
      </c>
      <c r="I23" s="39">
        <f t="shared" si="4"/>
        <v>4.083526682134571</v>
      </c>
      <c r="J23" s="39">
        <f t="shared" si="4"/>
        <v>2.098085496984002</v>
      </c>
      <c r="K23" s="39">
        <f t="shared" si="4"/>
        <v>2.264808362369338</v>
      </c>
      <c r="L23" s="39">
        <f t="shared" si="4"/>
        <v>2.4100156494522693</v>
      </c>
      <c r="M23" s="39">
        <f t="shared" si="4"/>
        <v>1.654320987654321</v>
      </c>
      <c r="N23" s="39">
        <f t="shared" si="4"/>
        <v>2.5781079309591433</v>
      </c>
      <c r="O23" s="39">
        <f t="shared" si="4"/>
        <v>2.732683982683983</v>
      </c>
      <c r="P23" s="39">
        <f t="shared" si="4"/>
        <v>2.4872744099953725</v>
      </c>
      <c r="Q23" s="39">
        <f t="shared" si="4"/>
        <v>1.6558060036320907</v>
      </c>
      <c r="R23" s="39">
        <f t="shared" si="4"/>
        <v>1.3218390804597702</v>
      </c>
      <c r="S23" s="40">
        <f t="shared" si="4"/>
        <v>2.066115702479339</v>
      </c>
      <c r="T23" s="41">
        <f t="shared" si="4"/>
        <v>2.134095421901386</v>
      </c>
    </row>
    <row r="24" spans="3:20" s="42" customFormat="1" ht="24" customHeight="1" thickBot="1" thickTop="1">
      <c r="C24" s="56" t="s">
        <v>31</v>
      </c>
      <c r="D24" s="187" t="s">
        <v>41</v>
      </c>
      <c r="E24" s="188"/>
      <c r="F24" s="28">
        <v>631</v>
      </c>
      <c r="G24" s="35">
        <v>311</v>
      </c>
      <c r="H24" s="35">
        <v>363</v>
      </c>
      <c r="I24" s="35">
        <v>100</v>
      </c>
      <c r="J24" s="35">
        <v>455</v>
      </c>
      <c r="K24" s="35">
        <v>311</v>
      </c>
      <c r="L24" s="35">
        <v>215</v>
      </c>
      <c r="M24" s="35">
        <v>137</v>
      </c>
      <c r="N24" s="36">
        <v>130</v>
      </c>
      <c r="O24" s="36">
        <v>126</v>
      </c>
      <c r="P24" s="36">
        <v>685</v>
      </c>
      <c r="Q24" s="36">
        <v>247</v>
      </c>
      <c r="R24" s="36">
        <v>859</v>
      </c>
      <c r="S24" s="36">
        <v>693</v>
      </c>
      <c r="T24" s="57">
        <f>SUM(F24:S24)</f>
        <v>5263</v>
      </c>
    </row>
    <row r="25" spans="3:20" ht="24" customHeight="1" thickBot="1" thickTop="1">
      <c r="C25" s="58"/>
      <c r="D25" s="156" t="s">
        <v>39</v>
      </c>
      <c r="E25" s="150"/>
      <c r="F25" s="39">
        <f aca="true" t="shared" si="5" ref="F25:T25">F24/F8*100</f>
        <v>5.746812386156649</v>
      </c>
      <c r="G25" s="39">
        <f t="shared" si="5"/>
        <v>4.686558167570825</v>
      </c>
      <c r="H25" s="39">
        <f t="shared" si="5"/>
        <v>4.636015325670498</v>
      </c>
      <c r="I25" s="39">
        <f t="shared" si="5"/>
        <v>1.5467904098994587</v>
      </c>
      <c r="J25" s="39">
        <f t="shared" si="5"/>
        <v>3.977620421365504</v>
      </c>
      <c r="K25" s="39">
        <f t="shared" si="5"/>
        <v>6.020131629887728</v>
      </c>
      <c r="L25" s="39">
        <f t="shared" si="5"/>
        <v>3.3646322378716746</v>
      </c>
      <c r="M25" s="39">
        <f t="shared" si="5"/>
        <v>3.382716049382716</v>
      </c>
      <c r="N25" s="39">
        <f t="shared" si="5"/>
        <v>2.8402883985143106</v>
      </c>
      <c r="O25" s="39">
        <f t="shared" si="5"/>
        <v>3.4090909090909087</v>
      </c>
      <c r="P25" s="39">
        <f t="shared" si="5"/>
        <v>7.9245719574271165</v>
      </c>
      <c r="Q25" s="39">
        <f t="shared" si="5"/>
        <v>2.6386069864330732</v>
      </c>
      <c r="R25" s="39">
        <f t="shared" si="5"/>
        <v>8.227969348659004</v>
      </c>
      <c r="S25" s="40">
        <f t="shared" si="5"/>
        <v>5.7272727272727275</v>
      </c>
      <c r="T25" s="41">
        <f t="shared" si="5"/>
        <v>4.883367045855215</v>
      </c>
    </row>
    <row r="26" spans="3:20" s="42" customFormat="1" ht="24" customHeight="1" thickBot="1" thickTop="1">
      <c r="C26" s="59" t="s">
        <v>42</v>
      </c>
      <c r="D26" s="155" t="s">
        <v>43</v>
      </c>
      <c r="E26" s="154"/>
      <c r="F26" s="28">
        <v>2641</v>
      </c>
      <c r="G26" s="35">
        <v>1421</v>
      </c>
      <c r="H26" s="35">
        <v>1558</v>
      </c>
      <c r="I26" s="35">
        <v>1271</v>
      </c>
      <c r="J26" s="35">
        <v>1955</v>
      </c>
      <c r="K26" s="35">
        <v>954</v>
      </c>
      <c r="L26" s="35">
        <v>1308</v>
      </c>
      <c r="M26" s="35">
        <v>810</v>
      </c>
      <c r="N26" s="36">
        <v>1015</v>
      </c>
      <c r="O26" s="36">
        <v>672</v>
      </c>
      <c r="P26" s="36">
        <v>2189</v>
      </c>
      <c r="Q26" s="36">
        <v>1824</v>
      </c>
      <c r="R26" s="36">
        <v>1905</v>
      </c>
      <c r="S26" s="36">
        <v>2373</v>
      </c>
      <c r="T26" s="26">
        <f>SUM(F26:S26)</f>
        <v>21896</v>
      </c>
    </row>
    <row r="27" spans="3:20" ht="24" customHeight="1" thickBot="1" thickTop="1">
      <c r="C27" s="60"/>
      <c r="D27" s="156" t="s">
        <v>39</v>
      </c>
      <c r="E27" s="150"/>
      <c r="F27" s="39">
        <f aca="true" t="shared" si="6" ref="F27:T27">F26/F8*100</f>
        <v>24.052823315118395</v>
      </c>
      <c r="G27" s="39">
        <f t="shared" si="6"/>
        <v>21.41350210970464</v>
      </c>
      <c r="H27" s="39">
        <f t="shared" si="6"/>
        <v>19.897828863346103</v>
      </c>
      <c r="I27" s="39">
        <f t="shared" si="6"/>
        <v>19.65970610982212</v>
      </c>
      <c r="J27" s="39">
        <f t="shared" si="6"/>
        <v>17.090654777515518</v>
      </c>
      <c r="K27" s="39">
        <f t="shared" si="6"/>
        <v>18.466898954703833</v>
      </c>
      <c r="L27" s="39">
        <f t="shared" si="6"/>
        <v>20.469483568075116</v>
      </c>
      <c r="M27" s="39">
        <f t="shared" si="6"/>
        <v>20</v>
      </c>
      <c r="N27" s="39">
        <f t="shared" si="6"/>
        <v>22.176097880707886</v>
      </c>
      <c r="O27" s="39">
        <f t="shared" si="6"/>
        <v>18.181818181818183</v>
      </c>
      <c r="P27" s="39">
        <f t="shared" si="6"/>
        <v>25.3239241092087</v>
      </c>
      <c r="Q27" s="39">
        <f t="shared" si="6"/>
        <v>19.485097745967312</v>
      </c>
      <c r="R27" s="39">
        <f t="shared" si="6"/>
        <v>18.24712643678161</v>
      </c>
      <c r="S27" s="40">
        <f t="shared" si="6"/>
        <v>19.611570247933884</v>
      </c>
      <c r="T27" s="41">
        <f t="shared" si="6"/>
        <v>20.316588416501197</v>
      </c>
    </row>
    <row r="28" spans="3:20" s="42" customFormat="1" ht="24" customHeight="1" thickBot="1" thickTop="1">
      <c r="C28" s="43" t="s">
        <v>44</v>
      </c>
      <c r="D28" s="155" t="s">
        <v>45</v>
      </c>
      <c r="E28" s="154"/>
      <c r="F28" s="61">
        <v>683</v>
      </c>
      <c r="G28" s="36">
        <v>189</v>
      </c>
      <c r="H28" s="36">
        <v>26</v>
      </c>
      <c r="I28" s="36">
        <v>75</v>
      </c>
      <c r="J28" s="36">
        <v>110</v>
      </c>
      <c r="K28" s="36">
        <v>67</v>
      </c>
      <c r="L28" s="36">
        <v>58</v>
      </c>
      <c r="M28" s="36">
        <v>46</v>
      </c>
      <c r="N28" s="36">
        <v>186</v>
      </c>
      <c r="O28" s="36">
        <v>87</v>
      </c>
      <c r="P28" s="36">
        <v>126</v>
      </c>
      <c r="Q28" s="36">
        <v>112</v>
      </c>
      <c r="R28" s="36">
        <v>88</v>
      </c>
      <c r="S28" s="36">
        <v>207</v>
      </c>
      <c r="T28" s="26">
        <f>SUM(F28:S28)</f>
        <v>2060</v>
      </c>
    </row>
    <row r="29" spans="3:20" ht="24" customHeight="1" thickBot="1" thickTop="1">
      <c r="C29" s="55"/>
      <c r="D29" s="156" t="s">
        <v>39</v>
      </c>
      <c r="E29" s="150"/>
      <c r="F29" s="62">
        <f aca="true" t="shared" si="7" ref="F29:T29">F28/F8*100</f>
        <v>6.22040072859745</v>
      </c>
      <c r="G29" s="62">
        <f t="shared" si="7"/>
        <v>2.848101265822785</v>
      </c>
      <c r="H29" s="62">
        <f t="shared" si="7"/>
        <v>0.33205619412515963</v>
      </c>
      <c r="I29" s="62">
        <f t="shared" si="7"/>
        <v>1.160092807424594</v>
      </c>
      <c r="J29" s="62">
        <f t="shared" si="7"/>
        <v>0.961622519451001</v>
      </c>
      <c r="K29" s="62">
        <f t="shared" si="7"/>
        <v>1.29694154084398</v>
      </c>
      <c r="L29" s="62">
        <f t="shared" si="7"/>
        <v>0.9076682316118936</v>
      </c>
      <c r="M29" s="62">
        <f t="shared" si="7"/>
        <v>1.1358024691358024</v>
      </c>
      <c r="N29" s="62">
        <f t="shared" si="7"/>
        <v>4.063797247105091</v>
      </c>
      <c r="O29" s="62">
        <f t="shared" si="7"/>
        <v>2.353896103896104</v>
      </c>
      <c r="P29" s="62">
        <f t="shared" si="7"/>
        <v>1.4576584914391486</v>
      </c>
      <c r="Q29" s="62">
        <f t="shared" si="7"/>
        <v>1.1964533703664137</v>
      </c>
      <c r="R29" s="62">
        <f t="shared" si="7"/>
        <v>0.8429118773946359</v>
      </c>
      <c r="S29" s="63">
        <f t="shared" si="7"/>
        <v>1.7107438016528926</v>
      </c>
      <c r="T29" s="41">
        <f t="shared" si="7"/>
        <v>1.9114072039638503</v>
      </c>
    </row>
    <row r="30" spans="3:20" s="42" customFormat="1" ht="24" customHeight="1" thickBot="1" thickTop="1">
      <c r="C30" s="59" t="s">
        <v>46</v>
      </c>
      <c r="D30" s="155" t="s">
        <v>47</v>
      </c>
      <c r="E30" s="154"/>
      <c r="F30" s="61">
        <v>0</v>
      </c>
      <c r="G30" s="36">
        <v>4421</v>
      </c>
      <c r="H30" s="36">
        <v>3860</v>
      </c>
      <c r="I30" s="36">
        <v>3400</v>
      </c>
      <c r="J30" s="36">
        <v>4097</v>
      </c>
      <c r="K30" s="36">
        <v>2018</v>
      </c>
      <c r="L30" s="36">
        <v>3229</v>
      </c>
      <c r="M30" s="36">
        <v>2353</v>
      </c>
      <c r="N30" s="36">
        <v>2898</v>
      </c>
      <c r="O30" s="36">
        <v>1634</v>
      </c>
      <c r="P30" s="36">
        <v>0</v>
      </c>
      <c r="Q30" s="36">
        <v>5648</v>
      </c>
      <c r="R30" s="36">
        <v>3895</v>
      </c>
      <c r="S30" s="36">
        <v>5003</v>
      </c>
      <c r="T30" s="26">
        <f>SUM(F30:S30)</f>
        <v>42456</v>
      </c>
    </row>
    <row r="31" spans="3:20" ht="24" customHeight="1" thickBot="1" thickTop="1">
      <c r="C31" s="64"/>
      <c r="D31" s="185" t="s">
        <v>39</v>
      </c>
      <c r="E31" s="186"/>
      <c r="F31" s="65">
        <f aca="true" t="shared" si="8" ref="F31:T31">F30/F8*100</f>
        <v>0</v>
      </c>
      <c r="G31" s="66">
        <f t="shared" si="8"/>
        <v>66.6214587100663</v>
      </c>
      <c r="H31" s="66">
        <f t="shared" si="8"/>
        <v>49.297573435504475</v>
      </c>
      <c r="I31" s="66">
        <f t="shared" si="8"/>
        <v>52.590873936581595</v>
      </c>
      <c r="J31" s="66">
        <f t="shared" si="8"/>
        <v>35.81606783809774</v>
      </c>
      <c r="K31" s="66">
        <f t="shared" si="8"/>
        <v>39.06310491676345</v>
      </c>
      <c r="L31" s="66">
        <f t="shared" si="8"/>
        <v>50.532081377151805</v>
      </c>
      <c r="M31" s="66">
        <f t="shared" si="8"/>
        <v>58.098765432098766</v>
      </c>
      <c r="N31" s="66">
        <f t="shared" si="8"/>
        <v>63.31658291457286</v>
      </c>
      <c r="O31" s="66">
        <f t="shared" si="8"/>
        <v>44.209956709956714</v>
      </c>
      <c r="P31" s="65">
        <f t="shared" si="8"/>
        <v>0</v>
      </c>
      <c r="Q31" s="66">
        <f t="shared" si="8"/>
        <v>60.335434248477725</v>
      </c>
      <c r="R31" s="66">
        <f t="shared" si="8"/>
        <v>37.308429118773944</v>
      </c>
      <c r="S31" s="67">
        <f t="shared" si="8"/>
        <v>41.34710743801653</v>
      </c>
      <c r="T31" s="68">
        <f t="shared" si="8"/>
        <v>39.393545753150114</v>
      </c>
    </row>
    <row r="32" spans="3:20" s="42" customFormat="1" ht="24" customHeight="1" thickBot="1">
      <c r="C32" s="163" t="s">
        <v>48</v>
      </c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72"/>
    </row>
    <row r="33" spans="3:20" ht="24" customHeight="1" thickBot="1">
      <c r="C33" s="69" t="s">
        <v>21</v>
      </c>
      <c r="D33" s="157" t="s">
        <v>49</v>
      </c>
      <c r="E33" s="158"/>
      <c r="F33" s="49">
        <v>362</v>
      </c>
      <c r="G33" s="49">
        <v>63</v>
      </c>
      <c r="H33" s="49">
        <v>267</v>
      </c>
      <c r="I33" s="49">
        <v>188</v>
      </c>
      <c r="J33" s="49">
        <v>375</v>
      </c>
      <c r="K33" s="49">
        <v>194</v>
      </c>
      <c r="L33" s="49">
        <v>206</v>
      </c>
      <c r="M33" s="49">
        <v>195</v>
      </c>
      <c r="N33" s="49">
        <v>148</v>
      </c>
      <c r="O33" s="49">
        <v>62</v>
      </c>
      <c r="P33" s="49">
        <v>164</v>
      </c>
      <c r="Q33" s="49">
        <v>82</v>
      </c>
      <c r="R33" s="49">
        <v>348</v>
      </c>
      <c r="S33" s="49">
        <v>534</v>
      </c>
      <c r="T33" s="52">
        <f>SUM(F33:S33)</f>
        <v>3188</v>
      </c>
    </row>
    <row r="34" spans="3:20" s="42" customFormat="1" ht="24" customHeight="1" thickBot="1" thickTop="1">
      <c r="C34" s="70" t="s">
        <v>27</v>
      </c>
      <c r="D34" s="173" t="s">
        <v>50</v>
      </c>
      <c r="E34" s="174"/>
      <c r="F34" s="71">
        <v>160</v>
      </c>
      <c r="G34" s="35">
        <v>33</v>
      </c>
      <c r="H34" s="35">
        <v>196</v>
      </c>
      <c r="I34" s="35">
        <v>99</v>
      </c>
      <c r="J34" s="35">
        <v>150</v>
      </c>
      <c r="K34" s="35">
        <v>113</v>
      </c>
      <c r="L34" s="35">
        <v>154</v>
      </c>
      <c r="M34" s="35">
        <v>178</v>
      </c>
      <c r="N34" s="36">
        <v>48</v>
      </c>
      <c r="O34" s="36">
        <v>42</v>
      </c>
      <c r="P34" s="36">
        <v>52</v>
      </c>
      <c r="Q34" s="36">
        <v>37</v>
      </c>
      <c r="R34" s="36">
        <v>245</v>
      </c>
      <c r="S34" s="36">
        <v>276</v>
      </c>
      <c r="T34" s="52">
        <f>SUM(F34:S34)</f>
        <v>1783</v>
      </c>
    </row>
    <row r="35" spans="3:20" ht="24" customHeight="1" thickBot="1" thickTop="1">
      <c r="C35" s="72" t="s">
        <v>31</v>
      </c>
      <c r="D35" s="165" t="s">
        <v>51</v>
      </c>
      <c r="E35" s="166"/>
      <c r="F35" s="45">
        <f>F33-'[1]V'!F33</f>
        <v>109</v>
      </c>
      <c r="G35" s="45">
        <f>G33-'[1]V'!G33</f>
        <v>-78</v>
      </c>
      <c r="H35" s="45">
        <f>H33-'[1]V'!H33</f>
        <v>74</v>
      </c>
      <c r="I35" s="45">
        <f>I33-'[1]V'!I33</f>
        <v>-173</v>
      </c>
      <c r="J35" s="45">
        <f>J33-'[1]V'!J33</f>
        <v>-322</v>
      </c>
      <c r="K35" s="45">
        <f>K33-'[1]V'!K33</f>
        <v>93</v>
      </c>
      <c r="L35" s="45">
        <f>L33-'[1]V'!L33</f>
        <v>75</v>
      </c>
      <c r="M35" s="45">
        <f>M33-'[1]V'!M33</f>
        <v>93</v>
      </c>
      <c r="N35" s="45">
        <f>N33-'[1]V'!N33</f>
        <v>-142</v>
      </c>
      <c r="O35" s="45">
        <f>O33-'[1]V'!O33</f>
        <v>-27</v>
      </c>
      <c r="P35" s="45">
        <f>P33-'[1]V'!P33</f>
        <v>2</v>
      </c>
      <c r="Q35" s="45">
        <f>Q33-'[1]V'!Q33</f>
        <v>-55</v>
      </c>
      <c r="R35" s="45">
        <f>R33-'[1]V'!R33</f>
        <v>46</v>
      </c>
      <c r="S35" s="45">
        <f>S33-'[1]V'!S33</f>
        <v>-14</v>
      </c>
      <c r="T35" s="52">
        <f>SUM(F35:S35)</f>
        <v>-319</v>
      </c>
    </row>
    <row r="36" spans="3:20" s="42" customFormat="1" ht="24" customHeight="1" thickBot="1">
      <c r="C36" s="163" t="s">
        <v>52</v>
      </c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</row>
    <row r="37" spans="3:20" ht="24" customHeight="1" thickBot="1">
      <c r="C37" s="73" t="s">
        <v>21</v>
      </c>
      <c r="D37" s="159" t="s">
        <v>53</v>
      </c>
      <c r="E37" s="160"/>
      <c r="F37" s="49">
        <v>0</v>
      </c>
      <c r="G37" s="50">
        <v>2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1</v>
      </c>
      <c r="N37" s="51">
        <v>0</v>
      </c>
      <c r="O37" s="51">
        <v>0</v>
      </c>
      <c r="P37" s="51">
        <v>2</v>
      </c>
      <c r="Q37" s="51">
        <v>1</v>
      </c>
      <c r="R37" s="51">
        <v>0</v>
      </c>
      <c r="S37" s="51">
        <v>0</v>
      </c>
      <c r="T37" s="52">
        <f>SUM(F37:S37)</f>
        <v>6</v>
      </c>
    </row>
    <row r="38" spans="3:20" s="42" customFormat="1" ht="24" customHeight="1" thickBot="1" thickTop="1">
      <c r="C38" s="74" t="s">
        <v>27</v>
      </c>
      <c r="D38" s="161" t="s">
        <v>54</v>
      </c>
      <c r="E38" s="162"/>
      <c r="F38" s="45">
        <v>0</v>
      </c>
      <c r="G38" s="46">
        <v>12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57</v>
      </c>
      <c r="N38" s="47">
        <v>0</v>
      </c>
      <c r="O38" s="47">
        <v>0</v>
      </c>
      <c r="P38" s="47">
        <v>4</v>
      </c>
      <c r="Q38" s="47">
        <v>14</v>
      </c>
      <c r="R38" s="47">
        <v>0</v>
      </c>
      <c r="S38" s="47">
        <v>0</v>
      </c>
      <c r="T38" s="52">
        <f>SUM(F38:S38)</f>
        <v>87</v>
      </c>
    </row>
    <row r="39" spans="3:20" ht="14.25">
      <c r="C39" s="75" t="s">
        <v>55</v>
      </c>
      <c r="I39" s="76"/>
      <c r="O39" s="78"/>
      <c r="P39" s="78"/>
      <c r="Q39" s="78"/>
      <c r="R39" s="78"/>
      <c r="S39" s="78"/>
      <c r="T39" s="79"/>
    </row>
    <row r="40" spans="2:20" ht="15.75">
      <c r="B40" t="s">
        <v>33</v>
      </c>
      <c r="C40" s="1"/>
      <c r="D40" s="2" t="s">
        <v>0</v>
      </c>
      <c r="E40" s="3"/>
      <c r="F40" s="80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3:20" ht="15.75">
      <c r="C41" s="1"/>
      <c r="D41" s="6" t="s">
        <v>1</v>
      </c>
      <c r="E41" s="7"/>
      <c r="F41" s="8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9" t="s">
        <v>56</v>
      </c>
    </row>
    <row r="42" spans="3:20" ht="26.25" thickBot="1">
      <c r="C42" s="171" t="s">
        <v>3</v>
      </c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</row>
    <row r="43" spans="3:20" ht="34.5" customHeight="1" thickBot="1">
      <c r="C43" s="10" t="s">
        <v>4</v>
      </c>
      <c r="D43" s="81" t="s">
        <v>5</v>
      </c>
      <c r="E43" s="82" t="s">
        <v>6</v>
      </c>
      <c r="F43" s="14" t="s">
        <v>96</v>
      </c>
      <c r="G43" s="13" t="s">
        <v>97</v>
      </c>
      <c r="H43" s="15" t="s">
        <v>7</v>
      </c>
      <c r="I43" s="15" t="s">
        <v>8</v>
      </c>
      <c r="J43" s="15" t="s">
        <v>9</v>
      </c>
      <c r="K43" s="15" t="s">
        <v>10</v>
      </c>
      <c r="L43" s="15" t="s">
        <v>11</v>
      </c>
      <c r="M43" s="15" t="s">
        <v>12</v>
      </c>
      <c r="N43" s="15" t="s">
        <v>13</v>
      </c>
      <c r="O43" s="15" t="s">
        <v>14</v>
      </c>
      <c r="P43" s="15" t="s">
        <v>15</v>
      </c>
      <c r="Q43" s="15" t="s">
        <v>16</v>
      </c>
      <c r="R43" s="15" t="s">
        <v>17</v>
      </c>
      <c r="S43" s="15" t="s">
        <v>18</v>
      </c>
      <c r="T43" s="16" t="s">
        <v>19</v>
      </c>
    </row>
    <row r="44" spans="3:20" ht="26.25" customHeight="1" thickBot="1">
      <c r="C44" s="163" t="s">
        <v>57</v>
      </c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</row>
    <row r="45" spans="3:20" s="42" customFormat="1" ht="25.5" customHeight="1" thickBot="1">
      <c r="C45" s="83" t="s">
        <v>21</v>
      </c>
      <c r="D45" s="167" t="s">
        <v>58</v>
      </c>
      <c r="E45" s="168"/>
      <c r="F45" s="84">
        <v>2</v>
      </c>
      <c r="G45" s="85">
        <v>1</v>
      </c>
      <c r="H45" s="85">
        <v>21</v>
      </c>
      <c r="I45" s="85">
        <v>12</v>
      </c>
      <c r="J45" s="86">
        <v>1</v>
      </c>
      <c r="K45" s="85">
        <v>9</v>
      </c>
      <c r="L45" s="86">
        <v>41</v>
      </c>
      <c r="M45" s="85">
        <v>6</v>
      </c>
      <c r="N45" s="86">
        <v>25</v>
      </c>
      <c r="O45" s="86">
        <v>2</v>
      </c>
      <c r="P45" s="86">
        <v>9</v>
      </c>
      <c r="Q45" s="85">
        <v>8</v>
      </c>
      <c r="R45" s="87">
        <v>3</v>
      </c>
      <c r="S45" s="86">
        <v>62</v>
      </c>
      <c r="T45" s="88">
        <f aca="true" t="shared" si="9" ref="T45:T72">SUM(F45:S45)</f>
        <v>202</v>
      </c>
    </row>
    <row r="46" spans="3:20" ht="25.5" customHeight="1" thickBot="1" thickTop="1">
      <c r="C46" s="55"/>
      <c r="D46" s="169" t="s">
        <v>59</v>
      </c>
      <c r="E46" s="170"/>
      <c r="F46" s="89">
        <f>F45+'[1]V'!F46</f>
        <v>24</v>
      </c>
      <c r="G46" s="89">
        <f>G45+'[1]V'!G46</f>
        <v>43</v>
      </c>
      <c r="H46" s="89">
        <f>H45+'[1]V'!H46</f>
        <v>154</v>
      </c>
      <c r="I46" s="89">
        <f>I45+'[1]V'!I46</f>
        <v>123</v>
      </c>
      <c r="J46" s="89">
        <f>J45+'[1]V'!J46</f>
        <v>228</v>
      </c>
      <c r="K46" s="89">
        <f>K45+'[1]V'!K46</f>
        <v>31</v>
      </c>
      <c r="L46" s="89">
        <f>L45+'[1]V'!L46</f>
        <v>76</v>
      </c>
      <c r="M46" s="89">
        <f>M45+'[1]V'!M46</f>
        <v>30</v>
      </c>
      <c r="N46" s="89">
        <f>N45+'[1]V'!N46</f>
        <v>79</v>
      </c>
      <c r="O46" s="89">
        <f>O45+'[1]V'!O46</f>
        <v>55</v>
      </c>
      <c r="P46" s="89">
        <f>P45+'[1]V'!P46</f>
        <v>43</v>
      </c>
      <c r="Q46" s="89">
        <f>Q45+'[1]V'!Q46</f>
        <v>107</v>
      </c>
      <c r="R46" s="89">
        <f>R45+'[1]V'!R46</f>
        <v>38</v>
      </c>
      <c r="S46" s="89">
        <f>S45+'[1]V'!S46</f>
        <v>287</v>
      </c>
      <c r="T46" s="88">
        <f t="shared" si="9"/>
        <v>1318</v>
      </c>
    </row>
    <row r="47" spans="3:20" s="42" customFormat="1" ht="25.5" customHeight="1" thickBot="1" thickTop="1">
      <c r="C47" s="59" t="s">
        <v>27</v>
      </c>
      <c r="D47" s="173" t="s">
        <v>60</v>
      </c>
      <c r="E47" s="174"/>
      <c r="F47" s="90">
        <v>52</v>
      </c>
      <c r="G47" s="91">
        <v>25</v>
      </c>
      <c r="H47" s="91">
        <v>39</v>
      </c>
      <c r="I47" s="91">
        <v>7</v>
      </c>
      <c r="J47" s="92">
        <v>20</v>
      </c>
      <c r="K47" s="91">
        <v>9</v>
      </c>
      <c r="L47" s="92">
        <v>28</v>
      </c>
      <c r="M47" s="91">
        <v>25</v>
      </c>
      <c r="N47" s="92">
        <v>14</v>
      </c>
      <c r="O47" s="92">
        <v>10</v>
      </c>
      <c r="P47" s="92">
        <v>11</v>
      </c>
      <c r="Q47" s="91">
        <v>19</v>
      </c>
      <c r="R47" s="93">
        <v>37</v>
      </c>
      <c r="S47" s="92">
        <v>45</v>
      </c>
      <c r="T47" s="88">
        <f t="shared" si="9"/>
        <v>341</v>
      </c>
    </row>
    <row r="48" spans="3:20" ht="25.5" customHeight="1" thickBot="1" thickTop="1">
      <c r="C48" s="55"/>
      <c r="D48" s="169" t="s">
        <v>61</v>
      </c>
      <c r="E48" s="170"/>
      <c r="F48" s="90">
        <f>F47+'[1]V'!F48</f>
        <v>184</v>
      </c>
      <c r="G48" s="90">
        <f>G47+'[1]V'!G48</f>
        <v>191</v>
      </c>
      <c r="H48" s="90">
        <f>H47+'[1]V'!H48</f>
        <v>211</v>
      </c>
      <c r="I48" s="90">
        <f>I47+'[1]V'!I48</f>
        <v>198</v>
      </c>
      <c r="J48" s="90">
        <f>J47+'[1]V'!J48</f>
        <v>199</v>
      </c>
      <c r="K48" s="90">
        <f>K47+'[1]V'!K48</f>
        <v>100</v>
      </c>
      <c r="L48" s="90">
        <f>L47+'[1]V'!L48</f>
        <v>137</v>
      </c>
      <c r="M48" s="90">
        <f>M47+'[1]V'!M48</f>
        <v>89</v>
      </c>
      <c r="N48" s="90">
        <f>N47+'[1]V'!N48</f>
        <v>67</v>
      </c>
      <c r="O48" s="90">
        <f>O47+'[1]V'!O48</f>
        <v>83</v>
      </c>
      <c r="P48" s="90">
        <f>P47+'[1]V'!P48</f>
        <v>442</v>
      </c>
      <c r="Q48" s="90">
        <f>Q47+'[1]V'!Q48</f>
        <v>82</v>
      </c>
      <c r="R48" s="90">
        <f>R47+'[1]V'!R48</f>
        <v>291</v>
      </c>
      <c r="S48" s="90">
        <f>S47+'[1]V'!S48</f>
        <v>149</v>
      </c>
      <c r="T48" s="88">
        <f t="shared" si="9"/>
        <v>2423</v>
      </c>
    </row>
    <row r="49" spans="3:20" s="42" customFormat="1" ht="25.5" customHeight="1" thickBot="1" thickTop="1">
      <c r="C49" s="59" t="s">
        <v>31</v>
      </c>
      <c r="D49" s="173" t="s">
        <v>62</v>
      </c>
      <c r="E49" s="174"/>
      <c r="F49" s="90">
        <v>5</v>
      </c>
      <c r="G49" s="91">
        <v>20</v>
      </c>
      <c r="H49" s="91">
        <v>127</v>
      </c>
      <c r="I49" s="91">
        <v>20</v>
      </c>
      <c r="J49" s="92">
        <v>112</v>
      </c>
      <c r="K49" s="91">
        <v>28</v>
      </c>
      <c r="L49" s="92">
        <v>10</v>
      </c>
      <c r="M49" s="91">
        <v>84</v>
      </c>
      <c r="N49" s="92">
        <v>32</v>
      </c>
      <c r="O49" s="92">
        <v>16</v>
      </c>
      <c r="P49" s="92">
        <v>6</v>
      </c>
      <c r="Q49" s="91">
        <v>28</v>
      </c>
      <c r="R49" s="93">
        <v>171</v>
      </c>
      <c r="S49" s="92">
        <v>193</v>
      </c>
      <c r="T49" s="88">
        <f t="shared" si="9"/>
        <v>852</v>
      </c>
    </row>
    <row r="50" spans="3:20" s="42" customFormat="1" ht="25.5" customHeight="1" thickBot="1" thickTop="1">
      <c r="C50" s="94"/>
      <c r="D50" s="173" t="s">
        <v>63</v>
      </c>
      <c r="E50" s="174"/>
      <c r="F50" s="90">
        <f>F49+'[1]V'!F50</f>
        <v>19</v>
      </c>
      <c r="G50" s="90">
        <f>G49+'[1]V'!G50</f>
        <v>27</v>
      </c>
      <c r="H50" s="90">
        <f>H49+'[1]V'!H50</f>
        <v>246</v>
      </c>
      <c r="I50" s="90">
        <f>I49+'[1]V'!I50</f>
        <v>117</v>
      </c>
      <c r="J50" s="90">
        <f>J49+'[1]V'!J50</f>
        <v>419</v>
      </c>
      <c r="K50" s="90">
        <f>K49+'[1]V'!K50</f>
        <v>70</v>
      </c>
      <c r="L50" s="90">
        <f>L49+'[1]V'!L50</f>
        <v>79</v>
      </c>
      <c r="M50" s="90">
        <f>M49+'[1]V'!M50</f>
        <v>149</v>
      </c>
      <c r="N50" s="90">
        <f>N49+'[1]V'!N50</f>
        <v>46</v>
      </c>
      <c r="O50" s="90">
        <f>O49+'[1]V'!O50</f>
        <v>45</v>
      </c>
      <c r="P50" s="90">
        <f>P49+'[1]V'!P50</f>
        <v>25</v>
      </c>
      <c r="Q50" s="90">
        <f>Q49+'[1]V'!Q50</f>
        <v>59</v>
      </c>
      <c r="R50" s="90">
        <f>R49+'[1]V'!R50</f>
        <v>530</v>
      </c>
      <c r="S50" s="90">
        <f>S49+'[1]V'!S50</f>
        <v>496</v>
      </c>
      <c r="T50" s="88">
        <f t="shared" si="9"/>
        <v>2327</v>
      </c>
    </row>
    <row r="51" spans="3:20" s="42" customFormat="1" ht="25.5" customHeight="1" thickBot="1" thickTop="1">
      <c r="C51" s="43" t="s">
        <v>42</v>
      </c>
      <c r="D51" s="173" t="s">
        <v>64</v>
      </c>
      <c r="E51" s="174"/>
      <c r="F51" s="95">
        <v>14</v>
      </c>
      <c r="G51" s="92">
        <v>12</v>
      </c>
      <c r="H51" s="92">
        <v>1</v>
      </c>
      <c r="I51" s="92">
        <v>5</v>
      </c>
      <c r="J51" s="92">
        <v>6</v>
      </c>
      <c r="K51" s="91">
        <v>2</v>
      </c>
      <c r="L51" s="92">
        <v>23</v>
      </c>
      <c r="M51" s="91">
        <v>4</v>
      </c>
      <c r="N51" s="92">
        <v>0</v>
      </c>
      <c r="O51" s="92">
        <v>0</v>
      </c>
      <c r="P51" s="92">
        <v>13</v>
      </c>
      <c r="Q51" s="91">
        <v>6</v>
      </c>
      <c r="R51" s="93">
        <v>2</v>
      </c>
      <c r="S51" s="92">
        <v>11</v>
      </c>
      <c r="T51" s="96">
        <f t="shared" si="9"/>
        <v>99</v>
      </c>
    </row>
    <row r="52" spans="3:20" ht="25.5" customHeight="1" thickBot="1" thickTop="1">
      <c r="C52" s="55"/>
      <c r="D52" s="169" t="s">
        <v>65</v>
      </c>
      <c r="E52" s="170"/>
      <c r="F52" s="97">
        <f>F51+'[1]V'!F52</f>
        <v>112</v>
      </c>
      <c r="G52" s="97">
        <f>G51+'[1]V'!G52</f>
        <v>38</v>
      </c>
      <c r="H52" s="97">
        <f>H51+'[1]V'!H52</f>
        <v>20</v>
      </c>
      <c r="I52" s="97">
        <f>I51+'[1]V'!I52</f>
        <v>30</v>
      </c>
      <c r="J52" s="97">
        <f>J51+'[1]V'!J52</f>
        <v>39</v>
      </c>
      <c r="K52" s="97">
        <f>K51+'[1]V'!K52</f>
        <v>13</v>
      </c>
      <c r="L52" s="97">
        <f>L51+'[1]V'!L52</f>
        <v>26</v>
      </c>
      <c r="M52" s="97">
        <f>M51+'[1]V'!M52</f>
        <v>10</v>
      </c>
      <c r="N52" s="97">
        <f>N51+'[1]V'!N52</f>
        <v>13</v>
      </c>
      <c r="O52" s="97">
        <f>O51+'[1]V'!O52</f>
        <v>3</v>
      </c>
      <c r="P52" s="97">
        <f>P51+'[1]V'!P52</f>
        <v>68</v>
      </c>
      <c r="Q52" s="97">
        <f>Q51+'[1]V'!Q52</f>
        <v>44</v>
      </c>
      <c r="R52" s="97">
        <f>R51+'[1]V'!R52</f>
        <v>8</v>
      </c>
      <c r="S52" s="97">
        <f>S51+'[1]V'!S52</f>
        <v>59</v>
      </c>
      <c r="T52" s="88">
        <f t="shared" si="9"/>
        <v>483</v>
      </c>
    </row>
    <row r="53" spans="3:20" s="42" customFormat="1" ht="25.5" customHeight="1" thickBot="1" thickTop="1">
      <c r="C53" s="59" t="s">
        <v>44</v>
      </c>
      <c r="D53" s="173" t="s">
        <v>66</v>
      </c>
      <c r="E53" s="174"/>
      <c r="F53" s="97">
        <v>19</v>
      </c>
      <c r="G53" s="91">
        <v>7</v>
      </c>
      <c r="H53" s="91">
        <v>14</v>
      </c>
      <c r="I53" s="91">
        <v>67</v>
      </c>
      <c r="J53" s="91">
        <v>0</v>
      </c>
      <c r="K53" s="91">
        <v>23</v>
      </c>
      <c r="L53" s="91">
        <v>17</v>
      </c>
      <c r="M53" s="91">
        <v>7</v>
      </c>
      <c r="N53" s="91">
        <v>1</v>
      </c>
      <c r="O53" s="91">
        <v>17</v>
      </c>
      <c r="P53" s="91">
        <v>3</v>
      </c>
      <c r="Q53" s="91">
        <v>0</v>
      </c>
      <c r="R53" s="91">
        <v>31</v>
      </c>
      <c r="S53" s="93">
        <v>25</v>
      </c>
      <c r="T53" s="88">
        <f t="shared" si="9"/>
        <v>231</v>
      </c>
    </row>
    <row r="54" spans="3:20" ht="25.5" customHeight="1" thickBot="1" thickTop="1">
      <c r="C54" s="60"/>
      <c r="D54" s="169" t="s">
        <v>67</v>
      </c>
      <c r="E54" s="170"/>
      <c r="F54" s="97">
        <f>F53+'[1]V'!F54</f>
        <v>181</v>
      </c>
      <c r="G54" s="97">
        <f>G53+'[1]V'!G54</f>
        <v>60</v>
      </c>
      <c r="H54" s="97">
        <f>H53+'[1]V'!H54</f>
        <v>104</v>
      </c>
      <c r="I54" s="97">
        <f>I53+'[1]V'!I54</f>
        <v>186</v>
      </c>
      <c r="J54" s="97">
        <f>J53+'[1]V'!J54</f>
        <v>118</v>
      </c>
      <c r="K54" s="97">
        <f>K53+'[1]V'!K54</f>
        <v>59</v>
      </c>
      <c r="L54" s="97">
        <f>L53+'[1]V'!L54</f>
        <v>44</v>
      </c>
      <c r="M54" s="97">
        <f>M53+'[1]V'!M54</f>
        <v>41</v>
      </c>
      <c r="N54" s="97">
        <f>N53+'[1]V'!N54</f>
        <v>42</v>
      </c>
      <c r="O54" s="97">
        <f>O53+'[1]V'!O54</f>
        <v>37</v>
      </c>
      <c r="P54" s="97">
        <f>P53+'[1]V'!P54</f>
        <v>153</v>
      </c>
      <c r="Q54" s="97">
        <f>Q53+'[1]V'!Q54</f>
        <v>98</v>
      </c>
      <c r="R54" s="97">
        <f>R53+'[1]V'!R54</f>
        <v>161</v>
      </c>
      <c r="S54" s="97">
        <f>S53+'[1]V'!S54</f>
        <v>140</v>
      </c>
      <c r="T54" s="88">
        <f t="shared" si="9"/>
        <v>1424</v>
      </c>
    </row>
    <row r="55" spans="3:20" s="42" customFormat="1" ht="25.5" customHeight="1" thickBot="1" thickTop="1">
      <c r="C55" s="59" t="s">
        <v>46</v>
      </c>
      <c r="D55" s="173" t="s">
        <v>68</v>
      </c>
      <c r="E55" s="174"/>
      <c r="F55" s="97">
        <v>0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  <c r="L55" s="91">
        <v>1</v>
      </c>
      <c r="M55" s="91">
        <v>2</v>
      </c>
      <c r="N55" s="91">
        <v>0</v>
      </c>
      <c r="O55" s="91">
        <v>0</v>
      </c>
      <c r="P55" s="91">
        <v>2</v>
      </c>
      <c r="Q55" s="91">
        <v>0</v>
      </c>
      <c r="R55" s="91">
        <v>0</v>
      </c>
      <c r="S55" s="93">
        <v>12</v>
      </c>
      <c r="T55" s="88">
        <f t="shared" si="9"/>
        <v>17</v>
      </c>
    </row>
    <row r="56" spans="3:20" ht="25.5" customHeight="1" thickBot="1" thickTop="1">
      <c r="C56" s="60"/>
      <c r="D56" s="169" t="s">
        <v>69</v>
      </c>
      <c r="E56" s="170"/>
      <c r="F56" s="97">
        <f>F55+'[1]V'!F56</f>
        <v>16</v>
      </c>
      <c r="G56" s="97">
        <f>G55+'[1]V'!G56</f>
        <v>6</v>
      </c>
      <c r="H56" s="97">
        <f>H55+'[1]V'!H56</f>
        <v>12</v>
      </c>
      <c r="I56" s="97">
        <f>I55+'[1]V'!I56</f>
        <v>0</v>
      </c>
      <c r="J56" s="97">
        <f>J55+'[1]V'!J56</f>
        <v>39</v>
      </c>
      <c r="K56" s="97">
        <f>K55+'[1]V'!K56</f>
        <v>2</v>
      </c>
      <c r="L56" s="97">
        <f>L55+'[1]V'!L56</f>
        <v>1</v>
      </c>
      <c r="M56" s="97">
        <f>M55+'[1]V'!M56</f>
        <v>12</v>
      </c>
      <c r="N56" s="97">
        <f>N55+'[1]V'!N56</f>
        <v>14</v>
      </c>
      <c r="O56" s="97">
        <f>O55+'[1]V'!O56</f>
        <v>14</v>
      </c>
      <c r="P56" s="97">
        <f>P55+'[1]V'!P56</f>
        <v>7</v>
      </c>
      <c r="Q56" s="97">
        <f>Q55+'[1]V'!Q56</f>
        <v>32</v>
      </c>
      <c r="R56" s="97">
        <f>R55+'[1]V'!R56</f>
        <v>20</v>
      </c>
      <c r="S56" s="97">
        <f>S55+'[1]V'!S56</f>
        <v>79</v>
      </c>
      <c r="T56" s="88">
        <f t="shared" si="9"/>
        <v>254</v>
      </c>
    </row>
    <row r="57" spans="3:20" s="42" customFormat="1" ht="25.5" customHeight="1" thickBot="1" thickTop="1">
      <c r="C57" s="43" t="s">
        <v>70</v>
      </c>
      <c r="D57" s="173" t="s">
        <v>71</v>
      </c>
      <c r="E57" s="174"/>
      <c r="F57" s="97">
        <v>0</v>
      </c>
      <c r="G57" s="91">
        <v>0</v>
      </c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  <c r="R57" s="91">
        <v>0</v>
      </c>
      <c r="S57" s="93">
        <v>11</v>
      </c>
      <c r="T57" s="96">
        <f t="shared" si="9"/>
        <v>11</v>
      </c>
    </row>
    <row r="58" spans="3:20" ht="25.5" customHeight="1" thickBot="1" thickTop="1">
      <c r="C58" s="55"/>
      <c r="D58" s="169" t="s">
        <v>72</v>
      </c>
      <c r="E58" s="170"/>
      <c r="F58" s="97">
        <f>F57+'[1]V'!F58</f>
        <v>0</v>
      </c>
      <c r="G58" s="97">
        <f>G57+'[1]V'!G58</f>
        <v>0</v>
      </c>
      <c r="H58" s="97">
        <f>H57+'[1]V'!H58</f>
        <v>0</v>
      </c>
      <c r="I58" s="97">
        <f>I57+'[1]V'!I58</f>
        <v>0</v>
      </c>
      <c r="J58" s="97">
        <f>J57+'[1]V'!J58</f>
        <v>2</v>
      </c>
      <c r="K58" s="97">
        <f>K57+'[1]V'!K58</f>
        <v>0</v>
      </c>
      <c r="L58" s="97">
        <f>L57+'[1]V'!L58</f>
        <v>0</v>
      </c>
      <c r="M58" s="97">
        <f>M57+'[1]V'!M58</f>
        <v>0</v>
      </c>
      <c r="N58" s="97">
        <f>N57+'[1]V'!N58</f>
        <v>0</v>
      </c>
      <c r="O58" s="97">
        <f>O57+'[1]V'!O58</f>
        <v>0</v>
      </c>
      <c r="P58" s="97">
        <f>P57+'[1]V'!P58</f>
        <v>0</v>
      </c>
      <c r="Q58" s="97">
        <f>Q57+'[1]V'!Q58</f>
        <v>0</v>
      </c>
      <c r="R58" s="97">
        <f>R57+'[1]V'!R58</f>
        <v>0</v>
      </c>
      <c r="S58" s="97">
        <f>S57+'[1]V'!S58</f>
        <v>14</v>
      </c>
      <c r="T58" s="88">
        <f t="shared" si="9"/>
        <v>16</v>
      </c>
    </row>
    <row r="59" spans="3:20" s="42" customFormat="1" ht="25.5" customHeight="1" thickBot="1" thickTop="1">
      <c r="C59" s="59" t="s">
        <v>73</v>
      </c>
      <c r="D59" s="173" t="s">
        <v>74</v>
      </c>
      <c r="E59" s="174"/>
      <c r="F59" s="97">
        <v>5</v>
      </c>
      <c r="G59" s="91">
        <v>0</v>
      </c>
      <c r="H59" s="91">
        <v>2</v>
      </c>
      <c r="I59" s="91">
        <v>1</v>
      </c>
      <c r="J59" s="91">
        <v>1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3</v>
      </c>
      <c r="Q59" s="91">
        <v>2</v>
      </c>
      <c r="R59" s="91">
        <v>1</v>
      </c>
      <c r="S59" s="93">
        <v>3</v>
      </c>
      <c r="T59" s="88">
        <f t="shared" si="9"/>
        <v>18</v>
      </c>
    </row>
    <row r="60" spans="3:20" ht="25.5" customHeight="1" thickBot="1" thickTop="1">
      <c r="C60" s="60"/>
      <c r="D60" s="169" t="s">
        <v>75</v>
      </c>
      <c r="E60" s="170"/>
      <c r="F60" s="97">
        <f>F59+'[1]V'!F60</f>
        <v>13</v>
      </c>
      <c r="G60" s="97">
        <f>G59+'[1]V'!G60</f>
        <v>4</v>
      </c>
      <c r="H60" s="97">
        <f>H59+'[1]V'!H60</f>
        <v>10</v>
      </c>
      <c r="I60" s="97">
        <f>I59+'[1]V'!I60</f>
        <v>5</v>
      </c>
      <c r="J60" s="97">
        <f>J59+'[1]V'!J60</f>
        <v>5</v>
      </c>
      <c r="K60" s="97">
        <f>K59+'[1]V'!K60</f>
        <v>1</v>
      </c>
      <c r="L60" s="97">
        <f>L59+'[1]V'!L60</f>
        <v>1</v>
      </c>
      <c r="M60" s="97">
        <f>M59+'[1]V'!M60</f>
        <v>3</v>
      </c>
      <c r="N60" s="97">
        <f>N59+'[1]V'!N60</f>
        <v>4</v>
      </c>
      <c r="O60" s="97">
        <f>O59+'[1]V'!O60</f>
        <v>1</v>
      </c>
      <c r="P60" s="97">
        <f>P59+'[1]V'!P60</f>
        <v>8</v>
      </c>
      <c r="Q60" s="97">
        <f>Q59+'[1]V'!Q60</f>
        <v>2</v>
      </c>
      <c r="R60" s="97">
        <f>R59+'[1]V'!R60</f>
        <v>4</v>
      </c>
      <c r="S60" s="97">
        <f>S59+'[1]V'!S60</f>
        <v>11</v>
      </c>
      <c r="T60" s="88">
        <f t="shared" si="9"/>
        <v>72</v>
      </c>
    </row>
    <row r="61" spans="3:20" s="42" customFormat="1" ht="25.5" customHeight="1" thickBot="1" thickTop="1">
      <c r="C61" s="59" t="s">
        <v>76</v>
      </c>
      <c r="D61" s="173" t="s">
        <v>77</v>
      </c>
      <c r="E61" s="174"/>
      <c r="F61" s="97">
        <v>1</v>
      </c>
      <c r="G61" s="91">
        <v>1</v>
      </c>
      <c r="H61" s="91">
        <v>0</v>
      </c>
      <c r="I61" s="91">
        <v>0</v>
      </c>
      <c r="J61" s="91">
        <v>6</v>
      </c>
      <c r="K61" s="91">
        <v>0</v>
      </c>
      <c r="L61" s="91">
        <v>0</v>
      </c>
      <c r="M61" s="91">
        <v>0</v>
      </c>
      <c r="N61" s="91">
        <v>0</v>
      </c>
      <c r="O61" s="91">
        <v>0</v>
      </c>
      <c r="P61" s="91">
        <v>0</v>
      </c>
      <c r="Q61" s="91">
        <v>1</v>
      </c>
      <c r="R61" s="91">
        <v>2</v>
      </c>
      <c r="S61" s="93">
        <v>2</v>
      </c>
      <c r="T61" s="88">
        <f t="shared" si="9"/>
        <v>13</v>
      </c>
    </row>
    <row r="62" spans="3:20" ht="25.5" customHeight="1" thickBot="1" thickTop="1">
      <c r="C62" s="60"/>
      <c r="D62" s="169" t="s">
        <v>78</v>
      </c>
      <c r="E62" s="170"/>
      <c r="F62" s="97">
        <f>F61+'[1]V'!F62</f>
        <v>5</v>
      </c>
      <c r="G62" s="97">
        <f>G61+'[1]V'!G62</f>
        <v>5</v>
      </c>
      <c r="H62" s="97">
        <f>H61+'[1]V'!H62</f>
        <v>0</v>
      </c>
      <c r="I62" s="97">
        <f>I61+'[1]V'!I62</f>
        <v>1</v>
      </c>
      <c r="J62" s="97">
        <f>J61+'[1]V'!J62</f>
        <v>8</v>
      </c>
      <c r="K62" s="97">
        <f>K61+'[1]V'!K62</f>
        <v>2</v>
      </c>
      <c r="L62" s="97">
        <f>L61+'[1]V'!L62</f>
        <v>0</v>
      </c>
      <c r="M62" s="97">
        <f>M61+'[1]V'!M62</f>
        <v>0</v>
      </c>
      <c r="N62" s="97">
        <f>N61+'[1]V'!N62</f>
        <v>1</v>
      </c>
      <c r="O62" s="97">
        <f>O61+'[1]V'!O62</f>
        <v>0</v>
      </c>
      <c r="P62" s="97">
        <f>P61+'[1]V'!P62</f>
        <v>0</v>
      </c>
      <c r="Q62" s="97">
        <f>Q61+'[1]V'!Q62</f>
        <v>2</v>
      </c>
      <c r="R62" s="97">
        <f>R61+'[1]V'!R62</f>
        <v>4</v>
      </c>
      <c r="S62" s="97">
        <f>S61+'[1]V'!S62</f>
        <v>10</v>
      </c>
      <c r="T62" s="88">
        <f t="shared" si="9"/>
        <v>38</v>
      </c>
    </row>
    <row r="63" spans="3:20" s="42" customFormat="1" ht="25.5" customHeight="1" thickBot="1" thickTop="1">
      <c r="C63" s="43" t="s">
        <v>79</v>
      </c>
      <c r="D63" s="173" t="s">
        <v>80</v>
      </c>
      <c r="E63" s="175"/>
      <c r="F63" s="91">
        <v>0</v>
      </c>
      <c r="G63" s="91">
        <v>0</v>
      </c>
      <c r="H63" s="91">
        <v>1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  <c r="O63" s="91">
        <v>0</v>
      </c>
      <c r="P63" s="91">
        <v>0</v>
      </c>
      <c r="Q63" s="91">
        <v>0</v>
      </c>
      <c r="R63" s="91">
        <v>1</v>
      </c>
      <c r="S63" s="93">
        <v>7</v>
      </c>
      <c r="T63" s="88">
        <f t="shared" si="9"/>
        <v>9</v>
      </c>
    </row>
    <row r="64" spans="3:20" ht="25.5" customHeight="1" thickBot="1" thickTop="1">
      <c r="C64" s="55"/>
      <c r="D64" s="169" t="s">
        <v>81</v>
      </c>
      <c r="E64" s="170"/>
      <c r="F64" s="97">
        <f>F63+'[1]V'!F64</f>
        <v>3</v>
      </c>
      <c r="G64" s="97">
        <f>G63+'[1]V'!G64</f>
        <v>0</v>
      </c>
      <c r="H64" s="97">
        <f>H63+'[1]V'!H64</f>
        <v>1</v>
      </c>
      <c r="I64" s="97">
        <f>I63+'[1]V'!I64</f>
        <v>0</v>
      </c>
      <c r="J64" s="97">
        <f>J63+'[1]V'!J64</f>
        <v>0</v>
      </c>
      <c r="K64" s="97">
        <f>K63+'[1]V'!K64</f>
        <v>0</v>
      </c>
      <c r="L64" s="97">
        <f>L63+'[1]V'!L64</f>
        <v>2</v>
      </c>
      <c r="M64" s="97">
        <f>M63+'[1]V'!M64</f>
        <v>0</v>
      </c>
      <c r="N64" s="97">
        <f>N63+'[1]V'!N64</f>
        <v>0</v>
      </c>
      <c r="O64" s="97">
        <f>O63+'[1]V'!O64</f>
        <v>0</v>
      </c>
      <c r="P64" s="97">
        <f>P63+'[1]V'!P64</f>
        <v>0</v>
      </c>
      <c r="Q64" s="97">
        <f>Q63+'[1]V'!Q64</f>
        <v>0</v>
      </c>
      <c r="R64" s="97">
        <f>R63+'[1]V'!R64</f>
        <v>3</v>
      </c>
      <c r="S64" s="97">
        <f>S63+'[1]V'!S64</f>
        <v>12</v>
      </c>
      <c r="T64" s="88">
        <f t="shared" si="9"/>
        <v>21</v>
      </c>
    </row>
    <row r="65" spans="3:20" ht="25.5" customHeight="1" thickBot="1" thickTop="1">
      <c r="C65" s="54" t="s">
        <v>82</v>
      </c>
      <c r="D65" s="169" t="s">
        <v>83</v>
      </c>
      <c r="E65" s="170"/>
      <c r="F65" s="97">
        <v>15</v>
      </c>
      <c r="G65" s="91">
        <v>3</v>
      </c>
      <c r="H65" s="91">
        <v>14</v>
      </c>
      <c r="I65" s="91">
        <v>0</v>
      </c>
      <c r="J65" s="91">
        <v>0</v>
      </c>
      <c r="K65" s="91">
        <v>0</v>
      </c>
      <c r="L65" s="91">
        <v>48</v>
      </c>
      <c r="M65" s="91">
        <v>5</v>
      </c>
      <c r="N65" s="91">
        <v>0</v>
      </c>
      <c r="O65" s="91">
        <v>0</v>
      </c>
      <c r="P65" s="91">
        <v>0</v>
      </c>
      <c r="Q65" s="91">
        <v>0</v>
      </c>
      <c r="R65" s="91">
        <v>0</v>
      </c>
      <c r="S65" s="93">
        <v>0</v>
      </c>
      <c r="T65" s="88">
        <f t="shared" si="9"/>
        <v>85</v>
      </c>
    </row>
    <row r="66" spans="3:20" ht="25.5" customHeight="1" thickBot="1" thickTop="1">
      <c r="C66" s="60"/>
      <c r="D66" s="169" t="s">
        <v>84</v>
      </c>
      <c r="E66" s="170"/>
      <c r="F66" s="97">
        <f>F65+'[1]V'!F66</f>
        <v>15</v>
      </c>
      <c r="G66" s="97">
        <f>G65+'[1]V'!G66</f>
        <v>36</v>
      </c>
      <c r="H66" s="97">
        <f>H65+'[1]V'!H66</f>
        <v>49</v>
      </c>
      <c r="I66" s="97">
        <f>I65+'[1]V'!I66</f>
        <v>0</v>
      </c>
      <c r="J66" s="97">
        <f>J65+'[1]V'!J66</f>
        <v>0</v>
      </c>
      <c r="K66" s="97">
        <f>K65+'[1]V'!K66</f>
        <v>0</v>
      </c>
      <c r="L66" s="97">
        <f>L65+'[1]V'!L66</f>
        <v>48</v>
      </c>
      <c r="M66" s="97">
        <f>M65+'[1]V'!M66</f>
        <v>35</v>
      </c>
      <c r="N66" s="97">
        <f>N65+'[1]V'!N66</f>
        <v>0</v>
      </c>
      <c r="O66" s="97">
        <f>O65+'[1]V'!O66</f>
        <v>0</v>
      </c>
      <c r="P66" s="97">
        <f>P65+'[1]V'!P66</f>
        <v>0</v>
      </c>
      <c r="Q66" s="97">
        <f>Q65+'[1]V'!Q66</f>
        <v>0</v>
      </c>
      <c r="R66" s="97">
        <f>R65+'[1]V'!R66</f>
        <v>14</v>
      </c>
      <c r="S66" s="97">
        <f>S65+'[1]V'!S66</f>
        <v>5</v>
      </c>
      <c r="T66" s="88">
        <f t="shared" si="9"/>
        <v>202</v>
      </c>
    </row>
    <row r="67" spans="3:20" s="42" customFormat="1" ht="25.5" customHeight="1" thickBot="1" thickTop="1">
      <c r="C67" s="59" t="s">
        <v>85</v>
      </c>
      <c r="D67" s="173" t="s">
        <v>86</v>
      </c>
      <c r="E67" s="174"/>
      <c r="F67" s="97">
        <v>0</v>
      </c>
      <c r="G67" s="91">
        <v>0</v>
      </c>
      <c r="H67" s="91">
        <v>0</v>
      </c>
      <c r="I67" s="91">
        <v>0</v>
      </c>
      <c r="J67" s="91">
        <v>0</v>
      </c>
      <c r="K67" s="91">
        <v>0</v>
      </c>
      <c r="L67" s="91">
        <v>0</v>
      </c>
      <c r="M67" s="91">
        <v>0</v>
      </c>
      <c r="N67" s="91">
        <v>0</v>
      </c>
      <c r="O67" s="91">
        <v>0</v>
      </c>
      <c r="P67" s="91">
        <v>0</v>
      </c>
      <c r="Q67" s="91">
        <v>0</v>
      </c>
      <c r="R67" s="91">
        <v>0</v>
      </c>
      <c r="S67" s="93">
        <v>0</v>
      </c>
      <c r="T67" s="88">
        <f t="shared" si="9"/>
        <v>0</v>
      </c>
    </row>
    <row r="68" spans="3:20" ht="25.5" customHeight="1" thickBot="1" thickTop="1">
      <c r="C68" s="60"/>
      <c r="D68" s="169" t="s">
        <v>87</v>
      </c>
      <c r="E68" s="170"/>
      <c r="F68" s="97">
        <f>F67+'[1]V'!F68</f>
        <v>0</v>
      </c>
      <c r="G68" s="97">
        <f>G67+'[1]V'!G68</f>
        <v>0</v>
      </c>
      <c r="H68" s="97">
        <f>H67+'[1]V'!H68</f>
        <v>0</v>
      </c>
      <c r="I68" s="97">
        <f>I67+'[1]V'!I68</f>
        <v>0</v>
      </c>
      <c r="J68" s="97">
        <f>J67+'[1]V'!J68</f>
        <v>0</v>
      </c>
      <c r="K68" s="97">
        <f>K67+'[1]V'!K68</f>
        <v>0</v>
      </c>
      <c r="L68" s="97">
        <f>L67+'[1]V'!L68</f>
        <v>0</v>
      </c>
      <c r="M68" s="97">
        <f>M67+'[1]V'!M68</f>
        <v>0</v>
      </c>
      <c r="N68" s="97">
        <f>N67+'[1]V'!N68</f>
        <v>0</v>
      </c>
      <c r="O68" s="97">
        <f>O67+'[1]V'!O68</f>
        <v>0</v>
      </c>
      <c r="P68" s="97">
        <f>P67+'[1]V'!P68</f>
        <v>0</v>
      </c>
      <c r="Q68" s="97">
        <f>Q67+'[1]V'!Q68</f>
        <v>0</v>
      </c>
      <c r="R68" s="97">
        <f>R67+'[1]V'!R68</f>
        <v>0</v>
      </c>
      <c r="S68" s="97">
        <f>S67+'[1]V'!S68</f>
        <v>0</v>
      </c>
      <c r="T68" s="88">
        <f t="shared" si="9"/>
        <v>0</v>
      </c>
    </row>
    <row r="69" spans="3:20" ht="25.5" customHeight="1" thickBot="1" thickTop="1">
      <c r="C69" s="54" t="s">
        <v>88</v>
      </c>
      <c r="D69" s="169" t="s">
        <v>89</v>
      </c>
      <c r="E69" s="170"/>
      <c r="F69" s="97">
        <v>0</v>
      </c>
      <c r="G69" s="91">
        <v>0</v>
      </c>
      <c r="H69" s="91">
        <v>0</v>
      </c>
      <c r="I69" s="91">
        <v>0</v>
      </c>
      <c r="J69" s="91">
        <v>0</v>
      </c>
      <c r="K69" s="91">
        <v>0</v>
      </c>
      <c r="L69" s="91">
        <v>0</v>
      </c>
      <c r="M69" s="91">
        <v>0</v>
      </c>
      <c r="N69" s="91">
        <v>0</v>
      </c>
      <c r="O69" s="91">
        <v>0</v>
      </c>
      <c r="P69" s="91">
        <v>0</v>
      </c>
      <c r="Q69" s="91">
        <v>0</v>
      </c>
      <c r="R69" s="91">
        <v>0</v>
      </c>
      <c r="S69" s="93">
        <v>0</v>
      </c>
      <c r="T69" s="88">
        <f t="shared" si="9"/>
        <v>0</v>
      </c>
    </row>
    <row r="70" spans="3:21" ht="25.5" customHeight="1" thickBot="1" thickTop="1">
      <c r="C70" s="98"/>
      <c r="D70" s="165" t="s">
        <v>90</v>
      </c>
      <c r="E70" s="166"/>
      <c r="F70" s="99">
        <f>F69+'[1]V'!F70</f>
        <v>0</v>
      </c>
      <c r="G70" s="99">
        <f>G69+'[1]V'!G70</f>
        <v>0</v>
      </c>
      <c r="H70" s="99">
        <f>H69+'[1]V'!H70</f>
        <v>2</v>
      </c>
      <c r="I70" s="99">
        <f>I69+'[1]V'!I70</f>
        <v>0</v>
      </c>
      <c r="J70" s="99">
        <f>J69+'[1]V'!J70</f>
        <v>1</v>
      </c>
      <c r="K70" s="99">
        <f>K69+'[1]V'!K70</f>
        <v>0</v>
      </c>
      <c r="L70" s="99">
        <f>L69+'[1]V'!L70</f>
        <v>0</v>
      </c>
      <c r="M70" s="99">
        <f>M69+'[1]V'!M70</f>
        <v>0</v>
      </c>
      <c r="N70" s="99">
        <f>N69+'[1]V'!N70</f>
        <v>0</v>
      </c>
      <c r="O70" s="99">
        <f>O69+'[1]V'!O70</f>
        <v>0</v>
      </c>
      <c r="P70" s="99">
        <f>P69+'[1]V'!P70</f>
        <v>0</v>
      </c>
      <c r="Q70" s="99">
        <f>Q69+'[1]V'!Q70</f>
        <v>0</v>
      </c>
      <c r="R70" s="99">
        <f>R69+'[1]V'!R70</f>
        <v>0</v>
      </c>
      <c r="S70" s="99">
        <f>S69+'[1]V'!S70</f>
        <v>2</v>
      </c>
      <c r="T70" s="88">
        <f t="shared" si="9"/>
        <v>5</v>
      </c>
      <c r="U70" s="42"/>
    </row>
    <row r="71" spans="3:20" ht="30" customHeight="1" thickBot="1">
      <c r="C71" s="48" t="s">
        <v>91</v>
      </c>
      <c r="D71" s="176" t="s">
        <v>92</v>
      </c>
      <c r="E71" s="177"/>
      <c r="F71" s="100">
        <f aca="true" t="shared" si="10" ref="F71:S71">F45+F47+F49+F51+F53+F59+F61+F63+F65+F67+F69</f>
        <v>113</v>
      </c>
      <c r="G71" s="100">
        <f t="shared" si="10"/>
        <v>69</v>
      </c>
      <c r="H71" s="100">
        <f t="shared" si="10"/>
        <v>219</v>
      </c>
      <c r="I71" s="100">
        <f t="shared" si="10"/>
        <v>112</v>
      </c>
      <c r="J71" s="100">
        <f t="shared" si="10"/>
        <v>146</v>
      </c>
      <c r="K71" s="100">
        <f t="shared" si="10"/>
        <v>71</v>
      </c>
      <c r="L71" s="100">
        <f t="shared" si="10"/>
        <v>167</v>
      </c>
      <c r="M71" s="100">
        <f t="shared" si="10"/>
        <v>131</v>
      </c>
      <c r="N71" s="100">
        <f t="shared" si="10"/>
        <v>72</v>
      </c>
      <c r="O71" s="100">
        <f t="shared" si="10"/>
        <v>45</v>
      </c>
      <c r="P71" s="100">
        <f t="shared" si="10"/>
        <v>45</v>
      </c>
      <c r="Q71" s="100">
        <f t="shared" si="10"/>
        <v>64</v>
      </c>
      <c r="R71" s="100">
        <f t="shared" si="10"/>
        <v>248</v>
      </c>
      <c r="S71" s="100">
        <f t="shared" si="10"/>
        <v>348</v>
      </c>
      <c r="T71" s="88">
        <f t="shared" si="9"/>
        <v>1850</v>
      </c>
    </row>
    <row r="72" spans="3:20" ht="30" customHeight="1" thickBot="1">
      <c r="C72" s="98"/>
      <c r="D72" s="176" t="s">
        <v>93</v>
      </c>
      <c r="E72" s="177"/>
      <c r="F72" s="100">
        <f aca="true" t="shared" si="11" ref="F72:S72">F46+F48+F50+F52+F54+F60+F62+F64+F66+F68+F70</f>
        <v>556</v>
      </c>
      <c r="G72" s="100">
        <f t="shared" si="11"/>
        <v>404</v>
      </c>
      <c r="H72" s="100">
        <f t="shared" si="11"/>
        <v>797</v>
      </c>
      <c r="I72" s="100">
        <f t="shared" si="11"/>
        <v>660</v>
      </c>
      <c r="J72" s="100">
        <f t="shared" si="11"/>
        <v>1017</v>
      </c>
      <c r="K72" s="100">
        <f t="shared" si="11"/>
        <v>276</v>
      </c>
      <c r="L72" s="100">
        <f t="shared" si="11"/>
        <v>413</v>
      </c>
      <c r="M72" s="100">
        <f t="shared" si="11"/>
        <v>357</v>
      </c>
      <c r="N72" s="100">
        <f t="shared" si="11"/>
        <v>252</v>
      </c>
      <c r="O72" s="100">
        <f t="shared" si="11"/>
        <v>224</v>
      </c>
      <c r="P72" s="100">
        <f t="shared" si="11"/>
        <v>739</v>
      </c>
      <c r="Q72" s="100">
        <f t="shared" si="11"/>
        <v>394</v>
      </c>
      <c r="R72" s="100">
        <f t="shared" si="11"/>
        <v>1053</v>
      </c>
      <c r="S72" s="100">
        <f t="shared" si="11"/>
        <v>1171</v>
      </c>
      <c r="T72" s="88">
        <f t="shared" si="9"/>
        <v>8313</v>
      </c>
    </row>
    <row r="73" ht="12.75">
      <c r="C73" s="101"/>
    </row>
  </sheetData>
  <sheetProtection password="CAAD" sheet="1" objects="1" scenarios="1"/>
  <mergeCells count="64">
    <mergeCell ref="C4:T4"/>
    <mergeCell ref="C6:T6"/>
    <mergeCell ref="C19:T19"/>
    <mergeCell ref="C32:T32"/>
    <mergeCell ref="D28:E28"/>
    <mergeCell ref="D29:E29"/>
    <mergeCell ref="D30:E30"/>
    <mergeCell ref="D31:E31"/>
    <mergeCell ref="D24:E24"/>
    <mergeCell ref="D25:E25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D69:E69"/>
    <mergeCell ref="D70:E70"/>
    <mergeCell ref="D63:E63"/>
    <mergeCell ref="D64:E64"/>
    <mergeCell ref="D65:E65"/>
    <mergeCell ref="D66:E66"/>
    <mergeCell ref="D59:E59"/>
    <mergeCell ref="D60:E60"/>
    <mergeCell ref="D61:E61"/>
    <mergeCell ref="D62:E62"/>
    <mergeCell ref="D55:E55"/>
    <mergeCell ref="D56:E56"/>
    <mergeCell ref="D57:E57"/>
    <mergeCell ref="D58:E58"/>
    <mergeCell ref="D51:E51"/>
    <mergeCell ref="D52:E52"/>
    <mergeCell ref="D53:E53"/>
    <mergeCell ref="D54:E54"/>
    <mergeCell ref="D47:E47"/>
    <mergeCell ref="D48:E48"/>
    <mergeCell ref="D49:E49"/>
    <mergeCell ref="D50:E50"/>
    <mergeCell ref="D45:E45"/>
    <mergeCell ref="D46:E46"/>
    <mergeCell ref="C42:T42"/>
    <mergeCell ref="C44:T44"/>
    <mergeCell ref="D37:E37"/>
    <mergeCell ref="D38:E38"/>
    <mergeCell ref="C36:T36"/>
    <mergeCell ref="D33:E33"/>
    <mergeCell ref="D35:E35"/>
    <mergeCell ref="D26:E26"/>
    <mergeCell ref="D27:E27"/>
    <mergeCell ref="D20:E20"/>
    <mergeCell ref="D21:E21"/>
    <mergeCell ref="D22:E22"/>
    <mergeCell ref="D23:E23"/>
    <mergeCell ref="D18:E18"/>
    <mergeCell ref="D12:E12"/>
    <mergeCell ref="D13:E13"/>
    <mergeCell ref="D14:E14"/>
    <mergeCell ref="D15:E15"/>
    <mergeCell ref="D16:E16"/>
    <mergeCell ref="D17:E17"/>
  </mergeCells>
  <printOptions horizontalCentered="1" verticalCentered="1"/>
  <pageMargins left="0" right="0" top="0" bottom="0" header="0" footer="0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5" sqref="A5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02" t="s">
        <v>98</v>
      </c>
      <c r="C1" s="102"/>
      <c r="D1" s="102"/>
      <c r="E1" s="102"/>
      <c r="F1" s="102"/>
      <c r="G1" s="102"/>
      <c r="H1" s="103"/>
      <c r="I1" s="103"/>
      <c r="J1" s="103"/>
      <c r="K1" s="103"/>
      <c r="L1" s="103"/>
    </row>
    <row r="2" spans="2:12" ht="18.75" thickBot="1">
      <c r="B2" s="102" t="s">
        <v>99</v>
      </c>
      <c r="C2" s="102"/>
      <c r="D2" s="102"/>
      <c r="E2" s="102"/>
      <c r="F2" s="102"/>
      <c r="G2" s="103"/>
      <c r="H2" s="103"/>
      <c r="I2" s="103"/>
      <c r="J2" s="103"/>
      <c r="K2" s="103"/>
      <c r="L2" s="103"/>
    </row>
    <row r="3" spans="1:14" ht="25.5">
      <c r="A3" s="104"/>
      <c r="B3" s="105" t="s">
        <v>100</v>
      </c>
      <c r="C3" s="106"/>
      <c r="D3" s="107" t="s">
        <v>101</v>
      </c>
      <c r="F3" s="104"/>
      <c r="G3" s="105" t="s">
        <v>102</v>
      </c>
      <c r="H3" s="108"/>
      <c r="I3" s="107" t="s">
        <v>101</v>
      </c>
      <c r="K3" s="104"/>
      <c r="L3" s="105" t="s">
        <v>100</v>
      </c>
      <c r="M3" s="106"/>
      <c r="N3" s="107" t="s">
        <v>101</v>
      </c>
    </row>
    <row r="4" spans="1:14" ht="15.75">
      <c r="A4" s="109" t="s">
        <v>103</v>
      </c>
      <c r="B4" s="110" t="s">
        <v>104</v>
      </c>
      <c r="C4" s="111" t="s">
        <v>105</v>
      </c>
      <c r="D4" s="112">
        <f>SUM(D5:D12)</f>
        <v>17616</v>
      </c>
      <c r="F4" s="113">
        <v>8</v>
      </c>
      <c r="G4" s="114" t="s">
        <v>106</v>
      </c>
      <c r="H4" s="115" t="s">
        <v>107</v>
      </c>
      <c r="I4" s="116">
        <v>542</v>
      </c>
      <c r="K4" s="109" t="s">
        <v>108</v>
      </c>
      <c r="L4" s="110" t="s">
        <v>109</v>
      </c>
      <c r="M4" s="110" t="s">
        <v>105</v>
      </c>
      <c r="N4" s="112">
        <f>SUM(N5:N15)</f>
        <v>18005</v>
      </c>
    </row>
    <row r="5" spans="1:14" ht="15">
      <c r="A5" s="113">
        <v>1</v>
      </c>
      <c r="B5" s="114" t="s">
        <v>110</v>
      </c>
      <c r="C5" s="115" t="s">
        <v>107</v>
      </c>
      <c r="D5" s="116">
        <v>701</v>
      </c>
      <c r="F5" s="113"/>
      <c r="G5" s="114"/>
      <c r="H5" s="115"/>
      <c r="I5" s="116"/>
      <c r="K5" s="113">
        <v>1</v>
      </c>
      <c r="L5" s="114" t="s">
        <v>111</v>
      </c>
      <c r="M5" s="115" t="s">
        <v>112</v>
      </c>
      <c r="N5" s="116">
        <v>416</v>
      </c>
    </row>
    <row r="6" spans="1:14" ht="15.75">
      <c r="A6" s="113">
        <v>2</v>
      </c>
      <c r="B6" s="114" t="s">
        <v>113</v>
      </c>
      <c r="C6" s="115" t="s">
        <v>107</v>
      </c>
      <c r="D6" s="116">
        <v>779</v>
      </c>
      <c r="F6" s="109" t="s">
        <v>114</v>
      </c>
      <c r="G6" s="110" t="s">
        <v>10</v>
      </c>
      <c r="H6" s="117" t="s">
        <v>105</v>
      </c>
      <c r="I6" s="118">
        <f>SUM(I7:I11)</f>
        <v>5166</v>
      </c>
      <c r="K6" s="113">
        <v>2</v>
      </c>
      <c r="L6" s="114" t="s">
        <v>115</v>
      </c>
      <c r="M6" s="115" t="s">
        <v>107</v>
      </c>
      <c r="N6" s="116">
        <v>375</v>
      </c>
    </row>
    <row r="7" spans="1:14" ht="15">
      <c r="A7" s="113">
        <v>3</v>
      </c>
      <c r="B7" s="114" t="s">
        <v>116</v>
      </c>
      <c r="C7" s="115" t="s">
        <v>117</v>
      </c>
      <c r="D7" s="116">
        <v>10980</v>
      </c>
      <c r="F7" s="113">
        <v>1</v>
      </c>
      <c r="G7" s="114" t="s">
        <v>118</v>
      </c>
      <c r="H7" s="115" t="s">
        <v>112</v>
      </c>
      <c r="I7" s="116">
        <v>743</v>
      </c>
      <c r="K7" s="113">
        <v>3</v>
      </c>
      <c r="L7" s="114" t="s">
        <v>119</v>
      </c>
      <c r="M7" s="115" t="s">
        <v>112</v>
      </c>
      <c r="N7" s="116">
        <v>1067</v>
      </c>
    </row>
    <row r="8" spans="1:14" ht="15">
      <c r="A8" s="113">
        <v>4</v>
      </c>
      <c r="B8" s="114" t="s">
        <v>120</v>
      </c>
      <c r="C8" s="115" t="s">
        <v>107</v>
      </c>
      <c r="D8" s="116">
        <v>574</v>
      </c>
      <c r="F8" s="113">
        <v>2</v>
      </c>
      <c r="G8" s="114" t="s">
        <v>121</v>
      </c>
      <c r="H8" s="115" t="s">
        <v>107</v>
      </c>
      <c r="I8" s="116">
        <v>544</v>
      </c>
      <c r="K8" s="113">
        <v>4</v>
      </c>
      <c r="L8" s="114" t="s">
        <v>122</v>
      </c>
      <c r="M8" s="115" t="s">
        <v>112</v>
      </c>
      <c r="N8" s="116">
        <v>587</v>
      </c>
    </row>
    <row r="9" spans="1:14" ht="15">
      <c r="A9" s="113">
        <v>5</v>
      </c>
      <c r="B9" s="114" t="s">
        <v>123</v>
      </c>
      <c r="C9" s="115" t="s">
        <v>117</v>
      </c>
      <c r="D9" s="116">
        <v>1298</v>
      </c>
      <c r="E9" s="119"/>
      <c r="F9" s="113">
        <v>3</v>
      </c>
      <c r="G9" s="114" t="s">
        <v>124</v>
      </c>
      <c r="H9" s="115" t="s">
        <v>112</v>
      </c>
      <c r="I9" s="116">
        <v>767</v>
      </c>
      <c r="K9" s="113">
        <v>5</v>
      </c>
      <c r="L9" s="114" t="s">
        <v>125</v>
      </c>
      <c r="M9" s="115" t="s">
        <v>112</v>
      </c>
      <c r="N9" s="116">
        <v>1223</v>
      </c>
    </row>
    <row r="10" spans="1:14" ht="15.75">
      <c r="A10" s="113" t="s">
        <v>46</v>
      </c>
      <c r="B10" s="114" t="s">
        <v>126</v>
      </c>
      <c r="C10" s="115" t="s">
        <v>107</v>
      </c>
      <c r="D10" s="116">
        <v>793</v>
      </c>
      <c r="E10" s="120"/>
      <c r="F10" s="113">
        <v>4</v>
      </c>
      <c r="G10" s="114" t="s">
        <v>127</v>
      </c>
      <c r="H10" s="115" t="s">
        <v>112</v>
      </c>
      <c r="I10" s="116">
        <v>969</v>
      </c>
      <c r="K10" s="113" t="s">
        <v>46</v>
      </c>
      <c r="L10" s="114" t="s">
        <v>128</v>
      </c>
      <c r="M10" s="115" t="s">
        <v>112</v>
      </c>
      <c r="N10" s="116">
        <v>3054</v>
      </c>
    </row>
    <row r="11" spans="1:14" ht="15">
      <c r="A11" s="113">
        <v>7</v>
      </c>
      <c r="B11" s="114" t="s">
        <v>129</v>
      </c>
      <c r="C11" s="115" t="s">
        <v>107</v>
      </c>
      <c r="D11" s="116">
        <v>838</v>
      </c>
      <c r="E11" s="121"/>
      <c r="F11" s="113">
        <v>5</v>
      </c>
      <c r="G11" s="114" t="s">
        <v>130</v>
      </c>
      <c r="H11" s="115" t="s">
        <v>112</v>
      </c>
      <c r="I11" s="116">
        <v>2143</v>
      </c>
      <c r="K11" s="113">
        <v>7</v>
      </c>
      <c r="L11" s="114" t="s">
        <v>131</v>
      </c>
      <c r="M11" s="115" t="s">
        <v>107</v>
      </c>
      <c r="N11" s="116">
        <v>541</v>
      </c>
    </row>
    <row r="12" spans="1:14" ht="15">
      <c r="A12" s="113">
        <v>8</v>
      </c>
      <c r="B12" s="114" t="s">
        <v>132</v>
      </c>
      <c r="C12" s="115" t="s">
        <v>112</v>
      </c>
      <c r="D12" s="116">
        <v>1653</v>
      </c>
      <c r="E12" s="121"/>
      <c r="F12" s="113"/>
      <c r="G12" s="114"/>
      <c r="H12" s="115"/>
      <c r="I12" s="116"/>
      <c r="K12" s="113">
        <v>8</v>
      </c>
      <c r="L12" s="114" t="s">
        <v>133</v>
      </c>
      <c r="M12" s="115" t="s">
        <v>107</v>
      </c>
      <c r="N12" s="116">
        <v>371</v>
      </c>
    </row>
    <row r="13" spans="1:14" ht="15.75">
      <c r="A13" s="113"/>
      <c r="B13" s="114"/>
      <c r="C13" s="115"/>
      <c r="D13" s="116"/>
      <c r="E13" s="121"/>
      <c r="F13" s="109" t="s">
        <v>134</v>
      </c>
      <c r="G13" s="110" t="s">
        <v>135</v>
      </c>
      <c r="H13" s="117" t="s">
        <v>105</v>
      </c>
      <c r="I13" s="118">
        <f>SUM(I14:I18)</f>
        <v>6390</v>
      </c>
      <c r="K13" s="113">
        <v>9</v>
      </c>
      <c r="L13" s="114" t="s">
        <v>136</v>
      </c>
      <c r="M13" s="115" t="s">
        <v>107</v>
      </c>
      <c r="N13" s="116">
        <v>372</v>
      </c>
    </row>
    <row r="14" spans="1:14" ht="15.75">
      <c r="A14" s="109" t="s">
        <v>137</v>
      </c>
      <c r="B14" s="110" t="s">
        <v>138</v>
      </c>
      <c r="C14" s="117" t="s">
        <v>105</v>
      </c>
      <c r="D14" s="118">
        <f>SUM(D15:D21)</f>
        <v>7830</v>
      </c>
      <c r="E14" s="122"/>
      <c r="F14" s="113">
        <v>1</v>
      </c>
      <c r="G14" s="114" t="s">
        <v>139</v>
      </c>
      <c r="H14" s="115" t="s">
        <v>112</v>
      </c>
      <c r="I14" s="116">
        <v>1068</v>
      </c>
      <c r="K14" s="113">
        <v>10</v>
      </c>
      <c r="L14" s="114" t="s">
        <v>140</v>
      </c>
      <c r="M14" s="115" t="s">
        <v>107</v>
      </c>
      <c r="N14" s="116">
        <v>1355</v>
      </c>
    </row>
    <row r="15" spans="1:14" ht="15">
      <c r="A15" s="113">
        <v>1</v>
      </c>
      <c r="B15" s="114" t="s">
        <v>141</v>
      </c>
      <c r="C15" s="115" t="s">
        <v>107</v>
      </c>
      <c r="D15" s="116">
        <v>429</v>
      </c>
      <c r="E15" s="121"/>
      <c r="F15" s="113">
        <v>2</v>
      </c>
      <c r="G15" s="114" t="s">
        <v>142</v>
      </c>
      <c r="H15" s="115" t="s">
        <v>112</v>
      </c>
      <c r="I15" s="116">
        <v>2203</v>
      </c>
      <c r="K15" s="113">
        <v>11</v>
      </c>
      <c r="L15" s="114" t="s">
        <v>140</v>
      </c>
      <c r="M15" s="115" t="s">
        <v>117</v>
      </c>
      <c r="N15" s="116">
        <v>8644</v>
      </c>
    </row>
    <row r="16" spans="1:14" ht="15.75">
      <c r="A16" s="113">
        <v>2</v>
      </c>
      <c r="B16" s="114" t="s">
        <v>143</v>
      </c>
      <c r="C16" s="115" t="s">
        <v>107</v>
      </c>
      <c r="D16" s="116">
        <v>310</v>
      </c>
      <c r="E16" s="121"/>
      <c r="F16" s="113">
        <v>3</v>
      </c>
      <c r="G16" s="114" t="s">
        <v>144</v>
      </c>
      <c r="H16" s="115" t="s">
        <v>107</v>
      </c>
      <c r="I16" s="116">
        <v>423</v>
      </c>
      <c r="K16" s="113"/>
      <c r="L16" s="114"/>
      <c r="M16" s="115"/>
      <c r="N16" s="118"/>
    </row>
    <row r="17" spans="1:14" ht="15.75">
      <c r="A17" s="113">
        <v>3</v>
      </c>
      <c r="B17" s="114" t="s">
        <v>145</v>
      </c>
      <c r="C17" s="115" t="s">
        <v>107</v>
      </c>
      <c r="D17" s="116">
        <v>718</v>
      </c>
      <c r="E17" s="121"/>
      <c r="F17" s="113">
        <v>4</v>
      </c>
      <c r="G17" s="114" t="s">
        <v>146</v>
      </c>
      <c r="H17" s="115" t="s">
        <v>112</v>
      </c>
      <c r="I17" s="116">
        <v>2167</v>
      </c>
      <c r="K17" s="109" t="s">
        <v>147</v>
      </c>
      <c r="L17" s="110" t="s">
        <v>17</v>
      </c>
      <c r="M17" s="117" t="s">
        <v>105</v>
      </c>
      <c r="N17" s="118">
        <f>SUM(N18:N26)</f>
        <v>10440</v>
      </c>
    </row>
    <row r="18" spans="1:14" ht="15">
      <c r="A18" s="113">
        <v>4</v>
      </c>
      <c r="B18" s="114" t="s">
        <v>148</v>
      </c>
      <c r="C18" s="115" t="s">
        <v>107</v>
      </c>
      <c r="D18" s="116">
        <v>1078</v>
      </c>
      <c r="E18" s="121"/>
      <c r="F18" s="113">
        <v>5</v>
      </c>
      <c r="G18" s="114" t="s">
        <v>149</v>
      </c>
      <c r="H18" s="115" t="s">
        <v>107</v>
      </c>
      <c r="I18" s="116">
        <v>529</v>
      </c>
      <c r="K18" s="113">
        <v>1</v>
      </c>
      <c r="L18" s="114" t="s">
        <v>150</v>
      </c>
      <c r="M18" s="115" t="s">
        <v>107</v>
      </c>
      <c r="N18" s="116">
        <v>461</v>
      </c>
    </row>
    <row r="19" spans="1:14" ht="15">
      <c r="A19" s="113">
        <v>5</v>
      </c>
      <c r="B19" s="114" t="s">
        <v>148</v>
      </c>
      <c r="C19" s="115" t="s">
        <v>117</v>
      </c>
      <c r="D19" s="116">
        <v>2561</v>
      </c>
      <c r="E19" s="121"/>
      <c r="F19" s="113"/>
      <c r="G19" s="114"/>
      <c r="H19" s="115"/>
      <c r="I19" s="116"/>
      <c r="K19" s="113">
        <v>2</v>
      </c>
      <c r="L19" s="114" t="s">
        <v>151</v>
      </c>
      <c r="M19" s="115" t="s">
        <v>117</v>
      </c>
      <c r="N19" s="116">
        <v>625</v>
      </c>
    </row>
    <row r="20" spans="1:14" ht="15.75">
      <c r="A20" s="113">
        <v>6</v>
      </c>
      <c r="B20" s="114" t="s">
        <v>152</v>
      </c>
      <c r="C20" s="115" t="s">
        <v>112</v>
      </c>
      <c r="D20" s="116">
        <v>2307</v>
      </c>
      <c r="E20" s="121"/>
      <c r="F20" s="109" t="s">
        <v>153</v>
      </c>
      <c r="G20" s="110" t="s">
        <v>12</v>
      </c>
      <c r="H20" s="117" t="s">
        <v>105</v>
      </c>
      <c r="I20" s="118">
        <f>SUM(I21:I25)</f>
        <v>4050</v>
      </c>
      <c r="K20" s="113">
        <v>3</v>
      </c>
      <c r="L20" s="114" t="s">
        <v>154</v>
      </c>
      <c r="M20" s="115" t="s">
        <v>112</v>
      </c>
      <c r="N20" s="116">
        <v>950</v>
      </c>
    </row>
    <row r="21" spans="1:14" ht="15">
      <c r="A21" s="113">
        <v>7</v>
      </c>
      <c r="B21" s="114" t="s">
        <v>155</v>
      </c>
      <c r="C21" s="115" t="s">
        <v>107</v>
      </c>
      <c r="D21" s="116">
        <v>427</v>
      </c>
      <c r="E21" s="121"/>
      <c r="F21" s="113">
        <v>1</v>
      </c>
      <c r="G21" s="114" t="s">
        <v>156</v>
      </c>
      <c r="H21" s="115" t="s">
        <v>107</v>
      </c>
      <c r="I21" s="116">
        <v>417</v>
      </c>
      <c r="K21" s="113">
        <v>4</v>
      </c>
      <c r="L21" s="114" t="s">
        <v>157</v>
      </c>
      <c r="M21" s="115" t="s">
        <v>112</v>
      </c>
      <c r="N21" s="116">
        <v>876</v>
      </c>
    </row>
    <row r="22" spans="1:14" ht="15.75">
      <c r="A22" s="109"/>
      <c r="B22" s="110"/>
      <c r="C22" s="115"/>
      <c r="D22" s="118"/>
      <c r="E22" s="122"/>
      <c r="F22" s="113">
        <v>2</v>
      </c>
      <c r="G22" s="114" t="s">
        <v>158</v>
      </c>
      <c r="H22" s="115" t="s">
        <v>112</v>
      </c>
      <c r="I22" s="116">
        <v>487</v>
      </c>
      <c r="K22" s="113">
        <v>5</v>
      </c>
      <c r="L22" s="114" t="s">
        <v>159</v>
      </c>
      <c r="M22" s="115" t="s">
        <v>107</v>
      </c>
      <c r="N22" s="116">
        <v>623</v>
      </c>
    </row>
    <row r="23" spans="1:14" ht="15.75">
      <c r="A23" s="109" t="s">
        <v>160</v>
      </c>
      <c r="B23" s="110" t="s">
        <v>8</v>
      </c>
      <c r="C23" s="117" t="s">
        <v>105</v>
      </c>
      <c r="D23" s="118">
        <f>SUM(D24:D29)</f>
        <v>6465</v>
      </c>
      <c r="E23" s="121"/>
      <c r="F23" s="113">
        <v>3</v>
      </c>
      <c r="G23" s="114" t="s">
        <v>161</v>
      </c>
      <c r="H23" s="115" t="s">
        <v>107</v>
      </c>
      <c r="I23" s="116">
        <v>545</v>
      </c>
      <c r="K23" s="113">
        <v>6</v>
      </c>
      <c r="L23" s="114" t="s">
        <v>162</v>
      </c>
      <c r="M23" s="115" t="s">
        <v>112</v>
      </c>
      <c r="N23" s="116">
        <v>2784</v>
      </c>
    </row>
    <row r="24" spans="1:14" ht="15">
      <c r="A24" s="113">
        <v>1</v>
      </c>
      <c r="B24" s="114" t="s">
        <v>163</v>
      </c>
      <c r="C24" s="115" t="s">
        <v>107</v>
      </c>
      <c r="D24" s="116">
        <v>671</v>
      </c>
      <c r="E24" s="121"/>
      <c r="F24" s="113">
        <v>4</v>
      </c>
      <c r="G24" s="114" t="s">
        <v>164</v>
      </c>
      <c r="H24" s="115" t="s">
        <v>112</v>
      </c>
      <c r="I24" s="116">
        <v>1965</v>
      </c>
      <c r="K24" s="113">
        <v>7</v>
      </c>
      <c r="L24" s="114" t="s">
        <v>165</v>
      </c>
      <c r="M24" s="115" t="s">
        <v>107</v>
      </c>
      <c r="N24" s="116">
        <v>266</v>
      </c>
    </row>
    <row r="25" spans="1:14" ht="15">
      <c r="A25" s="113">
        <v>2</v>
      </c>
      <c r="B25" s="114" t="s">
        <v>166</v>
      </c>
      <c r="C25" s="115" t="s">
        <v>112</v>
      </c>
      <c r="D25" s="116">
        <v>2707</v>
      </c>
      <c r="E25" s="121"/>
      <c r="F25" s="113">
        <v>5</v>
      </c>
      <c r="G25" s="114" t="s">
        <v>167</v>
      </c>
      <c r="H25" s="115" t="s">
        <v>112</v>
      </c>
      <c r="I25" s="116">
        <v>636</v>
      </c>
      <c r="K25" s="113">
        <v>8</v>
      </c>
      <c r="L25" s="114" t="s">
        <v>168</v>
      </c>
      <c r="M25" s="115" t="s">
        <v>107</v>
      </c>
      <c r="N25" s="116">
        <v>815</v>
      </c>
    </row>
    <row r="26" spans="1:14" ht="15">
      <c r="A26" s="113">
        <v>3</v>
      </c>
      <c r="B26" s="114" t="s">
        <v>169</v>
      </c>
      <c r="C26" s="115" t="s">
        <v>107</v>
      </c>
      <c r="D26" s="116">
        <v>704</v>
      </c>
      <c r="E26" s="121"/>
      <c r="F26" s="113"/>
      <c r="G26" s="114"/>
      <c r="H26" s="115"/>
      <c r="I26" s="116"/>
      <c r="K26" s="113">
        <v>9</v>
      </c>
      <c r="L26" s="114" t="s">
        <v>168</v>
      </c>
      <c r="M26" s="115" t="s">
        <v>117</v>
      </c>
      <c r="N26" s="116">
        <v>3040</v>
      </c>
    </row>
    <row r="27" spans="1:14" ht="15.75">
      <c r="A27" s="113">
        <v>4</v>
      </c>
      <c r="B27" s="114" t="s">
        <v>170</v>
      </c>
      <c r="C27" s="115" t="s">
        <v>107</v>
      </c>
      <c r="D27" s="116">
        <v>395</v>
      </c>
      <c r="E27" s="121"/>
      <c r="F27" s="109" t="s">
        <v>171</v>
      </c>
      <c r="G27" s="110" t="s">
        <v>13</v>
      </c>
      <c r="H27" s="117" t="s">
        <v>105</v>
      </c>
      <c r="I27" s="118">
        <f>SUM(I28:I33)</f>
        <v>4577</v>
      </c>
      <c r="K27" s="113"/>
      <c r="L27" s="114"/>
      <c r="M27" s="115"/>
      <c r="N27" s="116"/>
    </row>
    <row r="28" spans="1:14" ht="15.75">
      <c r="A28" s="113">
        <v>5</v>
      </c>
      <c r="B28" s="114" t="s">
        <v>172</v>
      </c>
      <c r="C28" s="115" t="s">
        <v>112</v>
      </c>
      <c r="D28" s="116">
        <v>1319</v>
      </c>
      <c r="E28" s="122"/>
      <c r="F28" s="113">
        <v>1</v>
      </c>
      <c r="G28" s="114" t="s">
        <v>173</v>
      </c>
      <c r="H28" s="115" t="s">
        <v>107</v>
      </c>
      <c r="I28" s="116">
        <v>334</v>
      </c>
      <c r="K28" s="109" t="s">
        <v>174</v>
      </c>
      <c r="L28" s="110" t="s">
        <v>18</v>
      </c>
      <c r="M28" s="117" t="s">
        <v>105</v>
      </c>
      <c r="N28" s="118">
        <f>SUM(N29:N38)</f>
        <v>12100</v>
      </c>
    </row>
    <row r="29" spans="1:14" ht="15">
      <c r="A29" s="113">
        <v>6</v>
      </c>
      <c r="B29" s="114" t="s">
        <v>175</v>
      </c>
      <c r="C29" s="115" t="s">
        <v>112</v>
      </c>
      <c r="D29" s="116">
        <v>669</v>
      </c>
      <c r="E29" s="121"/>
      <c r="F29" s="113">
        <v>2</v>
      </c>
      <c r="G29" s="114" t="s">
        <v>176</v>
      </c>
      <c r="H29" s="115" t="s">
        <v>107</v>
      </c>
      <c r="I29" s="116">
        <v>586</v>
      </c>
      <c r="K29" s="113">
        <v>1</v>
      </c>
      <c r="L29" s="114" t="s">
        <v>177</v>
      </c>
      <c r="M29" s="115" t="s">
        <v>107</v>
      </c>
      <c r="N29" s="116">
        <v>609</v>
      </c>
    </row>
    <row r="30" spans="1:14" ht="15">
      <c r="A30" s="113"/>
      <c r="B30" s="114"/>
      <c r="C30" s="115"/>
      <c r="D30" s="116"/>
      <c r="E30" s="121"/>
      <c r="F30" s="113">
        <v>3</v>
      </c>
      <c r="G30" s="114" t="s">
        <v>178</v>
      </c>
      <c r="H30" s="115" t="s">
        <v>107</v>
      </c>
      <c r="I30" s="116">
        <v>426</v>
      </c>
      <c r="K30" s="113">
        <v>2</v>
      </c>
      <c r="L30" s="114" t="s">
        <v>179</v>
      </c>
      <c r="M30" s="115" t="s">
        <v>112</v>
      </c>
      <c r="N30" s="116">
        <v>1129</v>
      </c>
    </row>
    <row r="31" spans="1:14" ht="15.75">
      <c r="A31" s="109" t="s">
        <v>180</v>
      </c>
      <c r="B31" s="110" t="s">
        <v>181</v>
      </c>
      <c r="C31" s="117" t="s">
        <v>105</v>
      </c>
      <c r="D31" s="118">
        <f>SUM(D32+D33+D34+D35+D36+D37+D38+I4)</f>
        <v>11439</v>
      </c>
      <c r="E31" s="121"/>
      <c r="F31" s="113">
        <v>4</v>
      </c>
      <c r="G31" s="114" t="s">
        <v>182</v>
      </c>
      <c r="H31" s="115" t="s">
        <v>107</v>
      </c>
      <c r="I31" s="116">
        <v>401</v>
      </c>
      <c r="K31" s="113">
        <v>3</v>
      </c>
      <c r="L31" s="114" t="s">
        <v>183</v>
      </c>
      <c r="M31" s="115" t="s">
        <v>107</v>
      </c>
      <c r="N31" s="116">
        <v>401</v>
      </c>
    </row>
    <row r="32" spans="1:14" ht="15">
      <c r="A32" s="113">
        <v>1</v>
      </c>
      <c r="B32" s="114" t="s">
        <v>184</v>
      </c>
      <c r="C32" s="115" t="s">
        <v>112</v>
      </c>
      <c r="D32" s="116">
        <v>654</v>
      </c>
      <c r="E32" s="121"/>
      <c r="F32" s="113">
        <v>5</v>
      </c>
      <c r="G32" s="114" t="s">
        <v>185</v>
      </c>
      <c r="H32" s="115" t="s">
        <v>112</v>
      </c>
      <c r="I32" s="116">
        <v>2299</v>
      </c>
      <c r="K32" s="113">
        <v>4</v>
      </c>
      <c r="L32" s="114" t="s">
        <v>186</v>
      </c>
      <c r="M32" s="115" t="s">
        <v>112</v>
      </c>
      <c r="N32" s="116">
        <v>3088</v>
      </c>
    </row>
    <row r="33" spans="1:14" ht="15">
      <c r="A33" s="113">
        <v>2</v>
      </c>
      <c r="B33" s="114" t="s">
        <v>187</v>
      </c>
      <c r="C33" s="115" t="s">
        <v>107</v>
      </c>
      <c r="D33" s="116">
        <v>448</v>
      </c>
      <c r="E33" s="121"/>
      <c r="F33" s="113">
        <v>6</v>
      </c>
      <c r="G33" s="114" t="s">
        <v>188</v>
      </c>
      <c r="H33" s="115" t="s">
        <v>112</v>
      </c>
      <c r="I33" s="116">
        <v>531</v>
      </c>
      <c r="K33" s="113">
        <v>5</v>
      </c>
      <c r="L33" s="114" t="s">
        <v>189</v>
      </c>
      <c r="M33" s="115" t="s">
        <v>117</v>
      </c>
      <c r="N33" s="116">
        <v>410</v>
      </c>
    </row>
    <row r="34" spans="1:14" ht="15">
      <c r="A34" s="113" t="s">
        <v>31</v>
      </c>
      <c r="B34" s="114" t="s">
        <v>190</v>
      </c>
      <c r="C34" s="115" t="s">
        <v>112</v>
      </c>
      <c r="D34" s="116">
        <v>2272</v>
      </c>
      <c r="E34" s="121"/>
      <c r="F34" s="113"/>
      <c r="G34" s="114"/>
      <c r="H34" s="115"/>
      <c r="I34" s="116"/>
      <c r="K34" s="113">
        <v>6</v>
      </c>
      <c r="L34" s="114" t="s">
        <v>191</v>
      </c>
      <c r="M34" s="115" t="s">
        <v>107</v>
      </c>
      <c r="N34" s="116">
        <v>421</v>
      </c>
    </row>
    <row r="35" spans="1:14" ht="15.75">
      <c r="A35" s="113">
        <v>4</v>
      </c>
      <c r="B35" s="114" t="s">
        <v>192</v>
      </c>
      <c r="C35" s="115" t="s">
        <v>107</v>
      </c>
      <c r="D35" s="116">
        <v>890</v>
      </c>
      <c r="E35" s="121"/>
      <c r="F35" s="123" t="s">
        <v>193</v>
      </c>
      <c r="G35" s="124" t="s">
        <v>14</v>
      </c>
      <c r="H35" s="125" t="s">
        <v>105</v>
      </c>
      <c r="I35" s="118">
        <f>SUM(I36:I38)</f>
        <v>3696</v>
      </c>
      <c r="K35" s="113">
        <v>7</v>
      </c>
      <c r="L35" s="114" t="s">
        <v>194</v>
      </c>
      <c r="M35" s="115" t="s">
        <v>107</v>
      </c>
      <c r="N35" s="116">
        <v>757</v>
      </c>
    </row>
    <row r="36" spans="1:14" ht="15">
      <c r="A36" s="113">
        <v>5</v>
      </c>
      <c r="B36" s="114" t="s">
        <v>192</v>
      </c>
      <c r="C36" s="115" t="s">
        <v>117</v>
      </c>
      <c r="D36" s="116">
        <v>5061</v>
      </c>
      <c r="E36" s="121"/>
      <c r="F36" s="113">
        <v>1</v>
      </c>
      <c r="G36" s="114" t="s">
        <v>195</v>
      </c>
      <c r="H36" s="115" t="s">
        <v>112</v>
      </c>
      <c r="I36" s="116">
        <v>1015</v>
      </c>
      <c r="K36" s="113">
        <v>8</v>
      </c>
      <c r="L36" s="114" t="s">
        <v>196</v>
      </c>
      <c r="M36" s="115" t="s">
        <v>107</v>
      </c>
      <c r="N36" s="116">
        <v>463</v>
      </c>
    </row>
    <row r="37" spans="1:14" ht="15">
      <c r="A37" s="113">
        <v>6</v>
      </c>
      <c r="B37" s="114" t="s">
        <v>197</v>
      </c>
      <c r="C37" s="115" t="s">
        <v>112</v>
      </c>
      <c r="D37" s="116">
        <v>738</v>
      </c>
      <c r="E37" s="121"/>
      <c r="F37" s="113">
        <v>2</v>
      </c>
      <c r="G37" s="114" t="s">
        <v>198</v>
      </c>
      <c r="H37" s="115" t="s">
        <v>112</v>
      </c>
      <c r="I37" s="116">
        <v>494</v>
      </c>
      <c r="K37" s="113">
        <v>9</v>
      </c>
      <c r="L37" s="114" t="s">
        <v>199</v>
      </c>
      <c r="M37" s="115" t="s">
        <v>107</v>
      </c>
      <c r="N37" s="116">
        <v>1188</v>
      </c>
    </row>
    <row r="38" spans="1:14" ht="15.75" thickBot="1">
      <c r="A38" s="113">
        <v>7</v>
      </c>
      <c r="B38" s="114" t="s">
        <v>200</v>
      </c>
      <c r="C38" s="115" t="s">
        <v>107</v>
      </c>
      <c r="D38" s="116">
        <v>834</v>
      </c>
      <c r="E38" s="121"/>
      <c r="F38" s="126">
        <v>3</v>
      </c>
      <c r="G38" s="127" t="s">
        <v>201</v>
      </c>
      <c r="H38" s="128" t="s">
        <v>112</v>
      </c>
      <c r="I38" s="129">
        <v>2187</v>
      </c>
      <c r="K38" s="130">
        <v>10</v>
      </c>
      <c r="L38" s="131" t="s">
        <v>199</v>
      </c>
      <c r="M38" s="132" t="s">
        <v>117</v>
      </c>
      <c r="N38" s="133">
        <v>3634</v>
      </c>
    </row>
    <row r="39" spans="1:14" ht="19.5" thickBot="1" thickTop="1">
      <c r="A39" s="121"/>
      <c r="B39" s="134"/>
      <c r="C39" s="135"/>
      <c r="D39" s="136"/>
      <c r="E39" s="137"/>
      <c r="F39" s="134"/>
      <c r="G39" s="137"/>
      <c r="H39" s="138"/>
      <c r="K39" s="139"/>
      <c r="L39" s="140" t="s">
        <v>202</v>
      </c>
      <c r="M39" s="141" t="s">
        <v>203</v>
      </c>
      <c r="N39" s="142">
        <f>SUM(D4+D14+D23+D31+I6+I13+I20+I27+I35+N4+N17+N28)</f>
        <v>107774</v>
      </c>
    </row>
    <row r="40" spans="1:8" ht="16.5" thickTop="1">
      <c r="A40" s="121"/>
      <c r="B40" s="134" t="s">
        <v>204</v>
      </c>
      <c r="C40" s="135"/>
      <c r="D40" s="136"/>
      <c r="E40" s="137"/>
      <c r="F40" s="134"/>
      <c r="G40" s="137"/>
      <c r="H40" s="138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tabSelected="1" workbookViewId="0" topLeftCell="V1">
      <selection activeCell="AP27" sqref="AP27"/>
    </sheetView>
  </sheetViews>
  <sheetFormatPr defaultColWidth="9.00390625" defaultRowHeight="12.75"/>
  <cols>
    <col min="33" max="33" width="3.75390625" style="0" customWidth="1"/>
  </cols>
  <sheetData>
    <row r="1" spans="25:41" ht="15"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</row>
    <row r="2" spans="25:41" ht="15"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</row>
    <row r="3" spans="25:41" ht="15"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</row>
    <row r="4" spans="25:41" ht="15"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</row>
    <row r="5" spans="25:41" ht="15"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</row>
    <row r="6" spans="3:41" ht="12.75" customHeight="1">
      <c r="C6" s="144" t="s">
        <v>205</v>
      </c>
      <c r="D6" s="144" t="s">
        <v>206</v>
      </c>
      <c r="E6" s="144" t="s">
        <v>207</v>
      </c>
      <c r="F6" s="144" t="s">
        <v>166</v>
      </c>
      <c r="G6" s="144" t="s">
        <v>192</v>
      </c>
      <c r="H6" s="144" t="s">
        <v>130</v>
      </c>
      <c r="I6" s="144" t="s">
        <v>208</v>
      </c>
      <c r="J6" s="144" t="s">
        <v>164</v>
      </c>
      <c r="K6" s="144" t="s">
        <v>185</v>
      </c>
      <c r="L6" s="144" t="s">
        <v>201</v>
      </c>
      <c r="M6" s="144" t="s">
        <v>209</v>
      </c>
      <c r="N6" s="144" t="s">
        <v>210</v>
      </c>
      <c r="O6" s="144" t="s">
        <v>168</v>
      </c>
      <c r="P6" s="144" t="s">
        <v>199</v>
      </c>
      <c r="T6" t="s">
        <v>211</v>
      </c>
      <c r="U6" s="145">
        <v>0.68</v>
      </c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</row>
    <row r="7" spans="3:41" ht="15">
      <c r="C7">
        <v>10980</v>
      </c>
      <c r="D7">
        <v>6636</v>
      </c>
      <c r="E7">
        <v>7830</v>
      </c>
      <c r="F7">
        <v>6465</v>
      </c>
      <c r="G7">
        <v>11439</v>
      </c>
      <c r="H7">
        <v>5166</v>
      </c>
      <c r="I7">
        <v>6390</v>
      </c>
      <c r="J7">
        <v>4050</v>
      </c>
      <c r="K7">
        <v>4577</v>
      </c>
      <c r="L7">
        <v>3696</v>
      </c>
      <c r="M7">
        <v>8644</v>
      </c>
      <c r="N7">
        <v>9361</v>
      </c>
      <c r="O7">
        <v>10440</v>
      </c>
      <c r="P7">
        <v>12100</v>
      </c>
      <c r="T7" t="s">
        <v>212</v>
      </c>
      <c r="U7" s="145">
        <v>0.07</v>
      </c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</row>
    <row r="8" spans="20:41" ht="15">
      <c r="T8" t="s">
        <v>213</v>
      </c>
      <c r="U8" s="145">
        <v>0.17</v>
      </c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</row>
    <row r="9" spans="20:41" ht="15">
      <c r="T9" t="s">
        <v>214</v>
      </c>
      <c r="U9" s="145">
        <v>0.08</v>
      </c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</row>
    <row r="10" spans="25:41" ht="15"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</row>
    <row r="11" spans="25:41" ht="15"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</row>
    <row r="12" spans="25:41" ht="15"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</row>
    <row r="13" spans="20:41" ht="15">
      <c r="T13" t="s">
        <v>215</v>
      </c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</row>
    <row r="14" spans="25:41" ht="15"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</row>
    <row r="15" spans="3:41" ht="12.75" customHeight="1">
      <c r="C15" s="144" t="s">
        <v>205</v>
      </c>
      <c r="D15" s="144" t="s">
        <v>206</v>
      </c>
      <c r="E15" s="144" t="s">
        <v>207</v>
      </c>
      <c r="F15" s="144" t="s">
        <v>166</v>
      </c>
      <c r="G15" s="144" t="s">
        <v>192</v>
      </c>
      <c r="H15" s="144" t="s">
        <v>130</v>
      </c>
      <c r="I15" s="144" t="s">
        <v>208</v>
      </c>
      <c r="J15" s="144" t="s">
        <v>164</v>
      </c>
      <c r="K15" s="144" t="s">
        <v>185</v>
      </c>
      <c r="L15" s="144" t="s">
        <v>201</v>
      </c>
      <c r="M15" s="144" t="s">
        <v>209</v>
      </c>
      <c r="N15" s="144" t="s">
        <v>210</v>
      </c>
      <c r="O15" s="144" t="s">
        <v>168</v>
      </c>
      <c r="P15" s="144" t="s">
        <v>199</v>
      </c>
      <c r="T15" t="s">
        <v>216</v>
      </c>
      <c r="U15" s="146">
        <v>0.25</v>
      </c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</row>
    <row r="16" spans="2:41" ht="15">
      <c r="B16" t="s">
        <v>217</v>
      </c>
      <c r="C16">
        <v>797</v>
      </c>
      <c r="D16">
        <v>494</v>
      </c>
      <c r="E16">
        <v>634</v>
      </c>
      <c r="F16">
        <v>749</v>
      </c>
      <c r="G16">
        <v>1082</v>
      </c>
      <c r="H16">
        <v>370</v>
      </c>
      <c r="I16">
        <v>562</v>
      </c>
      <c r="J16">
        <v>309</v>
      </c>
      <c r="K16">
        <v>378</v>
      </c>
      <c r="L16">
        <v>313</v>
      </c>
      <c r="M16">
        <v>688</v>
      </c>
      <c r="N16">
        <v>592</v>
      </c>
      <c r="O16">
        <v>869</v>
      </c>
      <c r="P16">
        <v>1089</v>
      </c>
      <c r="T16" t="s">
        <v>218</v>
      </c>
      <c r="U16" s="145">
        <v>0.49</v>
      </c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</row>
    <row r="17" spans="2:41" ht="15">
      <c r="B17" t="s">
        <v>219</v>
      </c>
      <c r="C17">
        <v>973</v>
      </c>
      <c r="D17">
        <v>466</v>
      </c>
      <c r="E17">
        <v>631</v>
      </c>
      <c r="F17">
        <v>590</v>
      </c>
      <c r="G17">
        <v>877</v>
      </c>
      <c r="H17">
        <v>466</v>
      </c>
      <c r="I17">
        <v>691</v>
      </c>
      <c r="J17">
        <v>295</v>
      </c>
      <c r="K17">
        <v>365</v>
      </c>
      <c r="L17">
        <v>331</v>
      </c>
      <c r="M17">
        <v>741</v>
      </c>
      <c r="N17">
        <v>666</v>
      </c>
      <c r="O17">
        <v>908</v>
      </c>
      <c r="P17">
        <v>1183</v>
      </c>
      <c r="T17" t="s">
        <v>220</v>
      </c>
      <c r="U17" s="145">
        <v>0.15</v>
      </c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</row>
    <row r="18" spans="20:41" ht="15">
      <c r="T18" t="s">
        <v>221</v>
      </c>
      <c r="U18" s="145">
        <v>0.09</v>
      </c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</row>
    <row r="19" spans="20:41" ht="15">
      <c r="T19" t="s">
        <v>222</v>
      </c>
      <c r="U19" s="145">
        <v>0.02</v>
      </c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</row>
    <row r="20" spans="25:41" ht="15"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</row>
    <row r="21" spans="25:41" ht="15"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</row>
    <row r="22" spans="25:41" ht="15"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</row>
    <row r="23" spans="25:41" ht="15"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</row>
    <row r="24" spans="25:41" ht="15"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</row>
    <row r="25" spans="25:41" ht="15"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</row>
    <row r="26" spans="25:41" ht="15"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</row>
    <row r="27" spans="25:41" ht="15"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</row>
    <row r="28" spans="25:41" ht="15"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</row>
    <row r="29" spans="25:41" ht="15"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</row>
    <row r="30" spans="25:41" ht="15"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</row>
    <row r="31" spans="25:41" ht="15"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</row>
    <row r="32" spans="25:41" ht="15"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</row>
    <row r="33" spans="25:41" ht="15"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</row>
    <row r="34" spans="25:41" ht="15"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</row>
    <row r="35" spans="25:41" ht="15"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</row>
    <row r="36" spans="25:41" ht="15"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</row>
    <row r="37" spans="25:41" ht="15"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</row>
    <row r="38" spans="25:41" ht="15"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</row>
    <row r="39" spans="25:41" ht="15"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</row>
    <row r="40" spans="25:41" ht="15"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</row>
    <row r="41" spans="25:41" ht="15"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</row>
    <row r="42" spans="25:41" ht="15"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</row>
    <row r="43" spans="25:41" ht="15"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</row>
    <row r="44" spans="25:41" ht="15"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</row>
    <row r="45" spans="25:41" ht="15"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Zielona Gora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WUP</cp:lastModifiedBy>
  <dcterms:created xsi:type="dcterms:W3CDTF">2003-07-18T08:58:40Z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