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20" activeTab="2"/>
  </bookViews>
  <sheets>
    <sheet name="Stan i struktura" sheetId="1" r:id="rId1"/>
    <sheet name="gminy" sheetId="2" r:id="rId2"/>
    <sheet name="wykresy" sheetId="3" r:id="rId3"/>
  </sheets>
  <definedNames>
    <definedName name="_xlnm.Print_Area" localSheetId="0">'Stan i struktura'!$C$40:$T$72</definedName>
  </definedNames>
  <calcPr fullCalcOnLoad="1"/>
</workbook>
</file>

<file path=xl/sharedStrings.xml><?xml version="1.0" encoding="utf-8"?>
<sst xmlns="http://schemas.openxmlformats.org/spreadsheetml/2006/main" count="395" uniqueCount="223">
  <si>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</si>
  <si>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</si>
  <si>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</si>
  <si>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</si>
  <si>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STYCZNIU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</si>
  <si>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</si>
  <si>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</si>
  <si>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</si>
  <si>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</si>
  <si>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</si>
  <si>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</si>
  <si>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</si>
  <si>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</si>
  <si>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</si>
  <si>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</si>
  <si>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</si>
  <si>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</si>
  <si>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</si>
  <si>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</si>
  <si>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</si>
  <si>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</si>
  <si>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</si>
  <si>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</si>
  <si>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</si>
  <si>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</si>
  <si>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</si>
  <si>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</si>
  <si>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</si>
  <si>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</si>
  <si>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</si>
  <si>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</si>
  <si>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</si>
  <si>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</si>
  <si>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</si>
  <si>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</si>
  <si>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</si>
  <si>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</si>
  <si>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</si>
  <si>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</si>
  <si>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</si>
  <si>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</si>
  <si>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</si>
  <si>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</si>
  <si>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</si>
  <si>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</si>
  <si>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</si>
  <si>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</si>
  <si>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</si>
  <si>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</si>
  <si>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</si>
  <si>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</si>
  <si>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</si>
  <si>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</si>
  <si>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</si>
  <si>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</si>
  <si>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</si>
  <si>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</si>
  <si>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</si>
  <si>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</si>
  <si>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</si>
  <si>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</si>
  <si>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</si>
  <si>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</si>
  <si>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</si>
  <si>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</si>
  <si>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</si>
  <si>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</si>
  <si>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</si>
  <si>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</si>
  <si>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</si>
  <si>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</si>
  <si>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</si>
  <si>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</si>
  <si>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</si>
  <si>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</si>
  <si>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</si>
  <si>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</si>
  <si>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</si>
  <si>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</si>
  <si>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</si>
  <si>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</si>
  <si>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</si>
  <si>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</si>
  <si>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</si>
  <si>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</si>
  <si>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</si>
  <si>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</si>
  <si>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</si>
  <si>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</si>
  <si>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</si>
  <si>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</si>
  <si>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</si>
  <si>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</si>
  <si>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</si>
  <si>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</si>
  <si>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</si>
  <si>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</si>
  <si>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</si>
  <si>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</si>
  <si>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STYCZNIA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</si>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</sst>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8"/>
      <name val="Arial"/>
      <family val="2"/>
    </font>
    <font>
      <b/>
      <sz val="18"/>
      <name val="Arial CE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2" fillId="0" borderId="30" xfId="0" applyFont="1" applyBorder="1" applyAlignment="1">
      <alignment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164" fontId="20" fillId="0" borderId="17" xfId="0" applyNumberFormat="1" applyFont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 wrapText="1"/>
    </xf>
    <xf numFmtId="164" fontId="20" fillId="0" borderId="20" xfId="0" applyNumberFormat="1" applyFont="1" applyFill="1" applyBorder="1" applyAlignment="1">
      <alignment horizontal="center" vertical="center" wrapText="1"/>
    </xf>
    <xf numFmtId="164" fontId="20" fillId="0" borderId="21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3" fillId="0" borderId="25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3" xfId="0" applyNumberFormat="1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right" vertical="top" wrapText="1"/>
    </xf>
    <xf numFmtId="0" fontId="12" fillId="0" borderId="26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12" fillId="0" borderId="33" xfId="0" applyFont="1" applyBorder="1" applyAlignment="1">
      <alignment/>
    </xf>
    <xf numFmtId="0" fontId="24" fillId="0" borderId="2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38" xfId="0" applyBorder="1" applyAlignment="1">
      <alignment/>
    </xf>
    <xf numFmtId="0" fontId="28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28" fillId="0" borderId="42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29" fillId="0" borderId="36" xfId="0" applyFont="1" applyBorder="1" applyAlignment="1">
      <alignment horizontal="center"/>
    </xf>
    <xf numFmtId="0" fontId="29" fillId="0" borderId="20" xfId="0" applyFont="1" applyBorder="1" applyAlignment="1" applyProtection="1">
      <alignment horizontal="left"/>
      <protection/>
    </xf>
    <xf numFmtId="0" fontId="29" fillId="0" borderId="20" xfId="0" applyFont="1" applyBorder="1" applyAlignment="1" applyProtection="1">
      <alignment horizontal="center"/>
      <protection/>
    </xf>
    <xf numFmtId="167" fontId="29" fillId="0" borderId="43" xfId="0" applyNumberFormat="1" applyFont="1" applyBorder="1" applyAlignment="1" applyProtection="1">
      <alignment horizontal="right"/>
      <protection/>
    </xf>
    <xf numFmtId="0" fontId="30" fillId="0" borderId="36" xfId="0" applyFont="1" applyBorder="1" applyAlignment="1">
      <alignment horizontal="center"/>
    </xf>
    <xf numFmtId="0" fontId="30" fillId="0" borderId="20" xfId="0" applyFont="1" applyBorder="1" applyAlignment="1" applyProtection="1">
      <alignment horizontal="left"/>
      <protection/>
    </xf>
    <xf numFmtId="167" fontId="30" fillId="0" borderId="20" xfId="0" applyNumberFormat="1" applyFont="1" applyBorder="1" applyAlignment="1" applyProtection="1">
      <alignment/>
      <protection/>
    </xf>
    <xf numFmtId="167" fontId="30" fillId="0" borderId="43" xfId="0" applyNumberFormat="1" applyFont="1" applyBorder="1" applyAlignment="1" applyProtection="1">
      <alignment/>
      <protection/>
    </xf>
    <xf numFmtId="167" fontId="29" fillId="0" borderId="20" xfId="0" applyNumberFormat="1" applyFont="1" applyBorder="1" applyAlignment="1" applyProtection="1">
      <alignment/>
      <protection/>
    </xf>
    <xf numFmtId="167" fontId="29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13" xfId="0" applyFont="1" applyBorder="1" applyAlignment="1" applyProtection="1">
      <alignment horizontal="left"/>
      <protection/>
    </xf>
    <xf numFmtId="167" fontId="29" fillId="0" borderId="13" xfId="0" applyNumberFormat="1" applyFont="1" applyBorder="1" applyAlignment="1" applyProtection="1">
      <alignment/>
      <protection/>
    </xf>
    <xf numFmtId="0" fontId="30" fillId="0" borderId="33" xfId="0" applyFont="1" applyBorder="1" applyAlignment="1">
      <alignment horizontal="center"/>
    </xf>
    <xf numFmtId="0" fontId="30" fillId="0" borderId="44" xfId="0" applyFont="1" applyBorder="1" applyAlignment="1" applyProtection="1">
      <alignment horizontal="left"/>
      <protection/>
    </xf>
    <xf numFmtId="167" fontId="30" fillId="0" borderId="44" xfId="0" applyNumberFormat="1" applyFont="1" applyBorder="1" applyAlignment="1" applyProtection="1">
      <alignment/>
      <protection/>
    </xf>
    <xf numFmtId="167" fontId="30" fillId="0" borderId="45" xfId="0" applyNumberFormat="1" applyFont="1" applyBorder="1" applyAlignment="1" applyProtection="1">
      <alignment/>
      <protection/>
    </xf>
    <xf numFmtId="167" fontId="30" fillId="0" borderId="19" xfId="0" applyNumberFormat="1" applyFont="1" applyBorder="1" applyAlignment="1" applyProtection="1">
      <alignment horizontal="center"/>
      <protection/>
    </xf>
    <xf numFmtId="167" fontId="30" fillId="0" borderId="46" xfId="0" applyNumberFormat="1" applyFont="1" applyBorder="1" applyAlignment="1" applyProtection="1">
      <alignment/>
      <protection/>
    </xf>
    <xf numFmtId="167" fontId="30" fillId="0" borderId="47" xfId="0" applyNumberFormat="1" applyFont="1" applyBorder="1" applyAlignment="1" applyProtection="1">
      <alignment/>
      <protection/>
    </xf>
    <xf numFmtId="167" fontId="30" fillId="0" borderId="48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7" fillId="0" borderId="49" xfId="0" applyNumberFormat="1" applyFon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7" fillId="0" borderId="11" xfId="0" applyNumberFormat="1" applyFont="1" applyBorder="1" applyAlignment="1" applyProtection="1">
      <alignment/>
      <protection/>
    </xf>
    <xf numFmtId="167" fontId="26" fillId="0" borderId="51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 wrapText="1"/>
    </xf>
    <xf numFmtId="0" fontId="11" fillId="0" borderId="5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75"/>
          <c:w val="0.990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wykresy!$C$7:$P$7</c:f>
              <c:numCache>
                <c:ptCount val="14"/>
                <c:pt idx="0">
                  <c:v>11107</c:v>
                </c:pt>
                <c:pt idx="1">
                  <c:v>6741</c:v>
                </c:pt>
                <c:pt idx="2">
                  <c:v>8500</c:v>
                </c:pt>
                <c:pt idx="3">
                  <c:v>6875</c:v>
                </c:pt>
                <c:pt idx="4">
                  <c:v>12491</c:v>
                </c:pt>
                <c:pt idx="5">
                  <c:v>5289</c:v>
                </c:pt>
                <c:pt idx="6">
                  <c:v>6832</c:v>
                </c:pt>
                <c:pt idx="7">
                  <c:v>4383</c:v>
                </c:pt>
                <c:pt idx="8">
                  <c:v>4918</c:v>
                </c:pt>
                <c:pt idx="9">
                  <c:v>4133</c:v>
                </c:pt>
                <c:pt idx="10">
                  <c:v>8831</c:v>
                </c:pt>
                <c:pt idx="11">
                  <c:v>9791</c:v>
                </c:pt>
                <c:pt idx="12">
                  <c:v>11213</c:v>
                </c:pt>
                <c:pt idx="13">
                  <c:v>12738</c:v>
                </c:pt>
              </c:numCache>
            </c:numRef>
          </c:val>
        </c:ser>
        <c:axId val="39390855"/>
        <c:axId val="18973376"/>
      </c:barChart>
      <c:catAx>
        <c:axId val="39390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8973376"/>
        <c:crosses val="autoZero"/>
        <c:auto val="1"/>
        <c:lblOffset val="100"/>
        <c:noMultiLvlLbl val="0"/>
      </c:catAx>
      <c:valAx>
        <c:axId val="189733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39085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4275"/>
          <c:w val="0.679"/>
          <c:h val="0.50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80%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wykresy!$U$6:$U$9</c:f>
              <c:numCache>
                <c:ptCount val="4"/>
                <c:pt idx="0">
                  <c:v>0.8</c:v>
                </c:pt>
                <c:pt idx="1">
                  <c:v>0.112</c:v>
                </c:pt>
                <c:pt idx="2">
                  <c:v>0.047</c:v>
                </c:pt>
                <c:pt idx="3">
                  <c:v>0.035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wykresy!$C$16:$P$16</c:f>
              <c:numCache>
                <c:ptCount val="14"/>
                <c:pt idx="0">
                  <c:v>1098</c:v>
                </c:pt>
                <c:pt idx="1">
                  <c:v>645</c:v>
                </c:pt>
                <c:pt idx="2">
                  <c:v>705</c:v>
                </c:pt>
                <c:pt idx="3">
                  <c:v>567</c:v>
                </c:pt>
                <c:pt idx="4">
                  <c:v>954</c:v>
                </c:pt>
                <c:pt idx="5">
                  <c:v>556</c:v>
                </c:pt>
                <c:pt idx="6">
                  <c:v>640</c:v>
                </c:pt>
                <c:pt idx="7">
                  <c:v>311</c:v>
                </c:pt>
                <c:pt idx="8">
                  <c:v>464</c:v>
                </c:pt>
                <c:pt idx="9">
                  <c:v>348</c:v>
                </c:pt>
                <c:pt idx="10">
                  <c:v>1382</c:v>
                </c:pt>
                <c:pt idx="11">
                  <c:v>967</c:v>
                </c:pt>
                <c:pt idx="12">
                  <c:v>841</c:v>
                </c:pt>
                <c:pt idx="13">
                  <c:v>1086</c:v>
                </c:pt>
              </c:numCache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wykresy!$C$17:$P$17</c:f>
              <c:numCache>
                <c:ptCount val="14"/>
                <c:pt idx="0">
                  <c:v>546</c:v>
                </c:pt>
                <c:pt idx="1">
                  <c:v>336</c:v>
                </c:pt>
                <c:pt idx="2">
                  <c:v>362</c:v>
                </c:pt>
                <c:pt idx="3">
                  <c:v>477</c:v>
                </c:pt>
                <c:pt idx="4">
                  <c:v>704</c:v>
                </c:pt>
                <c:pt idx="5">
                  <c:v>234</c:v>
                </c:pt>
                <c:pt idx="6">
                  <c:v>326</c:v>
                </c:pt>
                <c:pt idx="7">
                  <c:v>200</c:v>
                </c:pt>
                <c:pt idx="8">
                  <c:v>404</c:v>
                </c:pt>
                <c:pt idx="9">
                  <c:v>174</c:v>
                </c:pt>
                <c:pt idx="10">
                  <c:v>822</c:v>
                </c:pt>
                <c:pt idx="11">
                  <c:v>530</c:v>
                </c:pt>
                <c:pt idx="12">
                  <c:v>461</c:v>
                </c:pt>
                <c:pt idx="13">
                  <c:v>706</c:v>
                </c:pt>
              </c:numCache>
            </c:numRef>
          </c:val>
        </c:ser>
        <c:axId val="36542657"/>
        <c:axId val="60448458"/>
      </c:barChart>
      <c:catAx>
        <c:axId val="3654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0448458"/>
        <c:crosses val="autoZero"/>
        <c:auto val="1"/>
        <c:lblOffset val="100"/>
        <c:noMultiLvlLbl val="0"/>
      </c:catAx>
      <c:valAx>
        <c:axId val="604484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542657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6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stycznia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855"/>
          <c:w val="0.64975"/>
          <c:h val="0.4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wykresy!$U$15:$U$19</c:f>
              <c:numCache>
                <c:ptCount val="5"/>
                <c:pt idx="0">
                  <c:v>0.162</c:v>
                </c:pt>
                <c:pt idx="1">
                  <c:v>0.381</c:v>
                </c:pt>
                <c:pt idx="2">
                  <c:v>0.103</c:v>
                </c:pt>
                <c:pt idx="3">
                  <c:v>0.339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2"/>
  <sheetViews>
    <sheetView zoomScale="75" zoomScaleNormal="75" workbookViewId="0" topLeftCell="A1">
      <selection activeCell="G20" sqref="G20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7" width="12.25390625" style="0" customWidth="1"/>
    <col min="8" max="19" width="12.25390625" style="49" customWidth="1"/>
    <col min="20" max="20" width="13.25390625" style="0" customWidth="1"/>
  </cols>
  <sheetData>
    <row r="2" spans="3:20" ht="15.75">
      <c r="C2" s="1"/>
      <c r="D2" s="2" t="s">
        <v>0</v>
      </c>
      <c r="E2" s="3"/>
      <c r="F2" s="3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159" t="s">
        <v>1</v>
      </c>
      <c r="S2" s="159"/>
      <c r="T2" s="159"/>
    </row>
    <row r="3" spans="3:20" ht="15.75">
      <c r="C3" s="1"/>
      <c r="D3" s="5" t="s">
        <v>2</v>
      </c>
      <c r="E3" s="6"/>
      <c r="F3" s="6"/>
      <c r="G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 t="s">
        <v>3</v>
      </c>
    </row>
    <row r="4" spans="3:20" ht="32.25" customHeight="1" thickBot="1">
      <c r="C4" s="160" t="s">
        <v>4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3:20" ht="34.5" customHeight="1" thickBot="1">
      <c r="C5" s="8" t="s">
        <v>5</v>
      </c>
      <c r="D5" s="9" t="s">
        <v>6</v>
      </c>
      <c r="E5" s="10" t="s">
        <v>7</v>
      </c>
      <c r="F5" s="11" t="s">
        <v>94</v>
      </c>
      <c r="G5" s="12" t="s">
        <v>95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3" t="s">
        <v>19</v>
      </c>
      <c r="T5" s="14" t="s">
        <v>20</v>
      </c>
    </row>
    <row r="6" spans="3:20" ht="24" customHeight="1" thickBot="1">
      <c r="C6" s="161" t="s">
        <v>21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3:20" ht="24" customHeight="1" thickBot="1">
      <c r="C7" s="15" t="s">
        <v>22</v>
      </c>
      <c r="D7" s="162" t="s">
        <v>23</v>
      </c>
      <c r="E7" s="163"/>
      <c r="F7" s="16">
        <v>18.95</v>
      </c>
      <c r="G7" s="17">
        <v>27.07</v>
      </c>
      <c r="H7" s="18">
        <v>37.12</v>
      </c>
      <c r="I7" s="18">
        <v>29.01</v>
      </c>
      <c r="J7" s="18">
        <v>37.29</v>
      </c>
      <c r="K7" s="18">
        <v>26.71</v>
      </c>
      <c r="L7" s="18">
        <v>32.85</v>
      </c>
      <c r="M7" s="18">
        <v>29.42</v>
      </c>
      <c r="N7" s="18">
        <v>21.02</v>
      </c>
      <c r="O7" s="18">
        <v>25.51</v>
      </c>
      <c r="P7" s="18">
        <v>15.1</v>
      </c>
      <c r="Q7" s="18">
        <v>29.58</v>
      </c>
      <c r="R7" s="18">
        <v>35.37</v>
      </c>
      <c r="S7" s="18">
        <v>30.92</v>
      </c>
      <c r="T7" s="19">
        <v>26.89</v>
      </c>
    </row>
    <row r="8" spans="3:20" ht="24" customHeight="1" thickBot="1" thickTop="1">
      <c r="C8" s="20"/>
      <c r="D8" s="192" t="s">
        <v>24</v>
      </c>
      <c r="E8" s="193"/>
      <c r="F8" s="21">
        <v>11107</v>
      </c>
      <c r="G8" s="21">
        <v>6741</v>
      </c>
      <c r="H8" s="22">
        <v>8500</v>
      </c>
      <c r="I8" s="22">
        <v>6875</v>
      </c>
      <c r="J8" s="22">
        <v>12491</v>
      </c>
      <c r="K8" s="22">
        <v>5289</v>
      </c>
      <c r="L8" s="22">
        <v>6832</v>
      </c>
      <c r="M8" s="22">
        <v>4383</v>
      </c>
      <c r="N8" s="22">
        <v>4918</v>
      </c>
      <c r="O8" s="22">
        <v>4133</v>
      </c>
      <c r="P8" s="22">
        <v>8831</v>
      </c>
      <c r="Q8" s="22">
        <v>9791</v>
      </c>
      <c r="R8" s="22">
        <v>11213</v>
      </c>
      <c r="S8" s="22">
        <v>12738</v>
      </c>
      <c r="T8" s="23">
        <f>SUM(F8:S8)</f>
        <v>113842</v>
      </c>
    </row>
    <row r="9" spans="3:20" ht="24" customHeight="1" thickBot="1" thickTop="1">
      <c r="C9" s="20"/>
      <c r="D9" s="194" t="s">
        <v>25</v>
      </c>
      <c r="E9" s="195"/>
      <c r="F9" s="24">
        <v>10555</v>
      </c>
      <c r="G9" s="25">
        <v>6423</v>
      </c>
      <c r="H9" s="26">
        <v>8157</v>
      </c>
      <c r="I9" s="26">
        <v>6785</v>
      </c>
      <c r="J9" s="26">
        <v>12241</v>
      </c>
      <c r="K9" s="26">
        <v>4967</v>
      </c>
      <c r="L9" s="26">
        <v>6518</v>
      </c>
      <c r="M9" s="26">
        <v>4272</v>
      </c>
      <c r="N9" s="26">
        <v>4858</v>
      </c>
      <c r="O9" s="26">
        <v>3959</v>
      </c>
      <c r="P9" s="26">
        <v>8271</v>
      </c>
      <c r="Q9" s="26">
        <v>9354</v>
      </c>
      <c r="R9" s="26">
        <v>10833</v>
      </c>
      <c r="S9" s="27">
        <v>12358</v>
      </c>
      <c r="T9" s="23">
        <f>SUM(F9:S9)</f>
        <v>109551</v>
      </c>
    </row>
    <row r="10" spans="3:20" ht="24" customHeight="1" thickBot="1" thickTop="1">
      <c r="C10" s="20"/>
      <c r="D10" s="164" t="s">
        <v>26</v>
      </c>
      <c r="E10" s="165"/>
      <c r="F10" s="28">
        <f aca="true" t="shared" si="0" ref="F10:S10">F8-F9</f>
        <v>552</v>
      </c>
      <c r="G10" s="28">
        <f t="shared" si="0"/>
        <v>318</v>
      </c>
      <c r="H10" s="29">
        <f t="shared" si="0"/>
        <v>343</v>
      </c>
      <c r="I10" s="29">
        <f t="shared" si="0"/>
        <v>90</v>
      </c>
      <c r="J10" s="29">
        <f t="shared" si="0"/>
        <v>250</v>
      </c>
      <c r="K10" s="29">
        <f t="shared" si="0"/>
        <v>322</v>
      </c>
      <c r="L10" s="29">
        <f t="shared" si="0"/>
        <v>314</v>
      </c>
      <c r="M10" s="29">
        <f t="shared" si="0"/>
        <v>111</v>
      </c>
      <c r="N10" s="29">
        <f t="shared" si="0"/>
        <v>60</v>
      </c>
      <c r="O10" s="29">
        <f t="shared" si="0"/>
        <v>174</v>
      </c>
      <c r="P10" s="29">
        <f t="shared" si="0"/>
        <v>560</v>
      </c>
      <c r="Q10" s="29">
        <f t="shared" si="0"/>
        <v>437</v>
      </c>
      <c r="R10" s="29">
        <f t="shared" si="0"/>
        <v>380</v>
      </c>
      <c r="S10" s="29">
        <f t="shared" si="0"/>
        <v>380</v>
      </c>
      <c r="T10" s="23">
        <f>SUM(F10:S10)</f>
        <v>4291</v>
      </c>
    </row>
    <row r="11" spans="3:20" ht="24" customHeight="1" thickBot="1" thickTop="1">
      <c r="C11" s="30"/>
      <c r="D11" s="164" t="s">
        <v>27</v>
      </c>
      <c r="E11" s="165"/>
      <c r="F11" s="31">
        <f aca="true" t="shared" si="1" ref="F11:T11">F8/F9*100</f>
        <v>105.22974893415441</v>
      </c>
      <c r="G11" s="31">
        <f t="shared" si="1"/>
        <v>104.95095749649697</v>
      </c>
      <c r="H11" s="32">
        <f t="shared" si="1"/>
        <v>104.20497732009318</v>
      </c>
      <c r="I11" s="32">
        <f t="shared" si="1"/>
        <v>101.32645541635961</v>
      </c>
      <c r="J11" s="32">
        <f t="shared" si="1"/>
        <v>102.04231680418268</v>
      </c>
      <c r="K11" s="32">
        <f t="shared" si="1"/>
        <v>106.48278639017516</v>
      </c>
      <c r="L11" s="32">
        <f t="shared" si="1"/>
        <v>104.81742865909789</v>
      </c>
      <c r="M11" s="32">
        <f t="shared" si="1"/>
        <v>102.59831460674158</v>
      </c>
      <c r="N11" s="32">
        <f t="shared" si="1"/>
        <v>101.23507616303004</v>
      </c>
      <c r="O11" s="32">
        <f t="shared" si="1"/>
        <v>104.39504925486234</v>
      </c>
      <c r="P11" s="32">
        <f t="shared" si="1"/>
        <v>106.77064442026357</v>
      </c>
      <c r="Q11" s="32">
        <f t="shared" si="1"/>
        <v>104.67179816121445</v>
      </c>
      <c r="R11" s="32">
        <f t="shared" si="1"/>
        <v>103.50780024000738</v>
      </c>
      <c r="S11" s="33">
        <f t="shared" si="1"/>
        <v>103.0749312186438</v>
      </c>
      <c r="T11" s="34">
        <f t="shared" si="1"/>
        <v>103.91689715292421</v>
      </c>
    </row>
    <row r="12" spans="3:20" ht="24" customHeight="1" thickBot="1" thickTop="1">
      <c r="C12" s="35" t="s">
        <v>28</v>
      </c>
      <c r="D12" s="164" t="s">
        <v>29</v>
      </c>
      <c r="E12" s="165"/>
      <c r="F12" s="36">
        <v>1098</v>
      </c>
      <c r="G12" s="37">
        <v>654</v>
      </c>
      <c r="H12" s="38">
        <v>705</v>
      </c>
      <c r="I12" s="38">
        <v>567</v>
      </c>
      <c r="J12" s="38">
        <v>954</v>
      </c>
      <c r="K12" s="38">
        <v>556</v>
      </c>
      <c r="L12" s="38">
        <v>640</v>
      </c>
      <c r="M12" s="38">
        <v>311</v>
      </c>
      <c r="N12" s="39">
        <v>464</v>
      </c>
      <c r="O12" s="39">
        <v>348</v>
      </c>
      <c r="P12" s="39">
        <v>1382</v>
      </c>
      <c r="Q12" s="39">
        <v>967</v>
      </c>
      <c r="R12" s="39">
        <v>841</v>
      </c>
      <c r="S12" s="39">
        <v>1086</v>
      </c>
      <c r="T12" s="40">
        <f>SUM(F12:S12)</f>
        <v>10573</v>
      </c>
    </row>
    <row r="13" spans="3:20" ht="24" customHeight="1" thickBot="1" thickTop="1">
      <c r="C13" s="15"/>
      <c r="D13" s="164" t="s">
        <v>30</v>
      </c>
      <c r="E13" s="165"/>
      <c r="F13" s="36">
        <v>196</v>
      </c>
      <c r="G13" s="41">
        <v>103</v>
      </c>
      <c r="H13" s="38">
        <v>105</v>
      </c>
      <c r="I13" s="38">
        <v>144</v>
      </c>
      <c r="J13" s="38">
        <v>182</v>
      </c>
      <c r="K13" s="38">
        <v>105</v>
      </c>
      <c r="L13" s="38">
        <v>80</v>
      </c>
      <c r="M13" s="38">
        <v>85</v>
      </c>
      <c r="N13" s="39">
        <v>171</v>
      </c>
      <c r="O13" s="39">
        <v>96</v>
      </c>
      <c r="P13" s="39">
        <v>225</v>
      </c>
      <c r="Q13" s="39">
        <v>192</v>
      </c>
      <c r="R13" s="39">
        <v>179</v>
      </c>
      <c r="S13" s="39">
        <v>222</v>
      </c>
      <c r="T13" s="40">
        <f>SUM(F13:S13)</f>
        <v>2085</v>
      </c>
    </row>
    <row r="14" spans="3:20" ht="24" customHeight="1" thickBot="1" thickTop="1">
      <c r="C14" s="42"/>
      <c r="D14" s="168" t="s">
        <v>31</v>
      </c>
      <c r="E14" s="169"/>
      <c r="F14" s="31">
        <f aca="true" t="shared" si="2" ref="F14:T14">F13/F12*100</f>
        <v>17.850637522768668</v>
      </c>
      <c r="G14" s="31">
        <f t="shared" si="2"/>
        <v>15.749235474006115</v>
      </c>
      <c r="H14" s="32">
        <f t="shared" si="2"/>
        <v>14.893617021276595</v>
      </c>
      <c r="I14" s="32">
        <f t="shared" si="2"/>
        <v>25.396825396825395</v>
      </c>
      <c r="J14" s="32">
        <f t="shared" si="2"/>
        <v>19.07756813417191</v>
      </c>
      <c r="K14" s="32">
        <f t="shared" si="2"/>
        <v>18.884892086330936</v>
      </c>
      <c r="L14" s="32">
        <f t="shared" si="2"/>
        <v>12.5</v>
      </c>
      <c r="M14" s="32">
        <f t="shared" si="2"/>
        <v>27.331189710610932</v>
      </c>
      <c r="N14" s="32">
        <f t="shared" si="2"/>
        <v>36.853448275862064</v>
      </c>
      <c r="O14" s="32">
        <f t="shared" si="2"/>
        <v>27.586206896551722</v>
      </c>
      <c r="P14" s="32">
        <f t="shared" si="2"/>
        <v>16.280752532561504</v>
      </c>
      <c r="Q14" s="32">
        <f t="shared" si="2"/>
        <v>19.855222337125127</v>
      </c>
      <c r="R14" s="32">
        <f t="shared" si="2"/>
        <v>21.284185493460168</v>
      </c>
      <c r="S14" s="33">
        <f t="shared" si="2"/>
        <v>20.441988950276244</v>
      </c>
      <c r="T14" s="34">
        <f t="shared" si="2"/>
        <v>19.720041615435544</v>
      </c>
    </row>
    <row r="15" spans="3:20" ht="24" customHeight="1" thickBot="1" thickTop="1">
      <c r="C15" s="15" t="s">
        <v>32</v>
      </c>
      <c r="D15" s="170" t="s">
        <v>33</v>
      </c>
      <c r="E15" s="171"/>
      <c r="F15" s="36">
        <v>546</v>
      </c>
      <c r="G15" s="43">
        <v>336</v>
      </c>
      <c r="H15" s="38">
        <v>362</v>
      </c>
      <c r="I15" s="38">
        <v>477</v>
      </c>
      <c r="J15" s="38">
        <v>704</v>
      </c>
      <c r="K15" s="38">
        <v>234</v>
      </c>
      <c r="L15" s="38">
        <v>326</v>
      </c>
      <c r="M15" s="38">
        <v>200</v>
      </c>
      <c r="N15" s="39">
        <v>404</v>
      </c>
      <c r="O15" s="39">
        <v>174</v>
      </c>
      <c r="P15" s="39">
        <v>822</v>
      </c>
      <c r="Q15" s="39">
        <v>530</v>
      </c>
      <c r="R15" s="39">
        <v>461</v>
      </c>
      <c r="S15" s="39">
        <v>706</v>
      </c>
      <c r="T15" s="40">
        <f>SUM(F15:S15)</f>
        <v>6282</v>
      </c>
    </row>
    <row r="16" spans="3:20" ht="24" customHeight="1" thickBot="1" thickTop="1">
      <c r="C16" s="15" t="s">
        <v>34</v>
      </c>
      <c r="D16" s="164" t="s">
        <v>35</v>
      </c>
      <c r="E16" s="165"/>
      <c r="F16" s="36">
        <v>280</v>
      </c>
      <c r="G16" s="43">
        <v>173</v>
      </c>
      <c r="H16" s="38">
        <v>124</v>
      </c>
      <c r="I16" s="38">
        <v>205</v>
      </c>
      <c r="J16" s="38">
        <v>376</v>
      </c>
      <c r="K16" s="38">
        <v>111</v>
      </c>
      <c r="L16" s="38">
        <v>169</v>
      </c>
      <c r="M16" s="38">
        <v>117</v>
      </c>
      <c r="N16" s="39">
        <v>232</v>
      </c>
      <c r="O16" s="39">
        <v>78</v>
      </c>
      <c r="P16" s="39">
        <v>400</v>
      </c>
      <c r="Q16" s="39">
        <v>245</v>
      </c>
      <c r="R16" s="39">
        <v>241</v>
      </c>
      <c r="S16" s="39">
        <v>323</v>
      </c>
      <c r="T16" s="40">
        <f>SUM(F16:S16)</f>
        <v>3074</v>
      </c>
    </row>
    <row r="17" spans="3:20" ht="24" customHeight="1" thickBot="1" thickTop="1">
      <c r="C17" s="15" t="s">
        <v>34</v>
      </c>
      <c r="D17" s="164" t="s">
        <v>36</v>
      </c>
      <c r="E17" s="165"/>
      <c r="F17" s="36">
        <v>202</v>
      </c>
      <c r="G17" s="43">
        <v>132</v>
      </c>
      <c r="H17" s="38">
        <v>115</v>
      </c>
      <c r="I17" s="38">
        <v>164</v>
      </c>
      <c r="J17" s="38">
        <v>335</v>
      </c>
      <c r="K17" s="38">
        <v>90</v>
      </c>
      <c r="L17" s="38">
        <v>169</v>
      </c>
      <c r="M17" s="38">
        <v>108</v>
      </c>
      <c r="N17" s="39">
        <v>223</v>
      </c>
      <c r="O17" s="39">
        <v>73</v>
      </c>
      <c r="P17" s="39">
        <v>180</v>
      </c>
      <c r="Q17" s="39">
        <v>217</v>
      </c>
      <c r="R17" s="39">
        <v>186</v>
      </c>
      <c r="S17" s="39">
        <v>283</v>
      </c>
      <c r="T17" s="40">
        <f>SUM(F17:S17)</f>
        <v>2477</v>
      </c>
    </row>
    <row r="18" spans="3:20" ht="24" customHeight="1" thickBot="1" thickTop="1">
      <c r="C18" s="44" t="s">
        <v>34</v>
      </c>
      <c r="D18" s="166" t="s">
        <v>37</v>
      </c>
      <c r="E18" s="167"/>
      <c r="F18" s="45">
        <v>175</v>
      </c>
      <c r="G18" s="46">
        <v>107</v>
      </c>
      <c r="H18" s="47">
        <v>100</v>
      </c>
      <c r="I18" s="47">
        <v>146</v>
      </c>
      <c r="J18" s="47">
        <v>141</v>
      </c>
      <c r="K18" s="47">
        <v>81</v>
      </c>
      <c r="L18" s="47">
        <v>68</v>
      </c>
      <c r="M18" s="47">
        <v>49</v>
      </c>
      <c r="N18" s="48">
        <v>121</v>
      </c>
      <c r="O18" s="48">
        <v>56</v>
      </c>
      <c r="P18" s="48">
        <v>286</v>
      </c>
      <c r="Q18" s="48">
        <v>150</v>
      </c>
      <c r="R18" s="48">
        <v>88</v>
      </c>
      <c r="S18" s="48">
        <v>210</v>
      </c>
      <c r="T18" s="40">
        <f>SUM(F18:S18)</f>
        <v>1778</v>
      </c>
    </row>
    <row r="19" spans="3:20" ht="24" customHeight="1" thickBot="1">
      <c r="C19" s="180" t="s">
        <v>38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3:20" s="49" customFormat="1" ht="24" customHeight="1" thickBot="1" thickTop="1">
      <c r="C20" s="50" t="s">
        <v>22</v>
      </c>
      <c r="D20" s="172" t="s">
        <v>39</v>
      </c>
      <c r="E20" s="173"/>
      <c r="F20" s="51">
        <v>5274</v>
      </c>
      <c r="G20" s="52">
        <v>3342</v>
      </c>
      <c r="H20" s="52">
        <v>4371</v>
      </c>
      <c r="I20" s="52">
        <v>3500</v>
      </c>
      <c r="J20" s="52">
        <v>6235</v>
      </c>
      <c r="K20" s="52">
        <v>2695</v>
      </c>
      <c r="L20" s="52">
        <v>3190</v>
      </c>
      <c r="M20" s="52">
        <v>2085</v>
      </c>
      <c r="N20" s="53">
        <v>2268</v>
      </c>
      <c r="O20" s="53">
        <v>2072</v>
      </c>
      <c r="P20" s="53">
        <v>4616</v>
      </c>
      <c r="Q20" s="53">
        <v>5154</v>
      </c>
      <c r="R20" s="53">
        <v>5673</v>
      </c>
      <c r="S20" s="53">
        <v>6388</v>
      </c>
      <c r="T20" s="54">
        <f>SUM(F20:S20)</f>
        <v>56863</v>
      </c>
    </row>
    <row r="21" spans="3:20" ht="24" customHeight="1" thickBot="1" thickTop="1">
      <c r="C21" s="55"/>
      <c r="D21" s="56" t="s">
        <v>40</v>
      </c>
      <c r="E21" s="57"/>
      <c r="F21" s="58">
        <f aca="true" t="shared" si="3" ref="F21:T21">F20/F8*100</f>
        <v>47.48356892050059</v>
      </c>
      <c r="G21" s="58">
        <f t="shared" si="3"/>
        <v>49.57721406319537</v>
      </c>
      <c r="H21" s="59">
        <f t="shared" si="3"/>
        <v>51.423529411764704</v>
      </c>
      <c r="I21" s="59">
        <f t="shared" si="3"/>
        <v>50.90909090909091</v>
      </c>
      <c r="J21" s="59">
        <f t="shared" si="3"/>
        <v>49.91593947642303</v>
      </c>
      <c r="K21" s="59">
        <f t="shared" si="3"/>
        <v>50.95481187370014</v>
      </c>
      <c r="L21" s="59">
        <f t="shared" si="3"/>
        <v>46.69203747072599</v>
      </c>
      <c r="M21" s="59">
        <f t="shared" si="3"/>
        <v>47.57015742642026</v>
      </c>
      <c r="N21" s="59">
        <f t="shared" si="3"/>
        <v>46.11630744204962</v>
      </c>
      <c r="O21" s="59">
        <f t="shared" si="3"/>
        <v>50.13307524800387</v>
      </c>
      <c r="P21" s="59">
        <f t="shared" si="3"/>
        <v>52.270411051976</v>
      </c>
      <c r="Q21" s="59">
        <f t="shared" si="3"/>
        <v>52.64017975691962</v>
      </c>
      <c r="R21" s="59">
        <f t="shared" si="3"/>
        <v>50.59306162489967</v>
      </c>
      <c r="S21" s="60">
        <f t="shared" si="3"/>
        <v>50.149159993719586</v>
      </c>
      <c r="T21" s="61">
        <f t="shared" si="3"/>
        <v>49.94905219514766</v>
      </c>
    </row>
    <row r="22" spans="3:20" s="49" customFormat="1" ht="24" customHeight="1" thickBot="1" thickTop="1">
      <c r="C22" s="62" t="s">
        <v>28</v>
      </c>
      <c r="D22" s="174" t="s">
        <v>41</v>
      </c>
      <c r="E22" s="175"/>
      <c r="F22" s="63">
        <v>458</v>
      </c>
      <c r="G22" s="38">
        <v>247</v>
      </c>
      <c r="H22" s="38">
        <v>306</v>
      </c>
      <c r="I22" s="38">
        <v>307</v>
      </c>
      <c r="J22" s="38">
        <v>438</v>
      </c>
      <c r="K22" s="38">
        <v>210</v>
      </c>
      <c r="L22" s="38">
        <v>225</v>
      </c>
      <c r="M22" s="38">
        <v>157</v>
      </c>
      <c r="N22" s="39">
        <v>223</v>
      </c>
      <c r="O22" s="39">
        <v>185</v>
      </c>
      <c r="P22" s="39">
        <v>440</v>
      </c>
      <c r="Q22" s="39">
        <v>399</v>
      </c>
      <c r="R22" s="39">
        <v>322</v>
      </c>
      <c r="S22" s="39">
        <v>411</v>
      </c>
      <c r="T22" s="54">
        <f>SUM(F22:S22)</f>
        <v>4328</v>
      </c>
    </row>
    <row r="23" spans="3:20" ht="24" customHeight="1" thickBot="1" thickTop="1">
      <c r="C23" s="64"/>
      <c r="D23" s="56" t="s">
        <v>40</v>
      </c>
      <c r="E23" s="57"/>
      <c r="F23" s="58">
        <f aca="true" t="shared" si="4" ref="F23:T23">F22/F8*100</f>
        <v>4.123525704510668</v>
      </c>
      <c r="G23" s="58">
        <f t="shared" si="4"/>
        <v>3.6641447856401124</v>
      </c>
      <c r="H23" s="59">
        <f t="shared" si="4"/>
        <v>3.5999999999999996</v>
      </c>
      <c r="I23" s="59">
        <f t="shared" si="4"/>
        <v>4.465454545454546</v>
      </c>
      <c r="J23" s="59">
        <f t="shared" si="4"/>
        <v>3.506524697782403</v>
      </c>
      <c r="K23" s="59">
        <f t="shared" si="4"/>
        <v>3.970504821327283</v>
      </c>
      <c r="L23" s="59">
        <f t="shared" si="4"/>
        <v>3.2933255269320845</v>
      </c>
      <c r="M23" s="59">
        <f t="shared" si="4"/>
        <v>3.582021446497832</v>
      </c>
      <c r="N23" s="59">
        <f t="shared" si="4"/>
        <v>4.534363562423749</v>
      </c>
      <c r="O23" s="59">
        <f t="shared" si="4"/>
        <v>4.476167432857489</v>
      </c>
      <c r="P23" s="59">
        <f t="shared" si="4"/>
        <v>4.98244819386253</v>
      </c>
      <c r="Q23" s="59">
        <f t="shared" si="4"/>
        <v>4.0751710754774795</v>
      </c>
      <c r="R23" s="59">
        <f t="shared" si="4"/>
        <v>2.8716668153036653</v>
      </c>
      <c r="S23" s="60">
        <f t="shared" si="4"/>
        <v>3.2265661799340553</v>
      </c>
      <c r="T23" s="61">
        <f t="shared" si="4"/>
        <v>3.801760334498691</v>
      </c>
    </row>
    <row r="24" spans="3:20" ht="24" customHeight="1" thickBot="1" thickTop="1">
      <c r="C24" s="65" t="s">
        <v>32</v>
      </c>
      <c r="D24" s="185" t="s">
        <v>42</v>
      </c>
      <c r="E24" s="171"/>
      <c r="F24" s="36">
        <v>601</v>
      </c>
      <c r="G24" s="43">
        <v>282</v>
      </c>
      <c r="H24" s="38">
        <v>409</v>
      </c>
      <c r="I24" s="38">
        <v>107</v>
      </c>
      <c r="J24" s="38">
        <v>567</v>
      </c>
      <c r="K24" s="38">
        <v>419</v>
      </c>
      <c r="L24" s="38">
        <v>270</v>
      </c>
      <c r="M24" s="38">
        <v>253</v>
      </c>
      <c r="N24" s="39">
        <v>170</v>
      </c>
      <c r="O24" s="39">
        <v>162</v>
      </c>
      <c r="P24" s="39">
        <v>521</v>
      </c>
      <c r="Q24" s="39">
        <v>224</v>
      </c>
      <c r="R24" s="39">
        <v>890</v>
      </c>
      <c r="S24" s="39">
        <v>754</v>
      </c>
      <c r="T24" s="66">
        <f>SUM(F24:S24)</f>
        <v>5629</v>
      </c>
    </row>
    <row r="25" spans="3:20" ht="24" customHeight="1" thickBot="1" thickTop="1">
      <c r="C25" s="65"/>
      <c r="D25" s="56" t="s">
        <v>40</v>
      </c>
      <c r="E25" s="57"/>
      <c r="F25" s="58">
        <f aca="true" t="shared" si="5" ref="F25:T25">F24/F8*100</f>
        <v>5.411002070766183</v>
      </c>
      <c r="G25" s="58">
        <f t="shared" si="5"/>
        <v>4.183355585224744</v>
      </c>
      <c r="H25" s="59">
        <f t="shared" si="5"/>
        <v>4.811764705882353</v>
      </c>
      <c r="I25" s="59">
        <f t="shared" si="5"/>
        <v>1.5563636363636362</v>
      </c>
      <c r="J25" s="59">
        <f t="shared" si="5"/>
        <v>4.539268273156673</v>
      </c>
      <c r="K25" s="59">
        <f t="shared" si="5"/>
        <v>7.922102476838722</v>
      </c>
      <c r="L25" s="59">
        <f t="shared" si="5"/>
        <v>3.9519906323185015</v>
      </c>
      <c r="M25" s="59">
        <f t="shared" si="5"/>
        <v>5.7723020762035135</v>
      </c>
      <c r="N25" s="59">
        <f t="shared" si="5"/>
        <v>3.4566897112647417</v>
      </c>
      <c r="O25" s="59">
        <f t="shared" si="5"/>
        <v>3.9196709412049358</v>
      </c>
      <c r="P25" s="59">
        <f t="shared" si="5"/>
        <v>5.899671611369041</v>
      </c>
      <c r="Q25" s="59">
        <f t="shared" si="5"/>
        <v>2.287815340618936</v>
      </c>
      <c r="R25" s="59">
        <f t="shared" si="5"/>
        <v>7.937215731739945</v>
      </c>
      <c r="S25" s="60">
        <f t="shared" si="5"/>
        <v>5.9192965928717225</v>
      </c>
      <c r="T25" s="61">
        <f t="shared" si="5"/>
        <v>4.944572301962369</v>
      </c>
    </row>
    <row r="26" spans="3:20" ht="24" customHeight="1" thickBot="1" thickTop="1">
      <c r="C26" s="67" t="s">
        <v>43</v>
      </c>
      <c r="D26" s="186" t="s">
        <v>44</v>
      </c>
      <c r="E26" s="165"/>
      <c r="F26" s="36">
        <v>2826</v>
      </c>
      <c r="G26" s="43">
        <v>1522</v>
      </c>
      <c r="H26" s="38">
        <v>1892</v>
      </c>
      <c r="I26" s="38">
        <v>1531</v>
      </c>
      <c r="J26" s="38">
        <v>2386</v>
      </c>
      <c r="K26" s="38">
        <v>1085</v>
      </c>
      <c r="L26" s="38">
        <v>1538</v>
      </c>
      <c r="M26" s="38">
        <v>925</v>
      </c>
      <c r="N26" s="39">
        <v>1186</v>
      </c>
      <c r="O26" s="39">
        <v>843</v>
      </c>
      <c r="P26" s="39">
        <v>2171</v>
      </c>
      <c r="Q26" s="39">
        <v>1992</v>
      </c>
      <c r="R26" s="39">
        <v>2199</v>
      </c>
      <c r="S26" s="39">
        <v>2700</v>
      </c>
      <c r="T26" s="66">
        <f>SUM(F26:S26)</f>
        <v>24796</v>
      </c>
    </row>
    <row r="27" spans="3:20" ht="24" customHeight="1" thickBot="1" thickTop="1">
      <c r="C27" s="68"/>
      <c r="D27" s="56" t="s">
        <v>40</v>
      </c>
      <c r="E27" s="57"/>
      <c r="F27" s="58">
        <f aca="true" t="shared" si="6" ref="F27:T27">F26/F8*100</f>
        <v>25.443414063203385</v>
      </c>
      <c r="G27" s="58">
        <f t="shared" si="6"/>
        <v>22.578252484794543</v>
      </c>
      <c r="H27" s="59">
        <f t="shared" si="6"/>
        <v>22.258823529411764</v>
      </c>
      <c r="I27" s="59">
        <f t="shared" si="6"/>
        <v>22.26909090909091</v>
      </c>
      <c r="J27" s="59">
        <f t="shared" si="6"/>
        <v>19.101753262348893</v>
      </c>
      <c r="K27" s="59">
        <f t="shared" si="6"/>
        <v>20.514274910190963</v>
      </c>
      <c r="L27" s="59">
        <f t="shared" si="6"/>
        <v>22.511709601873537</v>
      </c>
      <c r="M27" s="59">
        <f t="shared" si="6"/>
        <v>21.10426648414328</v>
      </c>
      <c r="N27" s="59">
        <f t="shared" si="6"/>
        <v>24.115494103294022</v>
      </c>
      <c r="O27" s="59">
        <f t="shared" si="6"/>
        <v>20.396806194047905</v>
      </c>
      <c r="P27" s="59">
        <f t="shared" si="6"/>
        <v>24.583852338353527</v>
      </c>
      <c r="Q27" s="59">
        <f t="shared" si="6"/>
        <v>20.34521499336125</v>
      </c>
      <c r="R27" s="59">
        <f t="shared" si="6"/>
        <v>19.611165611343974</v>
      </c>
      <c r="S27" s="60">
        <f t="shared" si="6"/>
        <v>21.19642016015073</v>
      </c>
      <c r="T27" s="61">
        <f t="shared" si="6"/>
        <v>21.7810649848035</v>
      </c>
    </row>
    <row r="28" spans="3:20" ht="24" customHeight="1" thickBot="1" thickTop="1">
      <c r="C28" s="15" t="s">
        <v>45</v>
      </c>
      <c r="D28" s="186" t="s">
        <v>46</v>
      </c>
      <c r="E28" s="165"/>
      <c r="F28" s="69">
        <v>595</v>
      </c>
      <c r="G28" s="70">
        <v>181</v>
      </c>
      <c r="H28" s="39">
        <v>31</v>
      </c>
      <c r="I28" s="39">
        <v>75</v>
      </c>
      <c r="J28" s="39">
        <v>118</v>
      </c>
      <c r="K28" s="39">
        <v>54</v>
      </c>
      <c r="L28" s="39">
        <v>56</v>
      </c>
      <c r="M28" s="39">
        <v>32</v>
      </c>
      <c r="N28" s="39">
        <v>173</v>
      </c>
      <c r="O28" s="39">
        <v>92</v>
      </c>
      <c r="P28" s="39">
        <v>120</v>
      </c>
      <c r="Q28" s="39">
        <v>98</v>
      </c>
      <c r="R28" s="39">
        <v>87</v>
      </c>
      <c r="S28" s="39">
        <v>213</v>
      </c>
      <c r="T28" s="66">
        <f>SUM(F28:S28)</f>
        <v>1925</v>
      </c>
    </row>
    <row r="29" spans="3:20" ht="24" customHeight="1" thickBot="1" thickTop="1">
      <c r="C29" s="64"/>
      <c r="D29" s="56" t="s">
        <v>40</v>
      </c>
      <c r="E29" s="57"/>
      <c r="F29" s="71">
        <f aca="true" t="shared" si="7" ref="F29:T29">F28/F8*100</f>
        <v>5.3569820833708475</v>
      </c>
      <c r="G29" s="71">
        <f t="shared" si="7"/>
        <v>2.6850615635662365</v>
      </c>
      <c r="H29" s="72">
        <f t="shared" si="7"/>
        <v>0.36470588235294116</v>
      </c>
      <c r="I29" s="72">
        <f t="shared" si="7"/>
        <v>1.090909090909091</v>
      </c>
      <c r="J29" s="72">
        <f t="shared" si="7"/>
        <v>0.9446801697222</v>
      </c>
      <c r="K29" s="72">
        <f t="shared" si="7"/>
        <v>1.0209869540555871</v>
      </c>
      <c r="L29" s="72">
        <f t="shared" si="7"/>
        <v>0.819672131147541</v>
      </c>
      <c r="M29" s="72">
        <f t="shared" si="7"/>
        <v>0.730093543235227</v>
      </c>
      <c r="N29" s="72">
        <f t="shared" si="7"/>
        <v>3.51769011793412</v>
      </c>
      <c r="O29" s="72">
        <f t="shared" si="7"/>
        <v>2.22598596661021</v>
      </c>
      <c r="P29" s="72">
        <f t="shared" si="7"/>
        <v>1.3588495074170535</v>
      </c>
      <c r="Q29" s="72">
        <f t="shared" si="7"/>
        <v>1.0009192115207843</v>
      </c>
      <c r="R29" s="72">
        <f t="shared" si="7"/>
        <v>0.7758851333273878</v>
      </c>
      <c r="S29" s="73">
        <f t="shared" si="7"/>
        <v>1.6721620348563355</v>
      </c>
      <c r="T29" s="61">
        <f t="shared" si="7"/>
        <v>1.6909400748405685</v>
      </c>
    </row>
    <row r="30" spans="3:20" s="49" customFormat="1" ht="24" customHeight="1" thickBot="1" thickTop="1">
      <c r="C30" s="62" t="s">
        <v>47</v>
      </c>
      <c r="D30" s="174" t="s">
        <v>48</v>
      </c>
      <c r="E30" s="175"/>
      <c r="F30" s="74">
        <v>0</v>
      </c>
      <c r="G30" s="39">
        <v>4468</v>
      </c>
      <c r="H30" s="39">
        <v>4271</v>
      </c>
      <c r="I30" s="39">
        <v>3639</v>
      </c>
      <c r="J30" s="39">
        <v>4418</v>
      </c>
      <c r="K30" s="39">
        <v>2137</v>
      </c>
      <c r="L30" s="39">
        <v>3475</v>
      </c>
      <c r="M30" s="39">
        <v>2533</v>
      </c>
      <c r="N30" s="39">
        <v>3160</v>
      </c>
      <c r="O30" s="39">
        <v>1898</v>
      </c>
      <c r="P30" s="39">
        <v>0</v>
      </c>
      <c r="Q30" s="39">
        <v>5996</v>
      </c>
      <c r="R30" s="39">
        <v>4296</v>
      </c>
      <c r="S30" s="39">
        <v>5305</v>
      </c>
      <c r="T30" s="54">
        <f>SUM(F30:S30)</f>
        <v>45596</v>
      </c>
    </row>
    <row r="31" spans="3:20" ht="24" customHeight="1" thickBot="1" thickTop="1">
      <c r="C31" s="75"/>
      <c r="D31" s="76" t="s">
        <v>40</v>
      </c>
      <c r="E31" s="77"/>
      <c r="F31" s="45">
        <f aca="true" t="shared" si="8" ref="F31:T31">F30/F8*100</f>
        <v>0</v>
      </c>
      <c r="G31" s="78">
        <f t="shared" si="8"/>
        <v>66.28096721554667</v>
      </c>
      <c r="H31" s="79">
        <f t="shared" si="8"/>
        <v>50.247058823529414</v>
      </c>
      <c r="I31" s="79">
        <f t="shared" si="8"/>
        <v>52.9309090909091</v>
      </c>
      <c r="J31" s="79">
        <f t="shared" si="8"/>
        <v>35.36946601553118</v>
      </c>
      <c r="K31" s="79">
        <f t="shared" si="8"/>
        <v>40.404613348459065</v>
      </c>
      <c r="L31" s="79">
        <f t="shared" si="8"/>
        <v>50.863583138173304</v>
      </c>
      <c r="M31" s="79">
        <f t="shared" si="8"/>
        <v>57.79146703171344</v>
      </c>
      <c r="N31" s="79">
        <f t="shared" si="8"/>
        <v>64.25376169174461</v>
      </c>
      <c r="O31" s="79">
        <f t="shared" si="8"/>
        <v>45.92305831115412</v>
      </c>
      <c r="P31" s="79">
        <f t="shared" si="8"/>
        <v>0</v>
      </c>
      <c r="Q31" s="79">
        <f t="shared" si="8"/>
        <v>61.23991420692473</v>
      </c>
      <c r="R31" s="79">
        <f t="shared" si="8"/>
        <v>38.312672790511016</v>
      </c>
      <c r="S31" s="80">
        <f t="shared" si="8"/>
        <v>41.64704035170356</v>
      </c>
      <c r="T31" s="34">
        <f t="shared" si="8"/>
        <v>40.05200189736652</v>
      </c>
    </row>
    <row r="32" spans="3:20" ht="24" customHeight="1" thickBot="1">
      <c r="C32" s="196" t="s">
        <v>49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</row>
    <row r="33" spans="3:20" ht="24" customHeight="1" thickBot="1">
      <c r="C33" s="81" t="s">
        <v>22</v>
      </c>
      <c r="D33" s="181" t="s">
        <v>50</v>
      </c>
      <c r="E33" s="182"/>
      <c r="F33" s="82">
        <v>258</v>
      </c>
      <c r="G33" s="82">
        <v>89</v>
      </c>
      <c r="H33" s="51">
        <v>98</v>
      </c>
      <c r="I33" s="51">
        <v>102</v>
      </c>
      <c r="J33" s="51">
        <v>289</v>
      </c>
      <c r="K33" s="51">
        <v>75</v>
      </c>
      <c r="L33" s="51">
        <v>67</v>
      </c>
      <c r="M33" s="51">
        <v>81</v>
      </c>
      <c r="N33" s="51">
        <v>195</v>
      </c>
      <c r="O33" s="51">
        <v>27</v>
      </c>
      <c r="P33" s="51">
        <v>372</v>
      </c>
      <c r="Q33" s="51">
        <v>117</v>
      </c>
      <c r="R33" s="51">
        <v>170</v>
      </c>
      <c r="S33" s="51">
        <v>273</v>
      </c>
      <c r="T33" s="83">
        <f>SUM(F33:S33)</f>
        <v>2213</v>
      </c>
    </row>
    <row r="34" spans="3:20" ht="24" customHeight="1" thickBot="1" thickTop="1">
      <c r="C34" s="84" t="s">
        <v>28</v>
      </c>
      <c r="D34" s="183" t="s">
        <v>51</v>
      </c>
      <c r="E34" s="184"/>
      <c r="F34" s="85">
        <v>115</v>
      </c>
      <c r="G34" s="85">
        <v>43</v>
      </c>
      <c r="H34" s="86">
        <v>17</v>
      </c>
      <c r="I34" s="86">
        <v>71</v>
      </c>
      <c r="J34" s="86">
        <v>93</v>
      </c>
      <c r="K34" s="86">
        <v>44</v>
      </c>
      <c r="L34" s="86">
        <v>3</v>
      </c>
      <c r="M34" s="86">
        <v>22</v>
      </c>
      <c r="N34" s="86">
        <v>22</v>
      </c>
      <c r="O34" s="86">
        <v>8</v>
      </c>
      <c r="P34" s="86">
        <v>294</v>
      </c>
      <c r="Q34" s="86">
        <v>64</v>
      </c>
      <c r="R34" s="86">
        <v>77</v>
      </c>
      <c r="S34" s="86">
        <v>71</v>
      </c>
      <c r="T34" s="83">
        <f>SUM(F34:S34)</f>
        <v>944</v>
      </c>
    </row>
    <row r="35" spans="3:20" ht="24" customHeight="1" thickBot="1" thickTop="1">
      <c r="C35" s="87" t="s">
        <v>32</v>
      </c>
      <c r="D35" s="178" t="s">
        <v>52</v>
      </c>
      <c r="E35" s="179"/>
      <c r="F35" s="45">
        <v>87</v>
      </c>
      <c r="G35" s="45">
        <v>37</v>
      </c>
      <c r="H35" s="88">
        <v>-37</v>
      </c>
      <c r="I35" s="88">
        <v>21</v>
      </c>
      <c r="J35" s="88">
        <v>171</v>
      </c>
      <c r="K35" s="88">
        <v>25</v>
      </c>
      <c r="L35" s="88">
        <v>17</v>
      </c>
      <c r="M35" s="88">
        <v>43</v>
      </c>
      <c r="N35" s="88">
        <v>119</v>
      </c>
      <c r="O35" s="88">
        <v>-11</v>
      </c>
      <c r="P35" s="88">
        <v>280</v>
      </c>
      <c r="Q35" s="88">
        <v>80</v>
      </c>
      <c r="R35" s="88">
        <v>4</v>
      </c>
      <c r="S35" s="88">
        <v>-41</v>
      </c>
      <c r="T35" s="83">
        <f>SUM(F35:S35)</f>
        <v>795</v>
      </c>
    </row>
    <row r="36" spans="3:20" ht="24" customHeight="1" thickBot="1">
      <c r="C36" s="180" t="s">
        <v>53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3:20" ht="24" customHeight="1" thickBot="1" thickTop="1">
      <c r="C37" s="89" t="s">
        <v>22</v>
      </c>
      <c r="D37" s="176" t="s">
        <v>54</v>
      </c>
      <c r="E37" s="177"/>
      <c r="F37" s="82">
        <v>0</v>
      </c>
      <c r="G37" s="90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1</v>
      </c>
      <c r="N37" s="53">
        <v>0</v>
      </c>
      <c r="O37" s="53">
        <v>0</v>
      </c>
      <c r="P37" s="53">
        <v>3</v>
      </c>
      <c r="Q37" s="53">
        <v>0</v>
      </c>
      <c r="R37" s="53">
        <v>2</v>
      </c>
      <c r="S37" s="53">
        <v>1</v>
      </c>
      <c r="T37" s="66">
        <f>SUM(F37:S37)</f>
        <v>7</v>
      </c>
    </row>
    <row r="38" spans="3:20" ht="24" customHeight="1" thickBot="1" thickTop="1">
      <c r="C38" s="91" t="s">
        <v>28</v>
      </c>
      <c r="D38" s="178" t="s">
        <v>55</v>
      </c>
      <c r="E38" s="179"/>
      <c r="F38" s="45">
        <v>0</v>
      </c>
      <c r="G38" s="46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3</v>
      </c>
      <c r="N38" s="48">
        <v>0</v>
      </c>
      <c r="O38" s="48">
        <v>0</v>
      </c>
      <c r="P38" s="48">
        <v>54</v>
      </c>
      <c r="Q38" s="48">
        <v>0</v>
      </c>
      <c r="R38" s="48">
        <v>29</v>
      </c>
      <c r="S38" s="48">
        <v>18</v>
      </c>
      <c r="T38" s="66">
        <f>SUM(F38:S38)</f>
        <v>104</v>
      </c>
    </row>
    <row r="39" spans="3:20" ht="12.75">
      <c r="C39" s="92"/>
      <c r="D39" s="93"/>
      <c r="E39" s="93"/>
      <c r="F39" s="93"/>
      <c r="G39" s="92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5"/>
    </row>
    <row r="40" spans="2:20" ht="15.75">
      <c r="B40" t="s">
        <v>34</v>
      </c>
      <c r="C40" s="1"/>
      <c r="D40" s="2" t="s">
        <v>0</v>
      </c>
      <c r="E40" s="3"/>
      <c r="F40" s="96"/>
      <c r="G40" s="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"/>
    </row>
    <row r="41" spans="3:20" ht="15.75">
      <c r="C41" s="1"/>
      <c r="D41" s="5" t="s">
        <v>2</v>
      </c>
      <c r="E41" s="6"/>
      <c r="F41" s="6"/>
      <c r="G41" s="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 t="s">
        <v>56</v>
      </c>
    </row>
    <row r="42" spans="3:20" ht="26.25" thickBot="1">
      <c r="C42" s="160" t="s">
        <v>4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</row>
    <row r="43" spans="3:20" ht="34.5" customHeight="1" thickBot="1">
      <c r="C43" s="8" t="s">
        <v>5</v>
      </c>
      <c r="D43" s="97" t="s">
        <v>6</v>
      </c>
      <c r="E43" s="98" t="s">
        <v>7</v>
      </c>
      <c r="F43" s="12" t="s">
        <v>96</v>
      </c>
      <c r="G43" s="11" t="s">
        <v>97</v>
      </c>
      <c r="H43" s="13" t="s">
        <v>8</v>
      </c>
      <c r="I43" s="13" t="s">
        <v>9</v>
      </c>
      <c r="J43" s="13" t="s">
        <v>10</v>
      </c>
      <c r="K43" s="13" t="s">
        <v>11</v>
      </c>
      <c r="L43" s="13" t="s">
        <v>12</v>
      </c>
      <c r="M43" s="13" t="s">
        <v>13</v>
      </c>
      <c r="N43" s="13" t="s">
        <v>14</v>
      </c>
      <c r="O43" s="13" t="s">
        <v>15</v>
      </c>
      <c r="P43" s="13" t="s">
        <v>16</v>
      </c>
      <c r="Q43" s="13" t="s">
        <v>17</v>
      </c>
      <c r="R43" s="13" t="s">
        <v>18</v>
      </c>
      <c r="S43" s="13" t="s">
        <v>19</v>
      </c>
      <c r="T43" s="14" t="s">
        <v>20</v>
      </c>
    </row>
    <row r="44" spans="3:21" ht="23.25" thickBot="1">
      <c r="C44" s="187" t="s">
        <v>57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>
        <v>8</v>
      </c>
    </row>
    <row r="45" spans="3:20" ht="24.75" customHeight="1" thickBot="1">
      <c r="C45" s="99" t="s">
        <v>22</v>
      </c>
      <c r="D45" s="176" t="s">
        <v>58</v>
      </c>
      <c r="E45" s="177"/>
      <c r="F45" s="100">
        <v>2</v>
      </c>
      <c r="G45" s="43">
        <v>0</v>
      </c>
      <c r="H45" s="38">
        <v>51</v>
      </c>
      <c r="I45" s="38">
        <v>22</v>
      </c>
      <c r="J45" s="38">
        <v>37</v>
      </c>
      <c r="K45" s="38">
        <v>16</v>
      </c>
      <c r="L45" s="38">
        <v>0</v>
      </c>
      <c r="M45" s="38">
        <v>1</v>
      </c>
      <c r="N45" s="38">
        <v>8</v>
      </c>
      <c r="O45" s="38">
        <v>2</v>
      </c>
      <c r="P45" s="38">
        <v>8</v>
      </c>
      <c r="Q45" s="38">
        <v>25</v>
      </c>
      <c r="R45" s="38">
        <v>11</v>
      </c>
      <c r="S45" s="101">
        <v>11</v>
      </c>
      <c r="T45" s="102">
        <f aca="true" t="shared" si="9" ref="T45:T70">SUM(F45:S45)</f>
        <v>194</v>
      </c>
    </row>
    <row r="46" spans="3:20" ht="24.75" customHeight="1" thickBot="1" thickTop="1">
      <c r="C46" s="64"/>
      <c r="D46" s="183" t="s">
        <v>59</v>
      </c>
      <c r="E46" s="184"/>
      <c r="F46" s="103">
        <f aca="true" t="shared" si="10" ref="F46:S46">F45</f>
        <v>2</v>
      </c>
      <c r="G46" s="103">
        <f t="shared" si="10"/>
        <v>0</v>
      </c>
      <c r="H46" s="103">
        <f t="shared" si="10"/>
        <v>51</v>
      </c>
      <c r="I46" s="103">
        <f t="shared" si="10"/>
        <v>22</v>
      </c>
      <c r="J46" s="103">
        <f t="shared" si="10"/>
        <v>37</v>
      </c>
      <c r="K46" s="103">
        <f t="shared" si="10"/>
        <v>16</v>
      </c>
      <c r="L46" s="103">
        <f t="shared" si="10"/>
        <v>0</v>
      </c>
      <c r="M46" s="103">
        <f t="shared" si="10"/>
        <v>1</v>
      </c>
      <c r="N46" s="103">
        <f t="shared" si="10"/>
        <v>8</v>
      </c>
      <c r="O46" s="103">
        <f t="shared" si="10"/>
        <v>2</v>
      </c>
      <c r="P46" s="103">
        <f t="shared" si="10"/>
        <v>8</v>
      </c>
      <c r="Q46" s="103">
        <f t="shared" si="10"/>
        <v>25</v>
      </c>
      <c r="R46" s="103">
        <f t="shared" si="10"/>
        <v>11</v>
      </c>
      <c r="S46" s="103">
        <f t="shared" si="10"/>
        <v>11</v>
      </c>
      <c r="T46" s="102">
        <f t="shared" si="9"/>
        <v>194</v>
      </c>
    </row>
    <row r="47" spans="3:20" ht="24.75" customHeight="1" thickBot="1" thickTop="1">
      <c r="C47" s="67" t="s">
        <v>28</v>
      </c>
      <c r="D47" s="183" t="s">
        <v>60</v>
      </c>
      <c r="E47" s="184"/>
      <c r="F47" s="103">
        <v>39</v>
      </c>
      <c r="G47" s="43">
        <v>25</v>
      </c>
      <c r="H47" s="38">
        <v>5</v>
      </c>
      <c r="I47" s="38">
        <v>10</v>
      </c>
      <c r="J47" s="38">
        <v>15</v>
      </c>
      <c r="K47" s="38">
        <v>8</v>
      </c>
      <c r="L47" s="38">
        <v>0</v>
      </c>
      <c r="M47" s="38">
        <v>1</v>
      </c>
      <c r="N47" s="38">
        <v>0</v>
      </c>
      <c r="O47" s="38">
        <v>3</v>
      </c>
      <c r="P47" s="38">
        <v>205</v>
      </c>
      <c r="Q47" s="38">
        <v>6</v>
      </c>
      <c r="R47" s="38">
        <v>27</v>
      </c>
      <c r="S47" s="104">
        <v>1</v>
      </c>
      <c r="T47" s="102">
        <f t="shared" si="9"/>
        <v>345</v>
      </c>
    </row>
    <row r="48" spans="3:20" ht="24.75" customHeight="1" thickBot="1" thickTop="1">
      <c r="C48" s="64"/>
      <c r="D48" s="183" t="s">
        <v>61</v>
      </c>
      <c r="E48" s="184"/>
      <c r="F48" s="103">
        <f aca="true" t="shared" si="11" ref="F48:S48">F47</f>
        <v>39</v>
      </c>
      <c r="G48" s="103">
        <f t="shared" si="11"/>
        <v>25</v>
      </c>
      <c r="H48" s="103">
        <f t="shared" si="11"/>
        <v>5</v>
      </c>
      <c r="I48" s="103">
        <f t="shared" si="11"/>
        <v>10</v>
      </c>
      <c r="J48" s="103">
        <f t="shared" si="11"/>
        <v>15</v>
      </c>
      <c r="K48" s="103">
        <f t="shared" si="11"/>
        <v>8</v>
      </c>
      <c r="L48" s="103">
        <f t="shared" si="11"/>
        <v>0</v>
      </c>
      <c r="M48" s="103">
        <f t="shared" si="11"/>
        <v>1</v>
      </c>
      <c r="N48" s="103">
        <f t="shared" si="11"/>
        <v>0</v>
      </c>
      <c r="O48" s="103">
        <f t="shared" si="11"/>
        <v>3</v>
      </c>
      <c r="P48" s="103">
        <f t="shared" si="11"/>
        <v>205</v>
      </c>
      <c r="Q48" s="103">
        <f t="shared" si="11"/>
        <v>6</v>
      </c>
      <c r="R48" s="103">
        <f t="shared" si="11"/>
        <v>27</v>
      </c>
      <c r="S48" s="103">
        <f t="shared" si="11"/>
        <v>1</v>
      </c>
      <c r="T48" s="102">
        <f t="shared" si="9"/>
        <v>345</v>
      </c>
    </row>
    <row r="49" spans="3:20" ht="24.75" customHeight="1" thickBot="1" thickTop="1">
      <c r="C49" s="67" t="s">
        <v>32</v>
      </c>
      <c r="D49" s="183" t="s">
        <v>62</v>
      </c>
      <c r="E49" s="184"/>
      <c r="F49" s="103">
        <v>12</v>
      </c>
      <c r="G49" s="43">
        <v>6</v>
      </c>
      <c r="H49" s="38">
        <v>2</v>
      </c>
      <c r="I49" s="38">
        <v>25</v>
      </c>
      <c r="J49" s="38">
        <v>15</v>
      </c>
      <c r="K49" s="38">
        <v>10</v>
      </c>
      <c r="L49" s="38">
        <v>0</v>
      </c>
      <c r="M49" s="38">
        <v>6</v>
      </c>
      <c r="N49" s="38">
        <v>2</v>
      </c>
      <c r="O49" s="38">
        <v>0</v>
      </c>
      <c r="P49" s="38">
        <v>13</v>
      </c>
      <c r="Q49" s="38">
        <v>16</v>
      </c>
      <c r="R49" s="38">
        <v>18</v>
      </c>
      <c r="S49" s="104">
        <v>20</v>
      </c>
      <c r="T49" s="102">
        <f t="shared" si="9"/>
        <v>145</v>
      </c>
    </row>
    <row r="50" spans="3:20" ht="24.75" customHeight="1" thickBot="1" thickTop="1">
      <c r="C50" s="64"/>
      <c r="D50" s="183" t="s">
        <v>63</v>
      </c>
      <c r="E50" s="184"/>
      <c r="F50" s="103">
        <f aca="true" t="shared" si="12" ref="F50:S50">F49</f>
        <v>12</v>
      </c>
      <c r="G50" s="103">
        <f t="shared" si="12"/>
        <v>6</v>
      </c>
      <c r="H50" s="103">
        <f t="shared" si="12"/>
        <v>2</v>
      </c>
      <c r="I50" s="103">
        <f t="shared" si="12"/>
        <v>25</v>
      </c>
      <c r="J50" s="103">
        <f t="shared" si="12"/>
        <v>15</v>
      </c>
      <c r="K50" s="103">
        <f t="shared" si="12"/>
        <v>10</v>
      </c>
      <c r="L50" s="103">
        <f t="shared" si="12"/>
        <v>0</v>
      </c>
      <c r="M50" s="103">
        <f t="shared" si="12"/>
        <v>6</v>
      </c>
      <c r="N50" s="103">
        <f t="shared" si="12"/>
        <v>2</v>
      </c>
      <c r="O50" s="103">
        <f t="shared" si="12"/>
        <v>0</v>
      </c>
      <c r="P50" s="103">
        <f t="shared" si="12"/>
        <v>13</v>
      </c>
      <c r="Q50" s="103">
        <f t="shared" si="12"/>
        <v>16</v>
      </c>
      <c r="R50" s="103">
        <f t="shared" si="12"/>
        <v>18</v>
      </c>
      <c r="S50" s="103">
        <f t="shared" si="12"/>
        <v>20</v>
      </c>
      <c r="T50" s="102">
        <f t="shared" si="9"/>
        <v>145</v>
      </c>
    </row>
    <row r="51" spans="3:20" ht="24.75" customHeight="1" thickBot="1" thickTop="1">
      <c r="C51" s="15" t="s">
        <v>43</v>
      </c>
      <c r="D51" s="183" t="s">
        <v>64</v>
      </c>
      <c r="E51" s="184"/>
      <c r="F51" s="103">
        <v>21</v>
      </c>
      <c r="G51" s="43">
        <v>8</v>
      </c>
      <c r="H51" s="38">
        <v>2</v>
      </c>
      <c r="I51" s="38">
        <v>6</v>
      </c>
      <c r="J51" s="38">
        <v>11</v>
      </c>
      <c r="K51" s="38">
        <v>1</v>
      </c>
      <c r="L51" s="38">
        <v>1</v>
      </c>
      <c r="M51" s="38">
        <v>2</v>
      </c>
      <c r="N51" s="38">
        <v>6</v>
      </c>
      <c r="O51" s="38">
        <v>2</v>
      </c>
      <c r="P51" s="38">
        <v>4</v>
      </c>
      <c r="Q51" s="38">
        <v>2</v>
      </c>
      <c r="R51" s="38">
        <v>0</v>
      </c>
      <c r="S51" s="104">
        <v>15</v>
      </c>
      <c r="T51" s="102">
        <f t="shared" si="9"/>
        <v>81</v>
      </c>
    </row>
    <row r="52" spans="3:20" ht="24.75" customHeight="1" thickBot="1" thickTop="1">
      <c r="C52" s="64"/>
      <c r="D52" s="183" t="s">
        <v>65</v>
      </c>
      <c r="E52" s="184"/>
      <c r="F52" s="103">
        <f aca="true" t="shared" si="13" ref="F52:S52">F51</f>
        <v>21</v>
      </c>
      <c r="G52" s="103">
        <f t="shared" si="13"/>
        <v>8</v>
      </c>
      <c r="H52" s="103">
        <f t="shared" si="13"/>
        <v>2</v>
      </c>
      <c r="I52" s="103">
        <f t="shared" si="13"/>
        <v>6</v>
      </c>
      <c r="J52" s="103">
        <f t="shared" si="13"/>
        <v>11</v>
      </c>
      <c r="K52" s="103">
        <f t="shared" si="13"/>
        <v>1</v>
      </c>
      <c r="L52" s="103">
        <f t="shared" si="13"/>
        <v>1</v>
      </c>
      <c r="M52" s="103">
        <f t="shared" si="13"/>
        <v>2</v>
      </c>
      <c r="N52" s="103">
        <f t="shared" si="13"/>
        <v>6</v>
      </c>
      <c r="O52" s="103">
        <f t="shared" si="13"/>
        <v>2</v>
      </c>
      <c r="P52" s="103">
        <f t="shared" si="13"/>
        <v>4</v>
      </c>
      <c r="Q52" s="103">
        <f t="shared" si="13"/>
        <v>2</v>
      </c>
      <c r="R52" s="103">
        <f t="shared" si="13"/>
        <v>0</v>
      </c>
      <c r="S52" s="103">
        <f t="shared" si="13"/>
        <v>15</v>
      </c>
      <c r="T52" s="102">
        <f t="shared" si="9"/>
        <v>81</v>
      </c>
    </row>
    <row r="53" spans="3:20" ht="24.75" customHeight="1" thickBot="1" thickTop="1">
      <c r="C53" s="67" t="s">
        <v>45</v>
      </c>
      <c r="D53" s="183" t="s">
        <v>66</v>
      </c>
      <c r="E53" s="184"/>
      <c r="F53" s="103">
        <v>25</v>
      </c>
      <c r="G53" s="43">
        <v>7</v>
      </c>
      <c r="H53" s="38">
        <v>7</v>
      </c>
      <c r="I53" s="38">
        <v>30</v>
      </c>
      <c r="J53" s="38">
        <v>45</v>
      </c>
      <c r="K53" s="38">
        <v>2</v>
      </c>
      <c r="L53" s="38">
        <v>0</v>
      </c>
      <c r="M53" s="38">
        <v>3</v>
      </c>
      <c r="N53" s="38">
        <v>13</v>
      </c>
      <c r="O53" s="38">
        <v>3</v>
      </c>
      <c r="P53" s="38">
        <v>64</v>
      </c>
      <c r="Q53" s="38">
        <v>46</v>
      </c>
      <c r="R53" s="38">
        <v>22</v>
      </c>
      <c r="S53" s="104">
        <v>31</v>
      </c>
      <c r="T53" s="102">
        <f t="shared" si="9"/>
        <v>298</v>
      </c>
    </row>
    <row r="54" spans="3:20" ht="24.75" customHeight="1" thickBot="1" thickTop="1">
      <c r="C54" s="68"/>
      <c r="D54" s="183" t="s">
        <v>67</v>
      </c>
      <c r="E54" s="184"/>
      <c r="F54" s="103">
        <f aca="true" t="shared" si="14" ref="F54:S54">F53</f>
        <v>25</v>
      </c>
      <c r="G54" s="103">
        <f t="shared" si="14"/>
        <v>7</v>
      </c>
      <c r="H54" s="103">
        <f t="shared" si="14"/>
        <v>7</v>
      </c>
      <c r="I54" s="103">
        <f t="shared" si="14"/>
        <v>30</v>
      </c>
      <c r="J54" s="103">
        <f t="shared" si="14"/>
        <v>45</v>
      </c>
      <c r="K54" s="103">
        <f t="shared" si="14"/>
        <v>2</v>
      </c>
      <c r="L54" s="103">
        <f t="shared" si="14"/>
        <v>0</v>
      </c>
      <c r="M54" s="103">
        <f t="shared" si="14"/>
        <v>3</v>
      </c>
      <c r="N54" s="103">
        <f t="shared" si="14"/>
        <v>13</v>
      </c>
      <c r="O54" s="103">
        <f t="shared" si="14"/>
        <v>3</v>
      </c>
      <c r="P54" s="103">
        <f t="shared" si="14"/>
        <v>64</v>
      </c>
      <c r="Q54" s="103">
        <f t="shared" si="14"/>
        <v>46</v>
      </c>
      <c r="R54" s="103">
        <f t="shared" si="14"/>
        <v>22</v>
      </c>
      <c r="S54" s="103">
        <f t="shared" si="14"/>
        <v>31</v>
      </c>
      <c r="T54" s="102">
        <f t="shared" si="9"/>
        <v>298</v>
      </c>
    </row>
    <row r="55" spans="3:20" ht="24.75" customHeight="1" thickBot="1" thickTop="1">
      <c r="C55" s="67" t="s">
        <v>47</v>
      </c>
      <c r="D55" s="183" t="s">
        <v>68</v>
      </c>
      <c r="E55" s="184"/>
      <c r="F55" s="103">
        <v>0</v>
      </c>
      <c r="G55" s="43">
        <v>0</v>
      </c>
      <c r="H55" s="38">
        <v>11</v>
      </c>
      <c r="I55" s="38">
        <v>0</v>
      </c>
      <c r="J55" s="38">
        <v>11</v>
      </c>
      <c r="K55" s="38">
        <v>2</v>
      </c>
      <c r="L55" s="38">
        <v>0</v>
      </c>
      <c r="M55" s="38">
        <v>0</v>
      </c>
      <c r="N55" s="38">
        <v>1</v>
      </c>
      <c r="O55" s="38">
        <v>0</v>
      </c>
      <c r="P55" s="38">
        <v>2</v>
      </c>
      <c r="Q55" s="38">
        <v>6</v>
      </c>
      <c r="R55" s="38">
        <v>10</v>
      </c>
      <c r="S55" s="104">
        <v>4</v>
      </c>
      <c r="T55" s="102">
        <f t="shared" si="9"/>
        <v>47</v>
      </c>
    </row>
    <row r="56" spans="3:20" ht="24.75" customHeight="1" thickBot="1" thickTop="1">
      <c r="C56" s="68"/>
      <c r="D56" s="183" t="s">
        <v>69</v>
      </c>
      <c r="E56" s="184"/>
      <c r="F56" s="103">
        <f aca="true" t="shared" si="15" ref="F56:S56">F55</f>
        <v>0</v>
      </c>
      <c r="G56" s="103">
        <f t="shared" si="15"/>
        <v>0</v>
      </c>
      <c r="H56" s="103">
        <f t="shared" si="15"/>
        <v>11</v>
      </c>
      <c r="I56" s="103">
        <f t="shared" si="15"/>
        <v>0</v>
      </c>
      <c r="J56" s="103">
        <f t="shared" si="15"/>
        <v>11</v>
      </c>
      <c r="K56" s="103">
        <f t="shared" si="15"/>
        <v>2</v>
      </c>
      <c r="L56" s="103">
        <f t="shared" si="15"/>
        <v>0</v>
      </c>
      <c r="M56" s="103">
        <f t="shared" si="15"/>
        <v>0</v>
      </c>
      <c r="N56" s="103">
        <f t="shared" si="15"/>
        <v>1</v>
      </c>
      <c r="O56" s="103">
        <f t="shared" si="15"/>
        <v>0</v>
      </c>
      <c r="P56" s="103">
        <f t="shared" si="15"/>
        <v>2</v>
      </c>
      <c r="Q56" s="103">
        <f t="shared" si="15"/>
        <v>6</v>
      </c>
      <c r="R56" s="103">
        <f t="shared" si="15"/>
        <v>10</v>
      </c>
      <c r="S56" s="103">
        <f t="shared" si="15"/>
        <v>4</v>
      </c>
      <c r="T56" s="102">
        <f t="shared" si="9"/>
        <v>47</v>
      </c>
    </row>
    <row r="57" spans="3:20" ht="24.75" customHeight="1" thickBot="1" thickTop="1">
      <c r="C57" s="15" t="s">
        <v>70</v>
      </c>
      <c r="D57" s="183" t="s">
        <v>71</v>
      </c>
      <c r="E57" s="184"/>
      <c r="F57" s="103">
        <v>0</v>
      </c>
      <c r="G57" s="43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104">
        <v>0</v>
      </c>
      <c r="T57" s="102">
        <f t="shared" si="9"/>
        <v>0</v>
      </c>
    </row>
    <row r="58" spans="3:20" ht="24.75" customHeight="1" thickBot="1" thickTop="1">
      <c r="C58" s="64"/>
      <c r="D58" s="183" t="s">
        <v>72</v>
      </c>
      <c r="E58" s="184"/>
      <c r="F58" s="103">
        <v>0</v>
      </c>
      <c r="G58" s="103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6">
        <v>0</v>
      </c>
      <c r="T58" s="102">
        <f t="shared" si="9"/>
        <v>0</v>
      </c>
    </row>
    <row r="59" spans="3:20" s="49" customFormat="1" ht="24.75" customHeight="1" thickBot="1" thickTop="1">
      <c r="C59" s="62" t="s">
        <v>73</v>
      </c>
      <c r="D59" s="188" t="s">
        <v>74</v>
      </c>
      <c r="E59" s="189"/>
      <c r="F59" s="105">
        <v>1</v>
      </c>
      <c r="G59" s="38">
        <v>1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1</v>
      </c>
      <c r="Q59" s="38">
        <v>0</v>
      </c>
      <c r="R59" s="38">
        <v>0</v>
      </c>
      <c r="S59" s="104">
        <v>0</v>
      </c>
      <c r="T59" s="107">
        <f t="shared" si="9"/>
        <v>3</v>
      </c>
    </row>
    <row r="60" spans="3:20" ht="24.75" customHeight="1" thickBot="1" thickTop="1">
      <c r="C60" s="68"/>
      <c r="D60" s="183" t="s">
        <v>75</v>
      </c>
      <c r="E60" s="184"/>
      <c r="F60" s="103">
        <f aca="true" t="shared" si="16" ref="F60:S60">F59</f>
        <v>1</v>
      </c>
      <c r="G60" s="103">
        <f t="shared" si="16"/>
        <v>1</v>
      </c>
      <c r="H60" s="103">
        <f t="shared" si="16"/>
        <v>0</v>
      </c>
      <c r="I60" s="103">
        <f t="shared" si="16"/>
        <v>0</v>
      </c>
      <c r="J60" s="103">
        <f t="shared" si="16"/>
        <v>0</v>
      </c>
      <c r="K60" s="103">
        <f t="shared" si="16"/>
        <v>0</v>
      </c>
      <c r="L60" s="103">
        <f t="shared" si="16"/>
        <v>0</v>
      </c>
      <c r="M60" s="103">
        <f t="shared" si="16"/>
        <v>0</v>
      </c>
      <c r="N60" s="103">
        <f t="shared" si="16"/>
        <v>0</v>
      </c>
      <c r="O60" s="103">
        <f t="shared" si="16"/>
        <v>0</v>
      </c>
      <c r="P60" s="103">
        <f t="shared" si="16"/>
        <v>1</v>
      </c>
      <c r="Q60" s="103">
        <f t="shared" si="16"/>
        <v>0</v>
      </c>
      <c r="R60" s="103">
        <f t="shared" si="16"/>
        <v>0</v>
      </c>
      <c r="S60" s="103">
        <f t="shared" si="16"/>
        <v>0</v>
      </c>
      <c r="T60" s="102">
        <f t="shared" si="9"/>
        <v>3</v>
      </c>
    </row>
    <row r="61" spans="3:20" s="49" customFormat="1" ht="24.75" customHeight="1" thickBot="1" thickTop="1">
      <c r="C61" s="62" t="s">
        <v>76</v>
      </c>
      <c r="D61" s="188" t="s">
        <v>77</v>
      </c>
      <c r="E61" s="189"/>
      <c r="F61" s="105">
        <v>0</v>
      </c>
      <c r="G61" s="38">
        <v>0</v>
      </c>
      <c r="H61" s="38">
        <v>0</v>
      </c>
      <c r="I61" s="38">
        <v>0</v>
      </c>
      <c r="J61" s="38">
        <v>0</v>
      </c>
      <c r="K61" s="38">
        <v>2</v>
      </c>
      <c r="L61" s="38">
        <v>0</v>
      </c>
      <c r="M61" s="38">
        <v>0</v>
      </c>
      <c r="N61" s="38">
        <v>1</v>
      </c>
      <c r="O61" s="38">
        <v>0</v>
      </c>
      <c r="P61" s="38">
        <v>0</v>
      </c>
      <c r="Q61" s="38">
        <v>1</v>
      </c>
      <c r="R61" s="38">
        <v>1</v>
      </c>
      <c r="S61" s="104">
        <v>4</v>
      </c>
      <c r="T61" s="107">
        <f t="shared" si="9"/>
        <v>9</v>
      </c>
    </row>
    <row r="62" spans="3:20" ht="24.75" customHeight="1" thickBot="1" thickTop="1">
      <c r="C62" s="68"/>
      <c r="D62" s="183" t="s">
        <v>78</v>
      </c>
      <c r="E62" s="184"/>
      <c r="F62" s="103">
        <f aca="true" t="shared" si="17" ref="F62:S62">F61</f>
        <v>0</v>
      </c>
      <c r="G62" s="103">
        <f t="shared" si="17"/>
        <v>0</v>
      </c>
      <c r="H62" s="103">
        <f t="shared" si="17"/>
        <v>0</v>
      </c>
      <c r="I62" s="103">
        <f t="shared" si="17"/>
        <v>0</v>
      </c>
      <c r="J62" s="103">
        <f t="shared" si="17"/>
        <v>0</v>
      </c>
      <c r="K62" s="103">
        <f t="shared" si="17"/>
        <v>2</v>
      </c>
      <c r="L62" s="103">
        <f t="shared" si="17"/>
        <v>0</v>
      </c>
      <c r="M62" s="103">
        <f t="shared" si="17"/>
        <v>0</v>
      </c>
      <c r="N62" s="103">
        <f t="shared" si="17"/>
        <v>1</v>
      </c>
      <c r="O62" s="103">
        <f t="shared" si="17"/>
        <v>0</v>
      </c>
      <c r="P62" s="103">
        <f t="shared" si="17"/>
        <v>0</v>
      </c>
      <c r="Q62" s="103">
        <f t="shared" si="17"/>
        <v>1</v>
      </c>
      <c r="R62" s="103">
        <f t="shared" si="17"/>
        <v>1</v>
      </c>
      <c r="S62" s="103">
        <f t="shared" si="17"/>
        <v>4</v>
      </c>
      <c r="T62" s="102">
        <f t="shared" si="9"/>
        <v>9</v>
      </c>
    </row>
    <row r="63" spans="3:20" s="49" customFormat="1" ht="24.75" customHeight="1" thickBot="1" thickTop="1">
      <c r="C63" s="108" t="s">
        <v>79</v>
      </c>
      <c r="D63" s="188" t="s">
        <v>80</v>
      </c>
      <c r="E63" s="189"/>
      <c r="F63" s="109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104">
        <v>1</v>
      </c>
      <c r="T63" s="107">
        <f t="shared" si="9"/>
        <v>1</v>
      </c>
    </row>
    <row r="64" spans="3:20" ht="24.75" customHeight="1" thickBot="1" thickTop="1">
      <c r="C64" s="64"/>
      <c r="D64" s="183" t="s">
        <v>81</v>
      </c>
      <c r="E64" s="184"/>
      <c r="F64" s="103">
        <f aca="true" t="shared" si="18" ref="F64:S64">F63</f>
        <v>0</v>
      </c>
      <c r="G64" s="103">
        <f t="shared" si="18"/>
        <v>0</v>
      </c>
      <c r="H64" s="103">
        <f t="shared" si="18"/>
        <v>0</v>
      </c>
      <c r="I64" s="103">
        <f t="shared" si="18"/>
        <v>0</v>
      </c>
      <c r="J64" s="103">
        <f t="shared" si="18"/>
        <v>0</v>
      </c>
      <c r="K64" s="103">
        <f t="shared" si="18"/>
        <v>0</v>
      </c>
      <c r="L64" s="103">
        <f t="shared" si="18"/>
        <v>0</v>
      </c>
      <c r="M64" s="103">
        <f t="shared" si="18"/>
        <v>0</v>
      </c>
      <c r="N64" s="103">
        <f t="shared" si="18"/>
        <v>0</v>
      </c>
      <c r="O64" s="103">
        <f t="shared" si="18"/>
        <v>0</v>
      </c>
      <c r="P64" s="103">
        <f t="shared" si="18"/>
        <v>0</v>
      </c>
      <c r="Q64" s="103">
        <f t="shared" si="18"/>
        <v>0</v>
      </c>
      <c r="R64" s="103">
        <f t="shared" si="18"/>
        <v>0</v>
      </c>
      <c r="S64" s="103">
        <f t="shared" si="18"/>
        <v>1</v>
      </c>
      <c r="T64" s="102">
        <f t="shared" si="9"/>
        <v>1</v>
      </c>
    </row>
    <row r="65" spans="3:20" ht="24.75" customHeight="1" thickBot="1" thickTop="1">
      <c r="C65" s="67" t="s">
        <v>82</v>
      </c>
      <c r="D65" s="183" t="s">
        <v>83</v>
      </c>
      <c r="E65" s="184"/>
      <c r="F65" s="103">
        <v>0</v>
      </c>
      <c r="G65" s="43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104">
        <v>0</v>
      </c>
      <c r="T65" s="102">
        <f t="shared" si="9"/>
        <v>0</v>
      </c>
    </row>
    <row r="66" spans="3:20" ht="24.75" customHeight="1" thickBot="1" thickTop="1">
      <c r="C66" s="68"/>
      <c r="D66" s="183" t="s">
        <v>84</v>
      </c>
      <c r="E66" s="184"/>
      <c r="F66" s="103">
        <f aca="true" t="shared" si="19" ref="F66:S66">F65</f>
        <v>0</v>
      </c>
      <c r="G66" s="103">
        <f t="shared" si="19"/>
        <v>0</v>
      </c>
      <c r="H66" s="103">
        <f t="shared" si="19"/>
        <v>0</v>
      </c>
      <c r="I66" s="103">
        <f t="shared" si="19"/>
        <v>0</v>
      </c>
      <c r="J66" s="103">
        <f t="shared" si="19"/>
        <v>0</v>
      </c>
      <c r="K66" s="103">
        <f t="shared" si="19"/>
        <v>0</v>
      </c>
      <c r="L66" s="103">
        <f t="shared" si="19"/>
        <v>0</v>
      </c>
      <c r="M66" s="103">
        <f t="shared" si="19"/>
        <v>0</v>
      </c>
      <c r="N66" s="103">
        <f t="shared" si="19"/>
        <v>0</v>
      </c>
      <c r="O66" s="103">
        <f t="shared" si="19"/>
        <v>0</v>
      </c>
      <c r="P66" s="103">
        <f t="shared" si="19"/>
        <v>0</v>
      </c>
      <c r="Q66" s="103">
        <f t="shared" si="19"/>
        <v>0</v>
      </c>
      <c r="R66" s="103">
        <f t="shared" si="19"/>
        <v>0</v>
      </c>
      <c r="S66" s="103">
        <f t="shared" si="19"/>
        <v>0</v>
      </c>
      <c r="T66" s="102">
        <f t="shared" si="9"/>
        <v>0</v>
      </c>
    </row>
    <row r="67" spans="3:20" ht="24.75" customHeight="1" thickBot="1" thickTop="1">
      <c r="C67" s="67" t="s">
        <v>85</v>
      </c>
      <c r="D67" s="183" t="s">
        <v>86</v>
      </c>
      <c r="E67" s="184"/>
      <c r="F67" s="103">
        <v>0</v>
      </c>
      <c r="G67" s="43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104">
        <v>0</v>
      </c>
      <c r="T67" s="102">
        <f t="shared" si="9"/>
        <v>0</v>
      </c>
    </row>
    <row r="68" spans="3:20" ht="24.75" customHeight="1" thickBot="1" thickTop="1">
      <c r="C68" s="68"/>
      <c r="D68" s="183" t="s">
        <v>87</v>
      </c>
      <c r="E68" s="184"/>
      <c r="F68" s="103">
        <f aca="true" t="shared" si="20" ref="F68:S68">F67</f>
        <v>0</v>
      </c>
      <c r="G68" s="103">
        <f t="shared" si="20"/>
        <v>0</v>
      </c>
      <c r="H68" s="103">
        <f t="shared" si="20"/>
        <v>0</v>
      </c>
      <c r="I68" s="103">
        <f t="shared" si="20"/>
        <v>0</v>
      </c>
      <c r="J68" s="103">
        <f t="shared" si="20"/>
        <v>0</v>
      </c>
      <c r="K68" s="103">
        <f t="shared" si="20"/>
        <v>0</v>
      </c>
      <c r="L68" s="103">
        <f t="shared" si="20"/>
        <v>0</v>
      </c>
      <c r="M68" s="103">
        <f t="shared" si="20"/>
        <v>0</v>
      </c>
      <c r="N68" s="103">
        <f t="shared" si="20"/>
        <v>0</v>
      </c>
      <c r="O68" s="103">
        <f t="shared" si="20"/>
        <v>0</v>
      </c>
      <c r="P68" s="103">
        <f t="shared" si="20"/>
        <v>0</v>
      </c>
      <c r="Q68" s="103">
        <f t="shared" si="20"/>
        <v>0</v>
      </c>
      <c r="R68" s="103">
        <f t="shared" si="20"/>
        <v>0</v>
      </c>
      <c r="S68" s="103">
        <f t="shared" si="20"/>
        <v>0</v>
      </c>
      <c r="T68" s="102">
        <f t="shared" si="9"/>
        <v>0</v>
      </c>
    </row>
    <row r="69" spans="3:20" ht="24.75" customHeight="1" thickBot="1" thickTop="1">
      <c r="C69" s="67" t="s">
        <v>88</v>
      </c>
      <c r="D69" s="183" t="s">
        <v>89</v>
      </c>
      <c r="E69" s="184"/>
      <c r="F69" s="103">
        <v>0</v>
      </c>
      <c r="G69" s="43">
        <v>0</v>
      </c>
      <c r="H69" s="38">
        <v>1</v>
      </c>
      <c r="I69" s="38">
        <v>0</v>
      </c>
      <c r="J69" s="38">
        <v>1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104">
        <v>2</v>
      </c>
      <c r="T69" s="102">
        <f t="shared" si="9"/>
        <v>4</v>
      </c>
    </row>
    <row r="70" spans="3:20" ht="24.75" customHeight="1" thickBot="1" thickTop="1">
      <c r="C70" s="110"/>
      <c r="D70" s="178" t="s">
        <v>90</v>
      </c>
      <c r="E70" s="179"/>
      <c r="F70" s="111">
        <f aca="true" t="shared" si="21" ref="F70:S70">F69</f>
        <v>0</v>
      </c>
      <c r="G70" s="111">
        <f t="shared" si="21"/>
        <v>0</v>
      </c>
      <c r="H70" s="111">
        <f t="shared" si="21"/>
        <v>1</v>
      </c>
      <c r="I70" s="111">
        <f t="shared" si="21"/>
        <v>0</v>
      </c>
      <c r="J70" s="111">
        <f t="shared" si="21"/>
        <v>1</v>
      </c>
      <c r="K70" s="111">
        <f t="shared" si="21"/>
        <v>0</v>
      </c>
      <c r="L70" s="111">
        <f t="shared" si="21"/>
        <v>0</v>
      </c>
      <c r="M70" s="111">
        <f t="shared" si="21"/>
        <v>0</v>
      </c>
      <c r="N70" s="111">
        <f t="shared" si="21"/>
        <v>0</v>
      </c>
      <c r="O70" s="111">
        <f t="shared" si="21"/>
        <v>0</v>
      </c>
      <c r="P70" s="111">
        <f t="shared" si="21"/>
        <v>0</v>
      </c>
      <c r="Q70" s="111">
        <f t="shared" si="21"/>
        <v>0</v>
      </c>
      <c r="R70" s="111">
        <f t="shared" si="21"/>
        <v>0</v>
      </c>
      <c r="S70" s="111">
        <f t="shared" si="21"/>
        <v>2</v>
      </c>
      <c r="T70" s="102">
        <f t="shared" si="9"/>
        <v>4</v>
      </c>
    </row>
    <row r="71" spans="3:20" ht="27.75" customHeight="1" thickBot="1">
      <c r="C71" s="99" t="s">
        <v>91</v>
      </c>
      <c r="D71" s="190" t="s">
        <v>92</v>
      </c>
      <c r="E71" s="191"/>
      <c r="F71" s="112">
        <f aca="true" t="shared" si="22" ref="F71:T71">F45+F47+F49+F51+F53+F57+F59+F61+F63+F65+F67+F69</f>
        <v>100</v>
      </c>
      <c r="G71" s="112">
        <f t="shared" si="22"/>
        <v>47</v>
      </c>
      <c r="H71" s="112">
        <f t="shared" si="22"/>
        <v>68</v>
      </c>
      <c r="I71" s="112">
        <f t="shared" si="22"/>
        <v>93</v>
      </c>
      <c r="J71" s="112">
        <f t="shared" si="22"/>
        <v>124</v>
      </c>
      <c r="K71" s="112">
        <f t="shared" si="22"/>
        <v>39</v>
      </c>
      <c r="L71" s="112">
        <f t="shared" si="22"/>
        <v>1</v>
      </c>
      <c r="M71" s="112">
        <f t="shared" si="22"/>
        <v>13</v>
      </c>
      <c r="N71" s="112">
        <f t="shared" si="22"/>
        <v>30</v>
      </c>
      <c r="O71" s="112">
        <f t="shared" si="22"/>
        <v>10</v>
      </c>
      <c r="P71" s="112">
        <f t="shared" si="22"/>
        <v>295</v>
      </c>
      <c r="Q71" s="112">
        <f t="shared" si="22"/>
        <v>96</v>
      </c>
      <c r="R71" s="112">
        <f t="shared" si="22"/>
        <v>79</v>
      </c>
      <c r="S71" s="112">
        <f t="shared" si="22"/>
        <v>85</v>
      </c>
      <c r="T71" s="112">
        <f t="shared" si="22"/>
        <v>1080</v>
      </c>
    </row>
    <row r="72" spans="3:20" ht="27.75" customHeight="1" thickBot="1">
      <c r="C72" s="110"/>
      <c r="D72" s="190" t="s">
        <v>93</v>
      </c>
      <c r="E72" s="191"/>
      <c r="F72" s="112">
        <f aca="true" t="shared" si="23" ref="F72:T72">F46+F48+F50+F52+F54+F58+F60+F62+F64+F66+F68+F70</f>
        <v>100</v>
      </c>
      <c r="G72" s="112">
        <f t="shared" si="23"/>
        <v>47</v>
      </c>
      <c r="H72" s="112">
        <f t="shared" si="23"/>
        <v>68</v>
      </c>
      <c r="I72" s="112">
        <f t="shared" si="23"/>
        <v>93</v>
      </c>
      <c r="J72" s="112">
        <f t="shared" si="23"/>
        <v>124</v>
      </c>
      <c r="K72" s="112">
        <f t="shared" si="23"/>
        <v>39</v>
      </c>
      <c r="L72" s="112">
        <f t="shared" si="23"/>
        <v>1</v>
      </c>
      <c r="M72" s="112">
        <f t="shared" si="23"/>
        <v>13</v>
      </c>
      <c r="N72" s="112">
        <f t="shared" si="23"/>
        <v>30</v>
      </c>
      <c r="O72" s="112">
        <f t="shared" si="23"/>
        <v>10</v>
      </c>
      <c r="P72" s="112">
        <f t="shared" si="23"/>
        <v>295</v>
      </c>
      <c r="Q72" s="112">
        <f t="shared" si="23"/>
        <v>96</v>
      </c>
      <c r="R72" s="112">
        <f t="shared" si="23"/>
        <v>79</v>
      </c>
      <c r="S72" s="112">
        <f t="shared" si="23"/>
        <v>85</v>
      </c>
      <c r="T72" s="112">
        <f t="shared" si="23"/>
        <v>1080</v>
      </c>
    </row>
  </sheetData>
  <sheetProtection password="CAAD" sheet="1" objects="1" scenarios="1"/>
  <mergeCells count="59">
    <mergeCell ref="D71:E71"/>
    <mergeCell ref="D72:E72"/>
    <mergeCell ref="D8:E8"/>
    <mergeCell ref="D9:E9"/>
    <mergeCell ref="D10:E10"/>
    <mergeCell ref="D11:E11"/>
    <mergeCell ref="C19:T19"/>
    <mergeCell ref="C32:T32"/>
    <mergeCell ref="D28:E28"/>
    <mergeCell ref="D30:E30"/>
    <mergeCell ref="D69:E69"/>
    <mergeCell ref="D70:E70"/>
    <mergeCell ref="D63:E63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20:E20"/>
    <mergeCell ref="D22:E22"/>
    <mergeCell ref="D37:E37"/>
    <mergeCell ref="D38:E38"/>
    <mergeCell ref="C36:T36"/>
    <mergeCell ref="D33:E33"/>
    <mergeCell ref="D35:E35"/>
    <mergeCell ref="D34:E34"/>
    <mergeCell ref="D24:E24"/>
    <mergeCell ref="D26:E26"/>
    <mergeCell ref="D16:E16"/>
    <mergeCell ref="D17:E17"/>
    <mergeCell ref="D18:E18"/>
    <mergeCell ref="D12:E12"/>
    <mergeCell ref="D13:E13"/>
    <mergeCell ref="D14:E14"/>
    <mergeCell ref="D15:E15"/>
    <mergeCell ref="R2:T2"/>
    <mergeCell ref="C4:T4"/>
    <mergeCell ref="C6:T6"/>
    <mergeCell ref="D7:E7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F33" sqref="F33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13" t="s">
        <v>98</v>
      </c>
      <c r="C1" s="113"/>
      <c r="D1" s="113"/>
      <c r="E1" s="113"/>
      <c r="F1" s="113"/>
      <c r="G1" s="113"/>
      <c r="H1" s="114"/>
      <c r="I1" s="114"/>
      <c r="J1" s="114"/>
      <c r="K1" s="114"/>
      <c r="L1" s="114"/>
    </row>
    <row r="2" spans="2:12" ht="18.75" thickBot="1">
      <c r="B2" s="113" t="s">
        <v>99</v>
      </c>
      <c r="C2" s="113"/>
      <c r="D2" s="113"/>
      <c r="E2" s="113"/>
      <c r="F2" s="113"/>
      <c r="G2" s="114"/>
      <c r="H2" s="114"/>
      <c r="I2" s="114"/>
      <c r="J2" s="114"/>
      <c r="K2" s="114"/>
      <c r="L2" s="114"/>
    </row>
    <row r="3" spans="1:14" ht="25.5">
      <c r="A3" s="115"/>
      <c r="B3" s="116" t="s">
        <v>100</v>
      </c>
      <c r="C3" s="117"/>
      <c r="D3" s="118" t="s">
        <v>101</v>
      </c>
      <c r="F3" s="115"/>
      <c r="G3" s="116" t="s">
        <v>102</v>
      </c>
      <c r="H3" s="119"/>
      <c r="I3" s="118" t="s">
        <v>101</v>
      </c>
      <c r="K3" s="115"/>
      <c r="L3" s="116" t="s">
        <v>100</v>
      </c>
      <c r="M3" s="117"/>
      <c r="N3" s="118" t="s">
        <v>101</v>
      </c>
    </row>
    <row r="4" spans="1:14" ht="15.75">
      <c r="A4" s="120" t="s">
        <v>103</v>
      </c>
      <c r="B4" s="121" t="s">
        <v>104</v>
      </c>
      <c r="C4" s="122" t="s">
        <v>105</v>
      </c>
      <c r="D4" s="123">
        <f>SUM(D5:D12)</f>
        <v>17848</v>
      </c>
      <c r="F4" s="124">
        <v>8</v>
      </c>
      <c r="G4" s="125" t="s">
        <v>106</v>
      </c>
      <c r="H4" s="126" t="s">
        <v>107</v>
      </c>
      <c r="I4" s="127">
        <v>610</v>
      </c>
      <c r="K4" s="120" t="s">
        <v>108</v>
      </c>
      <c r="L4" s="121" t="s">
        <v>109</v>
      </c>
      <c r="M4" s="121" t="s">
        <v>105</v>
      </c>
      <c r="N4" s="123">
        <f>SUM(N5:N15)</f>
        <v>18622</v>
      </c>
    </row>
    <row r="5" spans="1:14" ht="15">
      <c r="A5" s="124">
        <v>1</v>
      </c>
      <c r="B5" s="125" t="s">
        <v>110</v>
      </c>
      <c r="C5" s="126" t="s">
        <v>107</v>
      </c>
      <c r="D5" s="127">
        <v>717</v>
      </c>
      <c r="F5" s="124"/>
      <c r="G5" s="125"/>
      <c r="H5" s="126"/>
      <c r="I5" s="127"/>
      <c r="K5" s="124">
        <v>1</v>
      </c>
      <c r="L5" s="125" t="s">
        <v>111</v>
      </c>
      <c r="M5" s="126" t="s">
        <v>112</v>
      </c>
      <c r="N5" s="127">
        <v>437</v>
      </c>
    </row>
    <row r="6" spans="1:14" ht="15.75">
      <c r="A6" s="124">
        <v>2</v>
      </c>
      <c r="B6" s="125" t="s">
        <v>113</v>
      </c>
      <c r="C6" s="126" t="s">
        <v>107</v>
      </c>
      <c r="D6" s="127">
        <v>777</v>
      </c>
      <c r="F6" s="120" t="s">
        <v>114</v>
      </c>
      <c r="G6" s="121" t="s">
        <v>11</v>
      </c>
      <c r="H6" s="128" t="s">
        <v>105</v>
      </c>
      <c r="I6" s="129">
        <f>SUM(I7:I11)</f>
        <v>5289</v>
      </c>
      <c r="K6" s="124">
        <v>2</v>
      </c>
      <c r="L6" s="125" t="s">
        <v>115</v>
      </c>
      <c r="M6" s="126" t="s">
        <v>107</v>
      </c>
      <c r="N6" s="127">
        <v>395</v>
      </c>
    </row>
    <row r="7" spans="1:14" ht="15">
      <c r="A7" s="124">
        <v>3</v>
      </c>
      <c r="B7" s="125" t="s">
        <v>116</v>
      </c>
      <c r="C7" s="126" t="s">
        <v>117</v>
      </c>
      <c r="D7" s="127">
        <v>11107</v>
      </c>
      <c r="F7" s="124">
        <v>1</v>
      </c>
      <c r="G7" s="125" t="s">
        <v>118</v>
      </c>
      <c r="H7" s="126" t="s">
        <v>112</v>
      </c>
      <c r="I7" s="127">
        <v>796</v>
      </c>
      <c r="K7" s="124">
        <v>3</v>
      </c>
      <c r="L7" s="125" t="s">
        <v>119</v>
      </c>
      <c r="M7" s="126" t="s">
        <v>112</v>
      </c>
      <c r="N7" s="127">
        <v>1078</v>
      </c>
    </row>
    <row r="8" spans="1:14" ht="15">
      <c r="A8" s="124">
        <v>4</v>
      </c>
      <c r="B8" s="125" t="s">
        <v>120</v>
      </c>
      <c r="C8" s="126" t="s">
        <v>107</v>
      </c>
      <c r="D8" s="127">
        <v>564</v>
      </c>
      <c r="F8" s="124">
        <v>2</v>
      </c>
      <c r="G8" s="125" t="s">
        <v>121</v>
      </c>
      <c r="H8" s="126" t="s">
        <v>107</v>
      </c>
      <c r="I8" s="127">
        <v>554</v>
      </c>
      <c r="K8" s="124">
        <v>4</v>
      </c>
      <c r="L8" s="125" t="s">
        <v>122</v>
      </c>
      <c r="M8" s="126" t="s">
        <v>112</v>
      </c>
      <c r="N8" s="127">
        <v>615</v>
      </c>
    </row>
    <row r="9" spans="1:14" ht="15">
      <c r="A9" s="124">
        <v>5</v>
      </c>
      <c r="B9" s="125" t="s">
        <v>123</v>
      </c>
      <c r="C9" s="126" t="s">
        <v>117</v>
      </c>
      <c r="D9" s="127">
        <v>1349</v>
      </c>
      <c r="E9" s="130"/>
      <c r="F9" s="124">
        <v>3</v>
      </c>
      <c r="G9" s="125" t="s">
        <v>124</v>
      </c>
      <c r="H9" s="126" t="s">
        <v>112</v>
      </c>
      <c r="I9" s="127">
        <v>801</v>
      </c>
      <c r="K9" s="124">
        <v>5</v>
      </c>
      <c r="L9" s="125" t="s">
        <v>125</v>
      </c>
      <c r="M9" s="126" t="s">
        <v>112</v>
      </c>
      <c r="N9" s="127">
        <v>1285</v>
      </c>
    </row>
    <row r="10" spans="1:14" ht="15.75">
      <c r="A10" s="124" t="s">
        <v>47</v>
      </c>
      <c r="B10" s="125" t="s">
        <v>126</v>
      </c>
      <c r="C10" s="126" t="s">
        <v>107</v>
      </c>
      <c r="D10" s="127">
        <v>803</v>
      </c>
      <c r="E10" s="131"/>
      <c r="F10" s="124">
        <v>4</v>
      </c>
      <c r="G10" s="125" t="s">
        <v>127</v>
      </c>
      <c r="H10" s="126" t="s">
        <v>112</v>
      </c>
      <c r="I10" s="127">
        <v>997</v>
      </c>
      <c r="K10" s="124" t="s">
        <v>47</v>
      </c>
      <c r="L10" s="125" t="s">
        <v>128</v>
      </c>
      <c r="M10" s="126" t="s">
        <v>112</v>
      </c>
      <c r="N10" s="127">
        <v>3129</v>
      </c>
    </row>
    <row r="11" spans="1:14" ht="15">
      <c r="A11" s="124">
        <v>7</v>
      </c>
      <c r="B11" s="125" t="s">
        <v>129</v>
      </c>
      <c r="C11" s="126" t="s">
        <v>107</v>
      </c>
      <c r="D11" s="127">
        <v>832</v>
      </c>
      <c r="E11" s="132"/>
      <c r="F11" s="124">
        <v>5</v>
      </c>
      <c r="G11" s="125" t="s">
        <v>130</v>
      </c>
      <c r="H11" s="126" t="s">
        <v>112</v>
      </c>
      <c r="I11" s="127">
        <v>2141</v>
      </c>
      <c r="K11" s="124">
        <v>7</v>
      </c>
      <c r="L11" s="125" t="s">
        <v>131</v>
      </c>
      <c r="M11" s="126" t="s">
        <v>107</v>
      </c>
      <c r="N11" s="127">
        <v>590</v>
      </c>
    </row>
    <row r="12" spans="1:14" ht="15">
      <c r="A12" s="124">
        <v>8</v>
      </c>
      <c r="B12" s="125" t="s">
        <v>132</v>
      </c>
      <c r="C12" s="126" t="s">
        <v>112</v>
      </c>
      <c r="D12" s="127">
        <v>1699</v>
      </c>
      <c r="E12" s="132"/>
      <c r="F12" s="124"/>
      <c r="G12" s="125"/>
      <c r="H12" s="126"/>
      <c r="I12" s="127"/>
      <c r="K12" s="124">
        <v>8</v>
      </c>
      <c r="L12" s="125" t="s">
        <v>133</v>
      </c>
      <c r="M12" s="126" t="s">
        <v>107</v>
      </c>
      <c r="N12" s="127">
        <v>406</v>
      </c>
    </row>
    <row r="13" spans="1:14" ht="15.75">
      <c r="A13" s="124"/>
      <c r="B13" s="125"/>
      <c r="C13" s="126"/>
      <c r="D13" s="127"/>
      <c r="E13" s="132"/>
      <c r="F13" s="120" t="s">
        <v>134</v>
      </c>
      <c r="G13" s="121" t="s">
        <v>135</v>
      </c>
      <c r="H13" s="128" t="s">
        <v>105</v>
      </c>
      <c r="I13" s="129">
        <f>SUM(I14:I18)</f>
        <v>6832</v>
      </c>
      <c r="K13" s="124">
        <v>9</v>
      </c>
      <c r="L13" s="125" t="s">
        <v>136</v>
      </c>
      <c r="M13" s="126" t="s">
        <v>107</v>
      </c>
      <c r="N13" s="127">
        <v>381</v>
      </c>
    </row>
    <row r="14" spans="1:14" ht="15.75">
      <c r="A14" s="120" t="s">
        <v>137</v>
      </c>
      <c r="B14" s="121" t="s">
        <v>138</v>
      </c>
      <c r="C14" s="128" t="s">
        <v>105</v>
      </c>
      <c r="D14" s="129">
        <f>SUM(D15:D21)</f>
        <v>8500</v>
      </c>
      <c r="E14" s="133"/>
      <c r="F14" s="124">
        <v>1</v>
      </c>
      <c r="G14" s="125" t="s">
        <v>139</v>
      </c>
      <c r="H14" s="126" t="s">
        <v>112</v>
      </c>
      <c r="I14" s="127">
        <v>1111</v>
      </c>
      <c r="K14" s="124">
        <v>10</v>
      </c>
      <c r="L14" s="125" t="s">
        <v>140</v>
      </c>
      <c r="M14" s="126" t="s">
        <v>107</v>
      </c>
      <c r="N14" s="127">
        <v>1475</v>
      </c>
    </row>
    <row r="15" spans="1:14" ht="15">
      <c r="A15" s="124">
        <v>1</v>
      </c>
      <c r="B15" s="125" t="s">
        <v>141</v>
      </c>
      <c r="C15" s="126" t="s">
        <v>107</v>
      </c>
      <c r="D15" s="127">
        <v>465</v>
      </c>
      <c r="E15" s="132"/>
      <c r="F15" s="124">
        <v>2</v>
      </c>
      <c r="G15" s="125" t="s">
        <v>142</v>
      </c>
      <c r="H15" s="126" t="s">
        <v>112</v>
      </c>
      <c r="I15" s="127">
        <v>2379</v>
      </c>
      <c r="K15" s="124">
        <v>11</v>
      </c>
      <c r="L15" s="125" t="s">
        <v>140</v>
      </c>
      <c r="M15" s="126" t="s">
        <v>117</v>
      </c>
      <c r="N15" s="127">
        <v>8831</v>
      </c>
    </row>
    <row r="16" spans="1:14" ht="15.75">
      <c r="A16" s="124">
        <v>2</v>
      </c>
      <c r="B16" s="125" t="s">
        <v>143</v>
      </c>
      <c r="C16" s="126" t="s">
        <v>107</v>
      </c>
      <c r="D16" s="127">
        <v>349</v>
      </c>
      <c r="E16" s="132"/>
      <c r="F16" s="124">
        <v>3</v>
      </c>
      <c r="G16" s="125" t="s">
        <v>144</v>
      </c>
      <c r="H16" s="126" t="s">
        <v>107</v>
      </c>
      <c r="I16" s="127">
        <v>492</v>
      </c>
      <c r="K16" s="124"/>
      <c r="L16" s="125"/>
      <c r="M16" s="126"/>
      <c r="N16" s="129"/>
    </row>
    <row r="17" spans="1:14" ht="15.75">
      <c r="A17" s="124">
        <v>3</v>
      </c>
      <c r="B17" s="125" t="s">
        <v>145</v>
      </c>
      <c r="C17" s="126" t="s">
        <v>107</v>
      </c>
      <c r="D17" s="127">
        <v>785</v>
      </c>
      <c r="E17" s="132"/>
      <c r="F17" s="124">
        <v>4</v>
      </c>
      <c r="G17" s="125" t="s">
        <v>146</v>
      </c>
      <c r="H17" s="126" t="s">
        <v>112</v>
      </c>
      <c r="I17" s="127">
        <v>2299</v>
      </c>
      <c r="K17" s="120" t="s">
        <v>147</v>
      </c>
      <c r="L17" s="121" t="s">
        <v>18</v>
      </c>
      <c r="M17" s="128" t="s">
        <v>105</v>
      </c>
      <c r="N17" s="129">
        <f>SUM(N18:N26)</f>
        <v>11213</v>
      </c>
    </row>
    <row r="18" spans="1:14" ht="15">
      <c r="A18" s="124">
        <v>4</v>
      </c>
      <c r="B18" s="125" t="s">
        <v>148</v>
      </c>
      <c r="C18" s="126" t="s">
        <v>107</v>
      </c>
      <c r="D18" s="127">
        <v>1216</v>
      </c>
      <c r="E18" s="132"/>
      <c r="F18" s="124">
        <v>5</v>
      </c>
      <c r="G18" s="125" t="s">
        <v>149</v>
      </c>
      <c r="H18" s="126" t="s">
        <v>107</v>
      </c>
      <c r="I18" s="127">
        <v>551</v>
      </c>
      <c r="K18" s="124">
        <v>1</v>
      </c>
      <c r="L18" s="125" t="s">
        <v>150</v>
      </c>
      <c r="M18" s="126" t="s">
        <v>107</v>
      </c>
      <c r="N18" s="127">
        <v>498</v>
      </c>
    </row>
    <row r="19" spans="1:14" ht="15">
      <c r="A19" s="124">
        <v>5</v>
      </c>
      <c r="B19" s="125" t="s">
        <v>148</v>
      </c>
      <c r="C19" s="126" t="s">
        <v>117</v>
      </c>
      <c r="D19" s="127">
        <v>2749</v>
      </c>
      <c r="E19" s="132"/>
      <c r="F19" s="124"/>
      <c r="G19" s="125"/>
      <c r="H19" s="126"/>
      <c r="I19" s="127"/>
      <c r="K19" s="124">
        <v>2</v>
      </c>
      <c r="L19" s="125" t="s">
        <v>151</v>
      </c>
      <c r="M19" s="126" t="s">
        <v>117</v>
      </c>
      <c r="N19" s="127">
        <v>687</v>
      </c>
    </row>
    <row r="20" spans="1:14" ht="15.75">
      <c r="A20" s="124">
        <v>6</v>
      </c>
      <c r="B20" s="125" t="s">
        <v>152</v>
      </c>
      <c r="C20" s="126" t="s">
        <v>112</v>
      </c>
      <c r="D20" s="127">
        <v>2464</v>
      </c>
      <c r="E20" s="132"/>
      <c r="F20" s="120" t="s">
        <v>153</v>
      </c>
      <c r="G20" s="121" t="s">
        <v>13</v>
      </c>
      <c r="H20" s="128" t="s">
        <v>105</v>
      </c>
      <c r="I20" s="129">
        <f>SUM(I21:I25)</f>
        <v>4383</v>
      </c>
      <c r="K20" s="124">
        <v>3</v>
      </c>
      <c r="L20" s="125" t="s">
        <v>154</v>
      </c>
      <c r="M20" s="126" t="s">
        <v>112</v>
      </c>
      <c r="N20" s="127">
        <v>996</v>
      </c>
    </row>
    <row r="21" spans="1:14" ht="15">
      <c r="A21" s="124">
        <v>7</v>
      </c>
      <c r="B21" s="125" t="s">
        <v>155</v>
      </c>
      <c r="C21" s="126" t="s">
        <v>107</v>
      </c>
      <c r="D21" s="127">
        <v>472</v>
      </c>
      <c r="E21" s="132"/>
      <c r="F21" s="124">
        <v>1</v>
      </c>
      <c r="G21" s="125" t="s">
        <v>156</v>
      </c>
      <c r="H21" s="126" t="s">
        <v>107</v>
      </c>
      <c r="I21" s="127">
        <v>490</v>
      </c>
      <c r="K21" s="124">
        <v>4</v>
      </c>
      <c r="L21" s="125" t="s">
        <v>157</v>
      </c>
      <c r="M21" s="126" t="s">
        <v>112</v>
      </c>
      <c r="N21" s="127">
        <v>925</v>
      </c>
    </row>
    <row r="22" spans="1:14" ht="15.75">
      <c r="A22" s="120"/>
      <c r="B22" s="121"/>
      <c r="C22" s="126"/>
      <c r="D22" s="129"/>
      <c r="E22" s="133"/>
      <c r="F22" s="124">
        <v>2</v>
      </c>
      <c r="G22" s="125" t="s">
        <v>158</v>
      </c>
      <c r="H22" s="126" t="s">
        <v>112</v>
      </c>
      <c r="I22" s="127">
        <v>525</v>
      </c>
      <c r="K22" s="124">
        <v>5</v>
      </c>
      <c r="L22" s="125" t="s">
        <v>159</v>
      </c>
      <c r="M22" s="126" t="s">
        <v>107</v>
      </c>
      <c r="N22" s="127">
        <v>731</v>
      </c>
    </row>
    <row r="23" spans="1:14" ht="15.75">
      <c r="A23" s="120" t="s">
        <v>160</v>
      </c>
      <c r="B23" s="121" t="s">
        <v>9</v>
      </c>
      <c r="C23" s="128" t="s">
        <v>105</v>
      </c>
      <c r="D23" s="129">
        <f>SUM(D24:D29)</f>
        <v>6875</v>
      </c>
      <c r="E23" s="132"/>
      <c r="F23" s="124">
        <v>3</v>
      </c>
      <c r="G23" s="125" t="s">
        <v>161</v>
      </c>
      <c r="H23" s="126" t="s">
        <v>107</v>
      </c>
      <c r="I23" s="127">
        <v>564</v>
      </c>
      <c r="K23" s="124">
        <v>6</v>
      </c>
      <c r="L23" s="125" t="s">
        <v>162</v>
      </c>
      <c r="M23" s="126" t="s">
        <v>112</v>
      </c>
      <c r="N23" s="127">
        <v>3076</v>
      </c>
    </row>
    <row r="24" spans="1:14" ht="15">
      <c r="A24" s="124">
        <v>1</v>
      </c>
      <c r="B24" s="125" t="s">
        <v>163</v>
      </c>
      <c r="C24" s="126" t="s">
        <v>107</v>
      </c>
      <c r="D24" s="127">
        <v>692</v>
      </c>
      <c r="E24" s="132"/>
      <c r="F24" s="124">
        <v>4</v>
      </c>
      <c r="G24" s="125" t="s">
        <v>164</v>
      </c>
      <c r="H24" s="126" t="s">
        <v>112</v>
      </c>
      <c r="I24" s="127">
        <v>2104</v>
      </c>
      <c r="K24" s="124">
        <v>7</v>
      </c>
      <c r="L24" s="125" t="s">
        <v>165</v>
      </c>
      <c r="M24" s="126" t="s">
        <v>107</v>
      </c>
      <c r="N24" s="127">
        <v>317</v>
      </c>
    </row>
    <row r="25" spans="1:14" ht="15">
      <c r="A25" s="124">
        <v>2</v>
      </c>
      <c r="B25" s="125" t="s">
        <v>166</v>
      </c>
      <c r="C25" s="126" t="s">
        <v>112</v>
      </c>
      <c r="D25" s="127">
        <v>2816</v>
      </c>
      <c r="E25" s="132"/>
      <c r="F25" s="124">
        <v>5</v>
      </c>
      <c r="G25" s="125" t="s">
        <v>167</v>
      </c>
      <c r="H25" s="126" t="s">
        <v>112</v>
      </c>
      <c r="I25" s="127">
        <v>700</v>
      </c>
      <c r="K25" s="124">
        <v>8</v>
      </c>
      <c r="L25" s="125" t="s">
        <v>168</v>
      </c>
      <c r="M25" s="126" t="s">
        <v>107</v>
      </c>
      <c r="N25" s="127">
        <v>839</v>
      </c>
    </row>
    <row r="26" spans="1:14" ht="15">
      <c r="A26" s="124">
        <v>3</v>
      </c>
      <c r="B26" s="125" t="s">
        <v>169</v>
      </c>
      <c r="C26" s="126" t="s">
        <v>107</v>
      </c>
      <c r="D26" s="127">
        <v>726</v>
      </c>
      <c r="E26" s="132"/>
      <c r="F26" s="124"/>
      <c r="G26" s="125"/>
      <c r="H26" s="126"/>
      <c r="I26" s="127"/>
      <c r="K26" s="124">
        <v>9</v>
      </c>
      <c r="L26" s="125" t="s">
        <v>168</v>
      </c>
      <c r="M26" s="126" t="s">
        <v>117</v>
      </c>
      <c r="N26" s="127">
        <v>3144</v>
      </c>
    </row>
    <row r="27" spans="1:14" ht="15.75">
      <c r="A27" s="124">
        <v>4</v>
      </c>
      <c r="B27" s="125" t="s">
        <v>170</v>
      </c>
      <c r="C27" s="126" t="s">
        <v>107</v>
      </c>
      <c r="D27" s="127">
        <v>444</v>
      </c>
      <c r="E27" s="132"/>
      <c r="F27" s="120" t="s">
        <v>171</v>
      </c>
      <c r="G27" s="121" t="s">
        <v>14</v>
      </c>
      <c r="H27" s="128" t="s">
        <v>105</v>
      </c>
      <c r="I27" s="129">
        <f>SUM(I28:I33)</f>
        <v>4918</v>
      </c>
      <c r="K27" s="124"/>
      <c r="L27" s="125"/>
      <c r="M27" s="126"/>
      <c r="N27" s="127"/>
    </row>
    <row r="28" spans="1:14" ht="15.75">
      <c r="A28" s="124">
        <v>5</v>
      </c>
      <c r="B28" s="125" t="s">
        <v>172</v>
      </c>
      <c r="C28" s="126" t="s">
        <v>112</v>
      </c>
      <c r="D28" s="127">
        <v>1443</v>
      </c>
      <c r="E28" s="133"/>
      <c r="F28" s="124">
        <v>1</v>
      </c>
      <c r="G28" s="125" t="s">
        <v>173</v>
      </c>
      <c r="H28" s="126" t="s">
        <v>107</v>
      </c>
      <c r="I28" s="127">
        <v>353</v>
      </c>
      <c r="K28" s="120" t="s">
        <v>174</v>
      </c>
      <c r="L28" s="121" t="s">
        <v>19</v>
      </c>
      <c r="M28" s="128" t="s">
        <v>105</v>
      </c>
      <c r="N28" s="129">
        <f>SUM(N29:N38)</f>
        <v>12738</v>
      </c>
    </row>
    <row r="29" spans="1:14" ht="15">
      <c r="A29" s="124">
        <v>6</v>
      </c>
      <c r="B29" s="125" t="s">
        <v>175</v>
      </c>
      <c r="C29" s="126" t="s">
        <v>112</v>
      </c>
      <c r="D29" s="127">
        <v>754</v>
      </c>
      <c r="E29" s="132"/>
      <c r="F29" s="124">
        <v>2</v>
      </c>
      <c r="G29" s="125" t="s">
        <v>176</v>
      </c>
      <c r="H29" s="126" t="s">
        <v>107</v>
      </c>
      <c r="I29" s="127">
        <v>663</v>
      </c>
      <c r="K29" s="124">
        <v>1</v>
      </c>
      <c r="L29" s="125" t="s">
        <v>177</v>
      </c>
      <c r="M29" s="126" t="s">
        <v>107</v>
      </c>
      <c r="N29" s="127">
        <v>643</v>
      </c>
    </row>
    <row r="30" spans="1:14" ht="15">
      <c r="A30" s="124"/>
      <c r="B30" s="125"/>
      <c r="C30" s="126"/>
      <c r="D30" s="127"/>
      <c r="E30" s="132"/>
      <c r="F30" s="124">
        <v>3</v>
      </c>
      <c r="G30" s="125" t="s">
        <v>178</v>
      </c>
      <c r="H30" s="126" t="s">
        <v>107</v>
      </c>
      <c r="I30" s="127">
        <v>444</v>
      </c>
      <c r="K30" s="124">
        <v>2</v>
      </c>
      <c r="L30" s="125" t="s">
        <v>179</v>
      </c>
      <c r="M30" s="126" t="s">
        <v>112</v>
      </c>
      <c r="N30" s="127">
        <v>1187</v>
      </c>
    </row>
    <row r="31" spans="1:14" ht="15.75">
      <c r="A31" s="120" t="s">
        <v>180</v>
      </c>
      <c r="B31" s="121" t="s">
        <v>181</v>
      </c>
      <c r="C31" s="128" t="s">
        <v>105</v>
      </c>
      <c r="D31" s="129">
        <v>12491</v>
      </c>
      <c r="E31" s="132"/>
      <c r="F31" s="124">
        <v>4</v>
      </c>
      <c r="G31" s="125" t="s">
        <v>182</v>
      </c>
      <c r="H31" s="126" t="s">
        <v>107</v>
      </c>
      <c r="I31" s="127">
        <v>424</v>
      </c>
      <c r="K31" s="124">
        <v>3</v>
      </c>
      <c r="L31" s="125" t="s">
        <v>183</v>
      </c>
      <c r="M31" s="126" t="s">
        <v>107</v>
      </c>
      <c r="N31" s="127">
        <v>437</v>
      </c>
    </row>
    <row r="32" spans="1:14" ht="15">
      <c r="A32" s="124">
        <v>1</v>
      </c>
      <c r="B32" s="125" t="s">
        <v>184</v>
      </c>
      <c r="C32" s="126" t="s">
        <v>112</v>
      </c>
      <c r="D32" s="127">
        <v>728</v>
      </c>
      <c r="E32" s="132"/>
      <c r="F32" s="124">
        <v>5</v>
      </c>
      <c r="G32" s="125" t="s">
        <v>185</v>
      </c>
      <c r="H32" s="126" t="s">
        <v>112</v>
      </c>
      <c r="I32" s="127">
        <v>2494</v>
      </c>
      <c r="K32" s="124">
        <v>4</v>
      </c>
      <c r="L32" s="125" t="s">
        <v>186</v>
      </c>
      <c r="M32" s="126" t="s">
        <v>112</v>
      </c>
      <c r="N32" s="127">
        <v>3238</v>
      </c>
    </row>
    <row r="33" spans="1:14" ht="15">
      <c r="A33" s="124">
        <v>2</v>
      </c>
      <c r="B33" s="125" t="s">
        <v>187</v>
      </c>
      <c r="C33" s="126" t="s">
        <v>107</v>
      </c>
      <c r="D33" s="127">
        <v>480</v>
      </c>
      <c r="E33" s="132"/>
      <c r="F33" s="124">
        <v>6</v>
      </c>
      <c r="G33" s="125" t="s">
        <v>188</v>
      </c>
      <c r="H33" s="126" t="s">
        <v>112</v>
      </c>
      <c r="I33" s="127">
        <v>540</v>
      </c>
      <c r="K33" s="124">
        <v>5</v>
      </c>
      <c r="L33" s="125" t="s">
        <v>189</v>
      </c>
      <c r="M33" s="126" t="s">
        <v>117</v>
      </c>
      <c r="N33" s="127">
        <v>426</v>
      </c>
    </row>
    <row r="34" spans="1:14" ht="15">
      <c r="A34" s="124" t="s">
        <v>32</v>
      </c>
      <c r="B34" s="125" t="s">
        <v>190</v>
      </c>
      <c r="C34" s="126" t="s">
        <v>112</v>
      </c>
      <c r="D34" s="127">
        <v>2456</v>
      </c>
      <c r="E34" s="132"/>
      <c r="F34" s="124"/>
      <c r="G34" s="125"/>
      <c r="H34" s="126"/>
      <c r="I34" s="127"/>
      <c r="K34" s="124">
        <v>6</v>
      </c>
      <c r="L34" s="125" t="s">
        <v>191</v>
      </c>
      <c r="M34" s="126" t="s">
        <v>107</v>
      </c>
      <c r="N34" s="127">
        <v>455</v>
      </c>
    </row>
    <row r="35" spans="1:14" ht="15.75">
      <c r="A35" s="124">
        <v>4</v>
      </c>
      <c r="B35" s="125" t="s">
        <v>192</v>
      </c>
      <c r="C35" s="126" t="s">
        <v>107</v>
      </c>
      <c r="D35" s="127">
        <v>980</v>
      </c>
      <c r="E35" s="132"/>
      <c r="F35" s="134" t="s">
        <v>193</v>
      </c>
      <c r="G35" s="135" t="s">
        <v>15</v>
      </c>
      <c r="H35" s="136" t="s">
        <v>105</v>
      </c>
      <c r="I35" s="129">
        <f>SUM(I36:I38)</f>
        <v>4133</v>
      </c>
      <c r="K35" s="124">
        <v>7</v>
      </c>
      <c r="L35" s="125" t="s">
        <v>194</v>
      </c>
      <c r="M35" s="126" t="s">
        <v>107</v>
      </c>
      <c r="N35" s="127">
        <v>807</v>
      </c>
    </row>
    <row r="36" spans="1:14" ht="15">
      <c r="A36" s="124">
        <v>5</v>
      </c>
      <c r="B36" s="125" t="s">
        <v>192</v>
      </c>
      <c r="C36" s="126" t="s">
        <v>117</v>
      </c>
      <c r="D36" s="127">
        <v>5573</v>
      </c>
      <c r="E36" s="132"/>
      <c r="F36" s="124">
        <v>1</v>
      </c>
      <c r="G36" s="125" t="s">
        <v>195</v>
      </c>
      <c r="H36" s="126" t="s">
        <v>112</v>
      </c>
      <c r="I36" s="127">
        <v>1153</v>
      </c>
      <c r="K36" s="124">
        <v>8</v>
      </c>
      <c r="L36" s="125" t="s">
        <v>196</v>
      </c>
      <c r="M36" s="126" t="s">
        <v>107</v>
      </c>
      <c r="N36" s="127">
        <v>503</v>
      </c>
    </row>
    <row r="37" spans="1:14" ht="15">
      <c r="A37" s="124">
        <v>6</v>
      </c>
      <c r="B37" s="125" t="s">
        <v>197</v>
      </c>
      <c r="C37" s="126" t="s">
        <v>112</v>
      </c>
      <c r="D37" s="127">
        <v>799</v>
      </c>
      <c r="E37" s="132"/>
      <c r="F37" s="124">
        <v>2</v>
      </c>
      <c r="G37" s="125" t="s">
        <v>198</v>
      </c>
      <c r="H37" s="126" t="s">
        <v>112</v>
      </c>
      <c r="I37" s="127">
        <v>548</v>
      </c>
      <c r="K37" s="124">
        <v>9</v>
      </c>
      <c r="L37" s="125" t="s">
        <v>199</v>
      </c>
      <c r="M37" s="126" t="s">
        <v>107</v>
      </c>
      <c r="N37" s="127">
        <v>1219</v>
      </c>
    </row>
    <row r="38" spans="1:14" ht="15.75" thickBot="1">
      <c r="A38" s="124">
        <v>7</v>
      </c>
      <c r="B38" s="125" t="s">
        <v>200</v>
      </c>
      <c r="C38" s="126" t="s">
        <v>107</v>
      </c>
      <c r="D38" s="127">
        <v>865</v>
      </c>
      <c r="E38" s="132"/>
      <c r="F38" s="137">
        <v>3</v>
      </c>
      <c r="G38" s="138" t="s">
        <v>201</v>
      </c>
      <c r="H38" s="139" t="s">
        <v>112</v>
      </c>
      <c r="I38" s="140">
        <v>2432</v>
      </c>
      <c r="K38" s="141">
        <v>10</v>
      </c>
      <c r="L38" s="142" t="s">
        <v>199</v>
      </c>
      <c r="M38" s="143" t="s">
        <v>117</v>
      </c>
      <c r="N38" s="144">
        <v>3823</v>
      </c>
    </row>
    <row r="39" spans="1:14" ht="19.5" thickBot="1" thickTop="1">
      <c r="A39" s="132"/>
      <c r="B39" s="145"/>
      <c r="C39" s="146"/>
      <c r="D39" s="147"/>
      <c r="E39" s="148"/>
      <c r="F39" s="145"/>
      <c r="G39" s="148"/>
      <c r="H39" s="149"/>
      <c r="K39" s="150"/>
      <c r="L39" s="151" t="s">
        <v>202</v>
      </c>
      <c r="M39" s="152" t="s">
        <v>203</v>
      </c>
      <c r="N39" s="153">
        <v>113842</v>
      </c>
    </row>
    <row r="40" spans="1:8" ht="16.5" thickTop="1">
      <c r="A40" s="132"/>
      <c r="B40" s="145" t="s">
        <v>204</v>
      </c>
      <c r="C40" s="146"/>
      <c r="D40" s="147"/>
      <c r="E40" s="148"/>
      <c r="F40" s="145"/>
      <c r="G40" s="148"/>
      <c r="H40" s="14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T4">
      <selection activeCell="Z23" sqref="Z23"/>
    </sheetView>
  </sheetViews>
  <sheetFormatPr defaultColWidth="9.00390625" defaultRowHeight="12.75"/>
  <cols>
    <col min="33" max="33" width="3.75390625" style="0" customWidth="1"/>
  </cols>
  <sheetData>
    <row r="1" spans="25:41" ht="15"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25:41" ht="15"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</row>
    <row r="3" spans="25:41" ht="15"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</row>
    <row r="4" spans="25:41" ht="15"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</row>
    <row r="5" spans="25:41" ht="15"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</row>
    <row r="6" spans="3:41" ht="12.75" customHeight="1">
      <c r="C6" s="155" t="s">
        <v>205</v>
      </c>
      <c r="D6" s="155" t="s">
        <v>206</v>
      </c>
      <c r="E6" s="155" t="s">
        <v>207</v>
      </c>
      <c r="F6" s="155" t="s">
        <v>166</v>
      </c>
      <c r="G6" s="155" t="s">
        <v>192</v>
      </c>
      <c r="H6" s="155" t="s">
        <v>130</v>
      </c>
      <c r="I6" s="155" t="s">
        <v>208</v>
      </c>
      <c r="J6" s="155" t="s">
        <v>164</v>
      </c>
      <c r="K6" s="155" t="s">
        <v>185</v>
      </c>
      <c r="L6" s="155" t="s">
        <v>201</v>
      </c>
      <c r="M6" s="155" t="s">
        <v>209</v>
      </c>
      <c r="N6" s="155" t="s">
        <v>210</v>
      </c>
      <c r="O6" s="155" t="s">
        <v>168</v>
      </c>
      <c r="P6" s="155" t="s">
        <v>199</v>
      </c>
      <c r="T6" t="s">
        <v>211</v>
      </c>
      <c r="U6" s="156">
        <v>0.8</v>
      </c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</row>
    <row r="7" spans="3:41" ht="15">
      <c r="C7">
        <v>11107</v>
      </c>
      <c r="D7">
        <v>6741</v>
      </c>
      <c r="E7">
        <v>8500</v>
      </c>
      <c r="F7">
        <v>6875</v>
      </c>
      <c r="G7">
        <v>12491</v>
      </c>
      <c r="H7">
        <v>5289</v>
      </c>
      <c r="I7">
        <v>6832</v>
      </c>
      <c r="J7">
        <v>4383</v>
      </c>
      <c r="K7">
        <v>4918</v>
      </c>
      <c r="L7">
        <v>4133</v>
      </c>
      <c r="M7">
        <v>8831</v>
      </c>
      <c r="N7">
        <v>9791</v>
      </c>
      <c r="O7">
        <v>11213</v>
      </c>
      <c r="P7">
        <v>12738</v>
      </c>
      <c r="T7" t="s">
        <v>212</v>
      </c>
      <c r="U7" s="156">
        <v>0.112</v>
      </c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</row>
    <row r="8" spans="20:41" ht="15">
      <c r="T8" t="s">
        <v>213</v>
      </c>
      <c r="U8" s="156">
        <v>0.047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</row>
    <row r="9" spans="20:41" ht="15">
      <c r="T9" t="s">
        <v>214</v>
      </c>
      <c r="U9" s="156">
        <v>0.035</v>
      </c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</row>
    <row r="10" spans="25:41" ht="15"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</row>
    <row r="11" spans="25:41" ht="15"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</row>
    <row r="12" spans="25:41" ht="15"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</row>
    <row r="13" spans="20:41" ht="15">
      <c r="T13" t="s">
        <v>215</v>
      </c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</row>
    <row r="14" spans="25:41" ht="15"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</row>
    <row r="15" spans="3:41" ht="12.75" customHeight="1">
      <c r="C15" s="155" t="s">
        <v>205</v>
      </c>
      <c r="D15" s="155" t="s">
        <v>206</v>
      </c>
      <c r="E15" s="155" t="s">
        <v>207</v>
      </c>
      <c r="F15" s="155" t="s">
        <v>166</v>
      </c>
      <c r="G15" s="155" t="s">
        <v>192</v>
      </c>
      <c r="H15" s="155" t="s">
        <v>130</v>
      </c>
      <c r="I15" s="155" t="s">
        <v>208</v>
      </c>
      <c r="J15" s="155" t="s">
        <v>164</v>
      </c>
      <c r="K15" s="155" t="s">
        <v>185</v>
      </c>
      <c r="L15" s="155" t="s">
        <v>201</v>
      </c>
      <c r="M15" s="155" t="s">
        <v>209</v>
      </c>
      <c r="N15" s="155" t="s">
        <v>210</v>
      </c>
      <c r="O15" s="155" t="s">
        <v>168</v>
      </c>
      <c r="P15" s="155" t="s">
        <v>199</v>
      </c>
      <c r="T15" t="s">
        <v>216</v>
      </c>
      <c r="U15" s="157">
        <v>0.162</v>
      </c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</row>
    <row r="16" spans="2:41" ht="15">
      <c r="B16" t="s">
        <v>217</v>
      </c>
      <c r="C16">
        <v>1098</v>
      </c>
      <c r="D16">
        <v>645</v>
      </c>
      <c r="E16">
        <v>705</v>
      </c>
      <c r="F16">
        <v>567</v>
      </c>
      <c r="G16">
        <v>954</v>
      </c>
      <c r="H16">
        <v>556</v>
      </c>
      <c r="I16">
        <v>640</v>
      </c>
      <c r="J16">
        <v>311</v>
      </c>
      <c r="K16">
        <v>464</v>
      </c>
      <c r="L16">
        <v>348</v>
      </c>
      <c r="M16">
        <v>1382</v>
      </c>
      <c r="N16">
        <v>967</v>
      </c>
      <c r="O16">
        <v>841</v>
      </c>
      <c r="P16">
        <v>1086</v>
      </c>
      <c r="T16" t="s">
        <v>218</v>
      </c>
      <c r="U16" s="156">
        <v>0.381</v>
      </c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</row>
    <row r="17" spans="2:41" ht="15">
      <c r="B17" t="s">
        <v>219</v>
      </c>
      <c r="C17">
        <v>546</v>
      </c>
      <c r="D17">
        <v>336</v>
      </c>
      <c r="E17">
        <v>362</v>
      </c>
      <c r="F17">
        <v>477</v>
      </c>
      <c r="G17">
        <v>704</v>
      </c>
      <c r="H17">
        <v>234</v>
      </c>
      <c r="I17">
        <v>326</v>
      </c>
      <c r="J17">
        <v>200</v>
      </c>
      <c r="K17">
        <v>404</v>
      </c>
      <c r="L17">
        <v>174</v>
      </c>
      <c r="M17">
        <v>822</v>
      </c>
      <c r="N17">
        <v>530</v>
      </c>
      <c r="O17">
        <v>461</v>
      </c>
      <c r="P17">
        <v>706</v>
      </c>
      <c r="T17" t="s">
        <v>220</v>
      </c>
      <c r="U17" s="156">
        <v>0.103</v>
      </c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</row>
    <row r="18" spans="20:41" ht="15">
      <c r="T18" t="s">
        <v>221</v>
      </c>
      <c r="U18" s="156">
        <v>0.339</v>
      </c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</row>
    <row r="19" spans="20:41" ht="15">
      <c r="T19" t="s">
        <v>222</v>
      </c>
      <c r="U19" s="158">
        <v>0.02</v>
      </c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</row>
    <row r="20" spans="25:41" ht="15"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</row>
    <row r="21" spans="25:41" ht="15"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</row>
    <row r="22" spans="25:41" ht="15"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</row>
    <row r="23" spans="25:41" ht="15"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</row>
    <row r="24" spans="25:41" ht="15"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</row>
    <row r="25" spans="25:41" ht="15"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</row>
    <row r="26" spans="25:41" ht="15"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</row>
    <row r="27" spans="25:41" ht="15"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</row>
    <row r="28" spans="25:41" ht="15"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</row>
    <row r="29" spans="25:41" ht="15"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</row>
    <row r="30" spans="25:41" ht="15"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</row>
    <row r="31" spans="25:41" ht="15"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</row>
    <row r="32" spans="25:41" ht="15"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</row>
    <row r="33" spans="25:41" ht="15"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</row>
    <row r="34" spans="25:41" ht="15"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</row>
    <row r="35" spans="25:41" ht="15"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</row>
    <row r="36" spans="25:41" ht="15"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</row>
    <row r="37" spans="25:41" ht="15"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</row>
    <row r="38" spans="25:41" ht="15"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</row>
    <row r="39" spans="25:41" ht="15"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</row>
    <row r="40" spans="25:41" ht="15"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</row>
    <row r="41" spans="25:41" ht="15"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</row>
    <row r="42" spans="25:41" ht="15"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</row>
    <row r="43" spans="25:41" ht="15"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</row>
    <row r="44" spans="25:41" ht="15"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</row>
    <row r="45" spans="25:41" ht="15"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2003-02-17T08:52:43Z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