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3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struktura'!$C$40:$T$72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<sst xmlns="http://schemas.openxmlformats.org/spreadsheetml/2006/main" count="394" uniqueCount="222">
  <si>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</si>
  <si>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</si>
  <si>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</si>
  <si>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WE WRZEŚNIU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</si>
  <si>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</si>
  <si>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</si>
  <si>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</si>
  <si>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</si>
  <si>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</si>
  <si>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</si>
  <si>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</si>
  <si>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</si>
  <si>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</si>
  <si>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</si>
  <si>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</si>
  <si>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</si>
  <si>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</si>
  <si>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</si>
  <si>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</si>
  <si>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</si>
  <si>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</si>
  <si>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</si>
  <si>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</si>
  <si>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</si>
  <si>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</si>
  <si>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</si>
  <si>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</si>
  <si>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</si>
  <si>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</si>
  <si>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</si>
  <si>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</si>
  <si>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</si>
  <si>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</si>
  <si>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</si>
  <si>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</si>
  <si>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</si>
  <si>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</si>
  <si>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</si>
  <si>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</si>
  <si>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</si>
  <si>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</si>
  <si>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</si>
  <si>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</si>
  <si>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</si>
  <si>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</si>
  <si>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</si>
  <si>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</si>
  <si>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</si>
  <si>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</si>
  <si>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</si>
  <si>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</si>
  <si>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</si>
  <si>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</si>
  <si>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</si>
  <si>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</si>
  <si>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</si>
  <si>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</si>
  <si>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</si>
  <si>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</si>
  <si>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</si>
  <si>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</si>
  <si>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</si>
  <si>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</si>
  <si>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</si>
  <si>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</si>
  <si>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</si>
  <si>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</si>
  <si>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</si>
  <si>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</si>
  <si>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</si>
  <si>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</si>
  <si>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</si>
  <si>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</si>
  <si>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</si>
  <si>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</si>
  <si>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</si>
  <si>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</si>
  <si>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</si>
  <si>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</si>
  <si>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</si>
  <si>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</si>
  <si>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</si>
  <si>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</si>
  <si>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</si>
  <si>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</si>
  <si>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</si>
  <si>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</si>
  <si>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</si>
  <si>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</si>
  <si>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</si>
  <si>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</si>
  <si>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</si>
  <si>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</si>
  <si>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</si>
  <si>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</si>
  <si>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</si>
  <si>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</si>
  <si>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</si>
  <si>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WRZEŚNIA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</si>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</sst>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Border="1" applyAlignment="1">
      <alignment/>
    </xf>
    <xf numFmtId="0" fontId="21" fillId="0" borderId="4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6" fillId="0" borderId="4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18" xfId="0" applyFont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 horizontal="center"/>
      <protection/>
    </xf>
    <xf numFmtId="167" fontId="27" fillId="0" borderId="44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167" fontId="27" fillId="0" borderId="18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45" xfId="0" applyFont="1" applyBorder="1" applyAlignment="1" applyProtection="1">
      <alignment horizontal="left"/>
      <protection/>
    </xf>
    <xf numFmtId="167" fontId="27" fillId="0" borderId="45" xfId="0" applyNumberFormat="1" applyFont="1" applyBorder="1" applyAlignment="1" applyProtection="1">
      <alignment/>
      <protection/>
    </xf>
    <xf numFmtId="0" fontId="28" fillId="0" borderId="31" xfId="0" applyFont="1" applyBorder="1" applyAlignment="1">
      <alignment horizontal="center"/>
    </xf>
    <xf numFmtId="0" fontId="28" fillId="0" borderId="46" xfId="0" applyFont="1" applyBorder="1" applyAlignment="1" applyProtection="1">
      <alignment horizontal="left"/>
      <protection/>
    </xf>
    <xf numFmtId="167" fontId="28" fillId="0" borderId="46" xfId="0" applyNumberFormat="1" applyFont="1" applyBorder="1" applyAlignment="1" applyProtection="1">
      <alignment/>
      <protection/>
    </xf>
    <xf numFmtId="167" fontId="28" fillId="0" borderId="47" xfId="0" applyNumberFormat="1" applyFont="1" applyBorder="1" applyAlignment="1" applyProtection="1">
      <alignment/>
      <protection/>
    </xf>
    <xf numFmtId="167" fontId="28" fillId="0" borderId="17" xfId="0" applyNumberFormat="1" applyFont="1" applyBorder="1" applyAlignment="1" applyProtection="1">
      <alignment horizontal="center"/>
      <protection/>
    </xf>
    <xf numFmtId="167" fontId="28" fillId="0" borderId="42" xfId="0" applyNumberFormat="1" applyFont="1" applyBorder="1" applyAlignment="1" applyProtection="1">
      <alignment/>
      <protection/>
    </xf>
    <xf numFmtId="167" fontId="28" fillId="0" borderId="48" xfId="0" applyNumberFormat="1" applyFont="1" applyBorder="1" applyAlignment="1" applyProtection="1">
      <alignment/>
      <protection/>
    </xf>
    <xf numFmtId="167" fontId="28" fillId="0" borderId="49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/>
      <protection/>
    </xf>
    <xf numFmtId="167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5" fillId="0" borderId="50" xfId="0" applyNumberFormat="1" applyFont="1" applyBorder="1" applyAlignment="1" applyProtection="1">
      <alignment/>
      <protection/>
    </xf>
    <xf numFmtId="167" fontId="24" fillId="0" borderId="51" xfId="0" applyNumberFormat="1" applyFont="1" applyBorder="1" applyAlignment="1" applyProtection="1">
      <alignment/>
      <protection/>
    </xf>
    <xf numFmtId="167" fontId="25" fillId="0" borderId="52" xfId="0" applyNumberFormat="1" applyFont="1" applyBorder="1" applyAlignment="1" applyProtection="1">
      <alignment/>
      <protection/>
    </xf>
    <xf numFmtId="167" fontId="24" fillId="0" borderId="12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30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9" fillId="0" borderId="53" xfId="0" applyFont="1" applyFill="1" applyBorder="1" applyAlignment="1">
      <alignment horizontal="left"/>
    </xf>
    <xf numFmtId="0" fontId="12" fillId="0" borderId="5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05"/>
          <c:w val="0.9892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712442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"/>
          <c:y val="0.3565"/>
          <c:w val="0.695"/>
          <c:h val="0.4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591204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września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"/>
          <c:y val="0.282"/>
          <c:w val="0.68025"/>
          <c:h val="0.4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7">
        <row r="33">
          <cell r="F33">
            <v>350</v>
          </cell>
          <cell r="G33">
            <v>104</v>
          </cell>
          <cell r="H33">
            <v>227</v>
          </cell>
          <cell r="I33">
            <v>58</v>
          </cell>
          <cell r="J33">
            <v>279</v>
          </cell>
          <cell r="K33">
            <v>90</v>
          </cell>
          <cell r="L33">
            <v>110</v>
          </cell>
          <cell r="M33">
            <v>78</v>
          </cell>
          <cell r="N33">
            <v>117</v>
          </cell>
          <cell r="O33">
            <v>37</v>
          </cell>
          <cell r="P33">
            <v>166</v>
          </cell>
          <cell r="Q33">
            <v>124</v>
          </cell>
          <cell r="R33">
            <v>190</v>
          </cell>
          <cell r="S33">
            <v>441</v>
          </cell>
        </row>
        <row r="46">
          <cell r="F46">
            <v>63</v>
          </cell>
          <cell r="G46">
            <v>25</v>
          </cell>
          <cell r="H46">
            <v>63</v>
          </cell>
          <cell r="I46">
            <v>45</v>
          </cell>
          <cell r="J46">
            <v>76</v>
          </cell>
          <cell r="K46">
            <v>68</v>
          </cell>
          <cell r="L46">
            <v>146</v>
          </cell>
          <cell r="M46">
            <v>47</v>
          </cell>
          <cell r="N46">
            <v>24</v>
          </cell>
          <cell r="O46">
            <v>55</v>
          </cell>
          <cell r="P46">
            <v>30</v>
          </cell>
          <cell r="Q46">
            <v>52</v>
          </cell>
          <cell r="R46">
            <v>12</v>
          </cell>
          <cell r="S46">
            <v>108</v>
          </cell>
        </row>
        <row r="48">
          <cell r="F48">
            <v>104</v>
          </cell>
          <cell r="G48">
            <v>107</v>
          </cell>
          <cell r="H48">
            <v>85</v>
          </cell>
          <cell r="I48">
            <v>61</v>
          </cell>
          <cell r="J48">
            <v>109</v>
          </cell>
          <cell r="K48">
            <v>59</v>
          </cell>
          <cell r="L48">
            <v>31</v>
          </cell>
          <cell r="M48">
            <v>40</v>
          </cell>
          <cell r="N48">
            <v>18</v>
          </cell>
          <cell r="O48">
            <v>82</v>
          </cell>
          <cell r="P48">
            <v>214</v>
          </cell>
          <cell r="Q48">
            <v>11</v>
          </cell>
          <cell r="R48">
            <v>272</v>
          </cell>
          <cell r="S48">
            <v>120</v>
          </cell>
        </row>
        <row r="50">
          <cell r="F50">
            <v>29</v>
          </cell>
          <cell r="G50">
            <v>10</v>
          </cell>
          <cell r="H50">
            <v>143</v>
          </cell>
          <cell r="I50">
            <v>135</v>
          </cell>
          <cell r="J50">
            <v>176</v>
          </cell>
          <cell r="K50">
            <v>35</v>
          </cell>
          <cell r="L50">
            <v>55</v>
          </cell>
          <cell r="M50">
            <v>48</v>
          </cell>
          <cell r="N50">
            <v>22</v>
          </cell>
          <cell r="O50">
            <v>22</v>
          </cell>
          <cell r="P50">
            <v>86</v>
          </cell>
          <cell r="Q50">
            <v>12</v>
          </cell>
          <cell r="R50">
            <v>192</v>
          </cell>
          <cell r="S50">
            <v>75</v>
          </cell>
        </row>
        <row r="52">
          <cell r="F52">
            <v>73</v>
          </cell>
          <cell r="G52">
            <v>31</v>
          </cell>
          <cell r="H52">
            <v>19</v>
          </cell>
          <cell r="I52">
            <v>38</v>
          </cell>
          <cell r="J52">
            <v>59</v>
          </cell>
          <cell r="K52">
            <v>15</v>
          </cell>
          <cell r="L52">
            <v>23</v>
          </cell>
          <cell r="M52">
            <v>33</v>
          </cell>
          <cell r="N52">
            <v>17</v>
          </cell>
          <cell r="O52">
            <v>27</v>
          </cell>
          <cell r="P52">
            <v>23</v>
          </cell>
          <cell r="Q52">
            <v>16</v>
          </cell>
          <cell r="R52">
            <v>39</v>
          </cell>
          <cell r="S52">
            <v>32</v>
          </cell>
        </row>
        <row r="54">
          <cell r="F54">
            <v>125</v>
          </cell>
          <cell r="G54">
            <v>46</v>
          </cell>
          <cell r="H54">
            <v>114</v>
          </cell>
          <cell r="I54">
            <v>119</v>
          </cell>
          <cell r="J54">
            <v>117</v>
          </cell>
          <cell r="K54">
            <v>77</v>
          </cell>
          <cell r="L54">
            <v>94</v>
          </cell>
          <cell r="M54">
            <v>30</v>
          </cell>
          <cell r="N54">
            <v>31</v>
          </cell>
          <cell r="O54">
            <v>29</v>
          </cell>
          <cell r="P54">
            <v>151</v>
          </cell>
          <cell r="Q54">
            <v>100</v>
          </cell>
          <cell r="R54">
            <v>104</v>
          </cell>
          <cell r="S54">
            <v>122</v>
          </cell>
        </row>
        <row r="56">
          <cell r="F56">
            <v>0</v>
          </cell>
          <cell r="G56">
            <v>1</v>
          </cell>
          <cell r="H56">
            <v>3</v>
          </cell>
          <cell r="I56">
            <v>5</v>
          </cell>
          <cell r="J56">
            <v>0</v>
          </cell>
          <cell r="K56">
            <v>2</v>
          </cell>
          <cell r="L56">
            <v>8</v>
          </cell>
          <cell r="M56">
            <v>0</v>
          </cell>
          <cell r="N56">
            <v>1</v>
          </cell>
          <cell r="O56">
            <v>21</v>
          </cell>
          <cell r="P56">
            <v>1</v>
          </cell>
          <cell r="Q56">
            <v>1</v>
          </cell>
          <cell r="R56">
            <v>0</v>
          </cell>
          <cell r="S56">
            <v>21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</v>
          </cell>
        </row>
        <row r="60">
          <cell r="F60">
            <v>11</v>
          </cell>
          <cell r="G60">
            <v>3</v>
          </cell>
          <cell r="H60">
            <v>1</v>
          </cell>
          <cell r="I60">
            <v>5</v>
          </cell>
          <cell r="J60">
            <v>2</v>
          </cell>
          <cell r="K60">
            <v>0</v>
          </cell>
          <cell r="L60">
            <v>4</v>
          </cell>
          <cell r="M60">
            <v>5</v>
          </cell>
          <cell r="N60">
            <v>1</v>
          </cell>
          <cell r="O60">
            <v>5</v>
          </cell>
          <cell r="P60">
            <v>4</v>
          </cell>
          <cell r="Q60">
            <v>0</v>
          </cell>
          <cell r="R60">
            <v>4</v>
          </cell>
          <cell r="S60">
            <v>10</v>
          </cell>
        </row>
        <row r="62">
          <cell r="F62">
            <v>18</v>
          </cell>
          <cell r="G62">
            <v>1</v>
          </cell>
          <cell r="H62">
            <v>1</v>
          </cell>
          <cell r="I62">
            <v>0</v>
          </cell>
          <cell r="J62">
            <v>3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0</v>
          </cell>
          <cell r="R62">
            <v>42</v>
          </cell>
          <cell r="S62">
            <v>8</v>
          </cell>
        </row>
        <row r="64">
          <cell r="F64">
            <v>5</v>
          </cell>
          <cell r="G64">
            <v>1</v>
          </cell>
          <cell r="H64">
            <v>2</v>
          </cell>
          <cell r="I64">
            <v>1</v>
          </cell>
          <cell r="J64">
            <v>1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</v>
          </cell>
          <cell r="S64">
            <v>21</v>
          </cell>
        </row>
        <row r="66">
          <cell r="F66">
            <v>24</v>
          </cell>
          <cell r="G66">
            <v>27</v>
          </cell>
          <cell r="H66">
            <v>0</v>
          </cell>
          <cell r="I66">
            <v>0</v>
          </cell>
          <cell r="J66">
            <v>0</v>
          </cell>
          <cell r="K66">
            <v>6</v>
          </cell>
          <cell r="M66">
            <v>0</v>
          </cell>
          <cell r="N66">
            <v>0</v>
          </cell>
          <cell r="O66">
            <v>0</v>
          </cell>
          <cell r="P66">
            <v>303</v>
          </cell>
          <cell r="Q66">
            <v>22</v>
          </cell>
          <cell r="R66">
            <v>0</v>
          </cell>
          <cell r="S66">
            <v>10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3</v>
          </cell>
          <cell r="S7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5" t="s">
        <v>3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5" t="s">
        <v>20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3:20" ht="24" customHeight="1" thickBot="1">
      <c r="C7" s="17" t="s">
        <v>21</v>
      </c>
      <c r="D7" s="182" t="s">
        <v>22</v>
      </c>
      <c r="E7" s="183"/>
      <c r="F7" s="18">
        <v>17.75</v>
      </c>
      <c r="G7" s="18">
        <v>25.55</v>
      </c>
      <c r="H7" s="19">
        <v>34.51</v>
      </c>
      <c r="I7" s="19">
        <v>28.13</v>
      </c>
      <c r="J7" s="19">
        <v>35.17</v>
      </c>
      <c r="K7" s="19">
        <v>25.28</v>
      </c>
      <c r="L7" s="19">
        <v>30.38</v>
      </c>
      <c r="M7" s="19">
        <v>28.14</v>
      </c>
      <c r="N7" s="19">
        <v>19.84</v>
      </c>
      <c r="O7" s="19">
        <v>23.99</v>
      </c>
      <c r="P7" s="19">
        <v>13.75</v>
      </c>
      <c r="Q7" s="19">
        <v>27.39</v>
      </c>
      <c r="R7" s="19">
        <v>31.82</v>
      </c>
      <c r="S7" s="20">
        <v>28.78</v>
      </c>
      <c r="T7" s="21">
        <v>25.14</v>
      </c>
    </row>
    <row r="8" spans="3:20" s="22" customFormat="1" ht="24" customHeight="1" thickBot="1" thickTop="1">
      <c r="C8" s="23"/>
      <c r="D8" s="184" t="s">
        <v>23</v>
      </c>
      <c r="E8" s="185"/>
      <c r="F8" s="24">
        <v>10562</v>
      </c>
      <c r="G8" s="25">
        <v>6208</v>
      </c>
      <c r="H8" s="25">
        <v>8007</v>
      </c>
      <c r="I8" s="25">
        <v>6724</v>
      </c>
      <c r="J8" s="25">
        <v>11818</v>
      </c>
      <c r="K8" s="25">
        <v>4955</v>
      </c>
      <c r="L8" s="25">
        <v>6380</v>
      </c>
      <c r="M8" s="25">
        <v>4277</v>
      </c>
      <c r="N8" s="25">
        <v>4643</v>
      </c>
      <c r="O8" s="25">
        <v>3887</v>
      </c>
      <c r="P8" s="25">
        <v>7919</v>
      </c>
      <c r="Q8" s="25">
        <v>9092</v>
      </c>
      <c r="R8" s="25">
        <v>10499</v>
      </c>
      <c r="S8" s="26">
        <v>11859</v>
      </c>
      <c r="T8" s="27">
        <f>SUM(F8:S8)</f>
        <v>106830</v>
      </c>
    </row>
    <row r="9" spans="3:20" s="22" customFormat="1" ht="24" customHeight="1" thickBot="1" thickTop="1">
      <c r="C9" s="23"/>
      <c r="D9" s="186" t="s">
        <v>24</v>
      </c>
      <c r="E9" s="187"/>
      <c r="F9" s="28">
        <v>10533</v>
      </c>
      <c r="G9" s="29">
        <v>6205</v>
      </c>
      <c r="H9" s="29">
        <v>7977</v>
      </c>
      <c r="I9" s="29">
        <v>6554</v>
      </c>
      <c r="J9" s="29">
        <v>11811</v>
      </c>
      <c r="K9" s="29">
        <v>4922</v>
      </c>
      <c r="L9" s="29">
        <v>6279</v>
      </c>
      <c r="M9" s="29">
        <v>4263</v>
      </c>
      <c r="N9" s="29">
        <v>4552</v>
      </c>
      <c r="O9" s="29">
        <v>3764</v>
      </c>
      <c r="P9" s="29">
        <v>7988</v>
      </c>
      <c r="Q9" s="29">
        <v>9032</v>
      </c>
      <c r="R9" s="29">
        <v>10418</v>
      </c>
      <c r="S9" s="30">
        <v>11695</v>
      </c>
      <c r="T9" s="27">
        <f>SUM(F9:S9)</f>
        <v>105993</v>
      </c>
    </row>
    <row r="10" spans="3:20" ht="24" customHeight="1" thickBot="1" thickTop="1">
      <c r="C10" s="31"/>
      <c r="D10" s="151" t="s">
        <v>25</v>
      </c>
      <c r="E10" s="152"/>
      <c r="F10" s="32">
        <f aca="true" t="shared" si="0" ref="F10:S10">F8-F9</f>
        <v>29</v>
      </c>
      <c r="G10" s="32">
        <f t="shared" si="0"/>
        <v>3</v>
      </c>
      <c r="H10" s="32">
        <f t="shared" si="0"/>
        <v>30</v>
      </c>
      <c r="I10" s="32">
        <f t="shared" si="0"/>
        <v>170</v>
      </c>
      <c r="J10" s="32">
        <f t="shared" si="0"/>
        <v>7</v>
      </c>
      <c r="K10" s="32">
        <f t="shared" si="0"/>
        <v>33</v>
      </c>
      <c r="L10" s="32">
        <f t="shared" si="0"/>
        <v>101</v>
      </c>
      <c r="M10" s="32">
        <f t="shared" si="0"/>
        <v>14</v>
      </c>
      <c r="N10" s="32">
        <f t="shared" si="0"/>
        <v>91</v>
      </c>
      <c r="O10" s="32">
        <f t="shared" si="0"/>
        <v>123</v>
      </c>
      <c r="P10" s="32">
        <f t="shared" si="0"/>
        <v>-69</v>
      </c>
      <c r="Q10" s="32">
        <f t="shared" si="0"/>
        <v>60</v>
      </c>
      <c r="R10" s="32">
        <f t="shared" si="0"/>
        <v>81</v>
      </c>
      <c r="S10" s="32">
        <f t="shared" si="0"/>
        <v>164</v>
      </c>
      <c r="T10" s="27">
        <f>SUM(F10:S10)</f>
        <v>837</v>
      </c>
    </row>
    <row r="11" spans="3:20" ht="24" customHeight="1" thickBot="1" thickTop="1">
      <c r="C11" s="33"/>
      <c r="D11" s="151" t="s">
        <v>26</v>
      </c>
      <c r="E11" s="152"/>
      <c r="F11" s="34">
        <f aca="true" t="shared" si="1" ref="F11:T11">F8/F9*100</f>
        <v>100.27532516851798</v>
      </c>
      <c r="G11" s="34">
        <f t="shared" si="1"/>
        <v>100.04834810636582</v>
      </c>
      <c r="H11" s="34">
        <f t="shared" si="1"/>
        <v>100.37608123354644</v>
      </c>
      <c r="I11" s="34">
        <f t="shared" si="1"/>
        <v>102.5938358254501</v>
      </c>
      <c r="J11" s="34">
        <f t="shared" si="1"/>
        <v>100.05926678520024</v>
      </c>
      <c r="K11" s="34">
        <f t="shared" si="1"/>
        <v>100.67045916294188</v>
      </c>
      <c r="L11" s="34">
        <f t="shared" si="1"/>
        <v>101.6085363911451</v>
      </c>
      <c r="M11" s="34">
        <f t="shared" si="1"/>
        <v>100.32840722495895</v>
      </c>
      <c r="N11" s="34">
        <f t="shared" si="1"/>
        <v>101.99912126537785</v>
      </c>
      <c r="O11" s="34">
        <f t="shared" si="1"/>
        <v>103.26780021253985</v>
      </c>
      <c r="P11" s="34">
        <f t="shared" si="1"/>
        <v>99.13620430645969</v>
      </c>
      <c r="Q11" s="34">
        <f t="shared" si="1"/>
        <v>100.66430469441985</v>
      </c>
      <c r="R11" s="34">
        <f t="shared" si="1"/>
        <v>100.77750047993857</v>
      </c>
      <c r="S11" s="35">
        <f t="shared" si="1"/>
        <v>101.40230867892261</v>
      </c>
      <c r="T11" s="36">
        <f t="shared" si="1"/>
        <v>100.78967478984463</v>
      </c>
    </row>
    <row r="12" spans="3:20" ht="24" customHeight="1" thickBot="1" thickTop="1">
      <c r="C12" s="37" t="s">
        <v>27</v>
      </c>
      <c r="D12" s="151" t="s">
        <v>28</v>
      </c>
      <c r="E12" s="152"/>
      <c r="F12" s="32">
        <v>867</v>
      </c>
      <c r="G12" s="38">
        <v>488</v>
      </c>
      <c r="H12" s="39">
        <v>549</v>
      </c>
      <c r="I12" s="39">
        <v>644</v>
      </c>
      <c r="J12" s="39">
        <v>834</v>
      </c>
      <c r="K12" s="39">
        <v>440</v>
      </c>
      <c r="L12" s="39">
        <v>599</v>
      </c>
      <c r="M12" s="39">
        <v>316</v>
      </c>
      <c r="N12" s="40">
        <v>418</v>
      </c>
      <c r="O12" s="40">
        <v>398</v>
      </c>
      <c r="P12" s="40">
        <v>681</v>
      </c>
      <c r="Q12" s="40">
        <v>710</v>
      </c>
      <c r="R12" s="40">
        <v>855</v>
      </c>
      <c r="S12" s="40">
        <v>1232</v>
      </c>
      <c r="T12" s="27">
        <f>SUM(F12:S12)</f>
        <v>9031</v>
      </c>
    </row>
    <row r="13" spans="3:20" s="22" customFormat="1" ht="24" customHeight="1" thickBot="1" thickTop="1">
      <c r="C13" s="41"/>
      <c r="D13" s="153" t="s">
        <v>29</v>
      </c>
      <c r="E13" s="154"/>
      <c r="F13" s="32">
        <v>268</v>
      </c>
      <c r="G13" s="42">
        <v>168</v>
      </c>
      <c r="H13" s="39">
        <v>198</v>
      </c>
      <c r="I13" s="39">
        <v>265</v>
      </c>
      <c r="J13" s="39">
        <v>279</v>
      </c>
      <c r="K13" s="39">
        <v>156</v>
      </c>
      <c r="L13" s="39">
        <v>166</v>
      </c>
      <c r="M13" s="39">
        <v>136</v>
      </c>
      <c r="N13" s="40">
        <v>216</v>
      </c>
      <c r="O13" s="40">
        <v>162</v>
      </c>
      <c r="P13" s="40">
        <v>204</v>
      </c>
      <c r="Q13" s="40">
        <v>277</v>
      </c>
      <c r="R13" s="40">
        <v>252</v>
      </c>
      <c r="S13" s="40">
        <v>343</v>
      </c>
      <c r="T13" s="27">
        <f>SUM(F13:S13)</f>
        <v>3090</v>
      </c>
    </row>
    <row r="14" spans="3:20" ht="24" customHeight="1" thickBot="1" thickTop="1">
      <c r="C14" s="43"/>
      <c r="D14" s="151" t="s">
        <v>30</v>
      </c>
      <c r="E14" s="152"/>
      <c r="F14" s="44">
        <f aca="true" t="shared" si="2" ref="F14:T14">F13/F12*100</f>
        <v>30.91118800461361</v>
      </c>
      <c r="G14" s="44">
        <f t="shared" si="2"/>
        <v>34.42622950819672</v>
      </c>
      <c r="H14" s="44">
        <f t="shared" si="2"/>
        <v>36.0655737704918</v>
      </c>
      <c r="I14" s="44">
        <f t="shared" si="2"/>
        <v>41.14906832298137</v>
      </c>
      <c r="J14" s="44">
        <f t="shared" si="2"/>
        <v>33.45323741007194</v>
      </c>
      <c r="K14" s="44">
        <f t="shared" si="2"/>
        <v>35.45454545454545</v>
      </c>
      <c r="L14" s="44">
        <f t="shared" si="2"/>
        <v>27.712854757929883</v>
      </c>
      <c r="M14" s="44">
        <f t="shared" si="2"/>
        <v>43.037974683544306</v>
      </c>
      <c r="N14" s="44">
        <f t="shared" si="2"/>
        <v>51.674641148325364</v>
      </c>
      <c r="O14" s="44">
        <f t="shared" si="2"/>
        <v>40.7035175879397</v>
      </c>
      <c r="P14" s="44">
        <f t="shared" si="2"/>
        <v>29.955947136563875</v>
      </c>
      <c r="Q14" s="44">
        <f t="shared" si="2"/>
        <v>39.01408450704225</v>
      </c>
      <c r="R14" s="44">
        <f t="shared" si="2"/>
        <v>29.47368421052631</v>
      </c>
      <c r="S14" s="45">
        <f t="shared" si="2"/>
        <v>27.84090909090909</v>
      </c>
      <c r="T14" s="46">
        <f t="shared" si="2"/>
        <v>34.21548001328756</v>
      </c>
    </row>
    <row r="15" spans="3:20" ht="24" customHeight="1" thickBot="1" thickTop="1">
      <c r="C15" s="17" t="s">
        <v>31</v>
      </c>
      <c r="D15" s="155" t="s">
        <v>32</v>
      </c>
      <c r="E15" s="156"/>
      <c r="F15" s="32">
        <v>838</v>
      </c>
      <c r="G15" s="39">
        <v>485</v>
      </c>
      <c r="H15" s="39">
        <v>519</v>
      </c>
      <c r="I15" s="39">
        <v>474</v>
      </c>
      <c r="J15" s="39">
        <v>827</v>
      </c>
      <c r="K15" s="39">
        <v>407</v>
      </c>
      <c r="L15" s="39">
        <v>498</v>
      </c>
      <c r="M15" s="39">
        <v>302</v>
      </c>
      <c r="N15" s="40">
        <v>327</v>
      </c>
      <c r="O15" s="40">
        <v>275</v>
      </c>
      <c r="P15" s="40">
        <v>750</v>
      </c>
      <c r="Q15" s="40">
        <v>650</v>
      </c>
      <c r="R15" s="40">
        <v>774</v>
      </c>
      <c r="S15" s="40">
        <v>1068</v>
      </c>
      <c r="T15" s="27">
        <f>SUM(F15:S15)</f>
        <v>8194</v>
      </c>
    </row>
    <row r="16" spans="3:20" s="22" customFormat="1" ht="24" customHeight="1" thickBot="1" thickTop="1">
      <c r="C16" s="41" t="s">
        <v>33</v>
      </c>
      <c r="D16" s="153" t="s">
        <v>34</v>
      </c>
      <c r="E16" s="154"/>
      <c r="F16" s="32">
        <v>415</v>
      </c>
      <c r="G16" s="39">
        <v>263</v>
      </c>
      <c r="H16" s="39">
        <v>266</v>
      </c>
      <c r="I16" s="39">
        <v>261</v>
      </c>
      <c r="J16" s="39">
        <v>470</v>
      </c>
      <c r="K16" s="39">
        <v>194</v>
      </c>
      <c r="L16" s="39">
        <v>266</v>
      </c>
      <c r="M16" s="39">
        <v>167</v>
      </c>
      <c r="N16" s="40">
        <v>277</v>
      </c>
      <c r="O16" s="40">
        <v>129</v>
      </c>
      <c r="P16" s="40">
        <v>349</v>
      </c>
      <c r="Q16" s="40">
        <v>347</v>
      </c>
      <c r="R16" s="40">
        <v>418</v>
      </c>
      <c r="S16" s="40">
        <v>655</v>
      </c>
      <c r="T16" s="27">
        <f>SUM(F16:S16)</f>
        <v>4477</v>
      </c>
    </row>
    <row r="17" spans="3:20" s="22" customFormat="1" ht="24" customHeight="1" thickBot="1" thickTop="1">
      <c r="C17" s="41" t="s">
        <v>33</v>
      </c>
      <c r="D17" s="153" t="s">
        <v>35</v>
      </c>
      <c r="E17" s="154"/>
      <c r="F17" s="32">
        <v>363</v>
      </c>
      <c r="G17" s="39">
        <v>234</v>
      </c>
      <c r="H17" s="39">
        <v>209</v>
      </c>
      <c r="I17" s="39">
        <v>228</v>
      </c>
      <c r="J17" s="39">
        <v>433</v>
      </c>
      <c r="K17" s="39">
        <v>168</v>
      </c>
      <c r="L17" s="39">
        <v>258</v>
      </c>
      <c r="M17" s="39">
        <v>155</v>
      </c>
      <c r="N17" s="40">
        <v>267</v>
      </c>
      <c r="O17" s="40">
        <v>121</v>
      </c>
      <c r="P17" s="40">
        <v>292</v>
      </c>
      <c r="Q17" s="40">
        <v>321</v>
      </c>
      <c r="R17" s="40">
        <v>359</v>
      </c>
      <c r="S17" s="40">
        <v>509</v>
      </c>
      <c r="T17" s="27">
        <f>SUM(F17:S17)</f>
        <v>3917</v>
      </c>
    </row>
    <row r="18" spans="3:20" s="22" customFormat="1" ht="24" customHeight="1" thickBot="1" thickTop="1">
      <c r="C18" s="47" t="s">
        <v>33</v>
      </c>
      <c r="D18" s="149" t="s">
        <v>36</v>
      </c>
      <c r="E18" s="150"/>
      <c r="F18" s="48">
        <v>274</v>
      </c>
      <c r="G18" s="49">
        <v>151</v>
      </c>
      <c r="H18" s="49">
        <v>124</v>
      </c>
      <c r="I18" s="49">
        <v>124</v>
      </c>
      <c r="J18" s="49">
        <v>211</v>
      </c>
      <c r="K18" s="49">
        <v>133</v>
      </c>
      <c r="L18" s="49">
        <v>138</v>
      </c>
      <c r="M18" s="49">
        <v>54</v>
      </c>
      <c r="N18" s="50">
        <v>12</v>
      </c>
      <c r="O18" s="50">
        <v>91</v>
      </c>
      <c r="P18" s="50">
        <v>291</v>
      </c>
      <c r="Q18" s="50">
        <v>237</v>
      </c>
      <c r="R18" s="50">
        <v>221</v>
      </c>
      <c r="S18" s="50">
        <v>246</v>
      </c>
      <c r="T18" s="27">
        <f>SUM(F18:S18)</f>
        <v>2307</v>
      </c>
    </row>
    <row r="19" spans="3:20" ht="24" customHeight="1" thickBot="1">
      <c r="C19" s="165" t="s">
        <v>37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88"/>
    </row>
    <row r="20" spans="3:20" s="22" customFormat="1" ht="24" customHeight="1" thickBot="1">
      <c r="C20" s="51" t="s">
        <v>21</v>
      </c>
      <c r="D20" s="159" t="s">
        <v>38</v>
      </c>
      <c r="E20" s="160"/>
      <c r="F20" s="52">
        <v>5103</v>
      </c>
      <c r="G20" s="53">
        <v>3220</v>
      </c>
      <c r="H20" s="53">
        <v>4273</v>
      </c>
      <c r="I20" s="53">
        <v>3506</v>
      </c>
      <c r="J20" s="53">
        <v>6036</v>
      </c>
      <c r="K20" s="53">
        <v>2533</v>
      </c>
      <c r="L20" s="53">
        <v>3087</v>
      </c>
      <c r="M20" s="53">
        <v>2038</v>
      </c>
      <c r="N20" s="54">
        <v>2203</v>
      </c>
      <c r="O20" s="54">
        <v>1981</v>
      </c>
      <c r="P20" s="54">
        <v>4226</v>
      </c>
      <c r="Q20" s="54">
        <v>4950</v>
      </c>
      <c r="R20" s="54">
        <v>5487</v>
      </c>
      <c r="S20" s="54">
        <v>6112</v>
      </c>
      <c r="T20" s="55">
        <f>SUM(F20:S20)</f>
        <v>54755</v>
      </c>
    </row>
    <row r="21" spans="3:20" ht="24" customHeight="1" thickBot="1" thickTop="1">
      <c r="C21" s="56"/>
      <c r="D21" s="158" t="s">
        <v>39</v>
      </c>
      <c r="E21" s="152"/>
      <c r="F21" s="44">
        <f aca="true" t="shared" si="3" ref="F21:T21">F20/F8*100</f>
        <v>48.314713122514675</v>
      </c>
      <c r="G21" s="44">
        <f t="shared" si="3"/>
        <v>51.86855670103093</v>
      </c>
      <c r="H21" s="44">
        <f t="shared" si="3"/>
        <v>53.365804920694394</v>
      </c>
      <c r="I21" s="44">
        <f t="shared" si="3"/>
        <v>52.14158239143367</v>
      </c>
      <c r="J21" s="44">
        <f t="shared" si="3"/>
        <v>51.074631917414116</v>
      </c>
      <c r="K21" s="44">
        <f t="shared" si="3"/>
        <v>51.12008072653885</v>
      </c>
      <c r="L21" s="44">
        <f t="shared" si="3"/>
        <v>48.38557993730407</v>
      </c>
      <c r="M21" s="44">
        <f t="shared" si="3"/>
        <v>47.65022211830722</v>
      </c>
      <c r="N21" s="44">
        <f t="shared" si="3"/>
        <v>47.44777083782037</v>
      </c>
      <c r="O21" s="44">
        <f t="shared" si="3"/>
        <v>50.964754309235914</v>
      </c>
      <c r="P21" s="44">
        <f t="shared" si="3"/>
        <v>53.365323904533405</v>
      </c>
      <c r="Q21" s="44">
        <f t="shared" si="3"/>
        <v>54.44346678398592</v>
      </c>
      <c r="R21" s="44">
        <f t="shared" si="3"/>
        <v>52.26212020192399</v>
      </c>
      <c r="S21" s="45">
        <f t="shared" si="3"/>
        <v>51.53891559153385</v>
      </c>
      <c r="T21" s="46">
        <f t="shared" si="3"/>
        <v>51.254329308246746</v>
      </c>
    </row>
    <row r="22" spans="3:20" ht="24" customHeight="1" thickBot="1" thickTop="1">
      <c r="C22" s="57" t="s">
        <v>27</v>
      </c>
      <c r="D22" s="158" t="s">
        <v>40</v>
      </c>
      <c r="E22" s="152"/>
      <c r="F22" s="32">
        <v>409</v>
      </c>
      <c r="G22" s="39">
        <v>247</v>
      </c>
      <c r="H22" s="39">
        <v>219</v>
      </c>
      <c r="I22" s="39">
        <v>347</v>
      </c>
      <c r="J22" s="39">
        <v>394</v>
      </c>
      <c r="K22" s="39">
        <v>168</v>
      </c>
      <c r="L22" s="39">
        <v>231</v>
      </c>
      <c r="M22" s="39">
        <v>156</v>
      </c>
      <c r="N22" s="40">
        <v>225</v>
      </c>
      <c r="O22" s="40">
        <v>172</v>
      </c>
      <c r="P22" s="40">
        <v>351</v>
      </c>
      <c r="Q22" s="40">
        <v>330</v>
      </c>
      <c r="R22" s="40">
        <v>318</v>
      </c>
      <c r="S22" s="40">
        <v>383</v>
      </c>
      <c r="T22" s="27">
        <f>SUM(F22:S22)</f>
        <v>3950</v>
      </c>
    </row>
    <row r="23" spans="3:20" ht="24" customHeight="1" thickBot="1" thickTop="1">
      <c r="C23" s="58"/>
      <c r="D23" s="158" t="s">
        <v>39</v>
      </c>
      <c r="E23" s="152"/>
      <c r="F23" s="44">
        <f aca="true" t="shared" si="4" ref="F23:T23">F22/F8*100</f>
        <v>3.872372656693808</v>
      </c>
      <c r="G23" s="44">
        <f t="shared" si="4"/>
        <v>3.9787371134020617</v>
      </c>
      <c r="H23" s="44">
        <f t="shared" si="4"/>
        <v>2.7351067815661296</v>
      </c>
      <c r="I23" s="44">
        <f t="shared" si="4"/>
        <v>5.160618679357525</v>
      </c>
      <c r="J23" s="44">
        <f t="shared" si="4"/>
        <v>3.3338974445760705</v>
      </c>
      <c r="K23" s="44">
        <f t="shared" si="4"/>
        <v>3.390514631685167</v>
      </c>
      <c r="L23" s="44">
        <f t="shared" si="4"/>
        <v>3.620689655172414</v>
      </c>
      <c r="M23" s="44">
        <f t="shared" si="4"/>
        <v>3.64741641337386</v>
      </c>
      <c r="N23" s="44">
        <f t="shared" si="4"/>
        <v>4.846004738315744</v>
      </c>
      <c r="O23" s="44">
        <f t="shared" si="4"/>
        <v>4.425006431695395</v>
      </c>
      <c r="P23" s="44">
        <f t="shared" si="4"/>
        <v>4.432377825483016</v>
      </c>
      <c r="Q23" s="44">
        <f t="shared" si="4"/>
        <v>3.629564452265728</v>
      </c>
      <c r="R23" s="44">
        <f t="shared" si="4"/>
        <v>3.02885989141823</v>
      </c>
      <c r="S23" s="45">
        <f t="shared" si="4"/>
        <v>3.2296146386710514</v>
      </c>
      <c r="T23" s="46">
        <f t="shared" si="4"/>
        <v>3.697463259384068</v>
      </c>
    </row>
    <row r="24" spans="3:20" s="22" customFormat="1" ht="24" customHeight="1" thickBot="1" thickTop="1">
      <c r="C24" s="59" t="s">
        <v>31</v>
      </c>
      <c r="D24" s="191" t="s">
        <v>41</v>
      </c>
      <c r="E24" s="192"/>
      <c r="F24" s="32">
        <v>456</v>
      </c>
      <c r="G24" s="39">
        <v>219</v>
      </c>
      <c r="H24" s="39">
        <v>417</v>
      </c>
      <c r="I24" s="39">
        <v>83</v>
      </c>
      <c r="J24" s="39">
        <v>651</v>
      </c>
      <c r="K24" s="39">
        <v>366</v>
      </c>
      <c r="L24" s="39">
        <v>261</v>
      </c>
      <c r="M24" s="39">
        <v>462</v>
      </c>
      <c r="N24" s="40">
        <v>131</v>
      </c>
      <c r="O24" s="40">
        <v>173</v>
      </c>
      <c r="P24" s="40">
        <v>439</v>
      </c>
      <c r="Q24" s="40">
        <v>202</v>
      </c>
      <c r="R24" s="40">
        <v>759</v>
      </c>
      <c r="S24" s="40">
        <v>689</v>
      </c>
      <c r="T24" s="60">
        <f>SUM(F24:S24)</f>
        <v>5308</v>
      </c>
    </row>
    <row r="25" spans="3:20" ht="24" customHeight="1" thickBot="1" thickTop="1">
      <c r="C25" s="61"/>
      <c r="D25" s="158" t="s">
        <v>39</v>
      </c>
      <c r="E25" s="152"/>
      <c r="F25" s="44">
        <f aca="true" t="shared" si="5" ref="F25:T25">F24/F8*100</f>
        <v>4.317364135580382</v>
      </c>
      <c r="G25" s="44">
        <f t="shared" si="5"/>
        <v>3.5277061855670104</v>
      </c>
      <c r="H25" s="44">
        <f t="shared" si="5"/>
        <v>5.207943049831398</v>
      </c>
      <c r="I25" s="44">
        <f t="shared" si="5"/>
        <v>1.2343842950624628</v>
      </c>
      <c r="J25" s="44">
        <f t="shared" si="5"/>
        <v>5.5085462853274665</v>
      </c>
      <c r="K25" s="44">
        <f t="shared" si="5"/>
        <v>7.386478304742685</v>
      </c>
      <c r="L25" s="44">
        <f t="shared" si="5"/>
        <v>4.090909090909091</v>
      </c>
      <c r="M25" s="44">
        <f t="shared" si="5"/>
        <v>10.801963993453354</v>
      </c>
      <c r="N25" s="44">
        <f t="shared" si="5"/>
        <v>2.821451647641611</v>
      </c>
      <c r="O25" s="44">
        <f t="shared" si="5"/>
        <v>4.4507332132750195</v>
      </c>
      <c r="P25" s="44">
        <f t="shared" si="5"/>
        <v>5.543629246116934</v>
      </c>
      <c r="Q25" s="44">
        <f t="shared" si="5"/>
        <v>2.2217333919929607</v>
      </c>
      <c r="R25" s="44">
        <f t="shared" si="5"/>
        <v>7.229259929517097</v>
      </c>
      <c r="S25" s="45">
        <f t="shared" si="5"/>
        <v>5.809933383927818</v>
      </c>
      <c r="T25" s="46">
        <f t="shared" si="5"/>
        <v>4.968641767293831</v>
      </c>
    </row>
    <row r="26" spans="3:20" s="22" customFormat="1" ht="24" customHeight="1" thickBot="1" thickTop="1">
      <c r="C26" s="62" t="s">
        <v>42</v>
      </c>
      <c r="D26" s="157" t="s">
        <v>43</v>
      </c>
      <c r="E26" s="154"/>
      <c r="F26" s="32">
        <v>2420</v>
      </c>
      <c r="G26" s="39">
        <v>1259</v>
      </c>
      <c r="H26" s="39">
        <v>1935</v>
      </c>
      <c r="I26" s="39">
        <v>1658</v>
      </c>
      <c r="J26" s="39">
        <v>2486</v>
      </c>
      <c r="K26" s="39">
        <v>1141</v>
      </c>
      <c r="L26" s="39">
        <v>1549</v>
      </c>
      <c r="M26" s="39">
        <v>1062</v>
      </c>
      <c r="N26" s="40">
        <v>953</v>
      </c>
      <c r="O26" s="40">
        <v>873</v>
      </c>
      <c r="P26" s="40">
        <v>1843</v>
      </c>
      <c r="Q26" s="40">
        <v>1707</v>
      </c>
      <c r="R26" s="40">
        <v>2151</v>
      </c>
      <c r="S26" s="40">
        <v>2670</v>
      </c>
      <c r="T26" s="27">
        <f>SUM(F26:S26)</f>
        <v>23707</v>
      </c>
    </row>
    <row r="27" spans="3:20" ht="24" customHeight="1" thickBot="1" thickTop="1">
      <c r="C27" s="63"/>
      <c r="D27" s="158" t="s">
        <v>39</v>
      </c>
      <c r="E27" s="152"/>
      <c r="F27" s="44">
        <f aca="true" t="shared" si="6" ref="F27:T27">F26/F8*100</f>
        <v>22.91232721075554</v>
      </c>
      <c r="G27" s="44">
        <f t="shared" si="6"/>
        <v>20.28028350515464</v>
      </c>
      <c r="H27" s="44">
        <f t="shared" si="6"/>
        <v>24.166354439865117</v>
      </c>
      <c r="I27" s="44">
        <f t="shared" si="6"/>
        <v>24.657941701368234</v>
      </c>
      <c r="J27" s="44">
        <f t="shared" si="6"/>
        <v>21.035708241665258</v>
      </c>
      <c r="K27" s="44">
        <f t="shared" si="6"/>
        <v>23.027245206861753</v>
      </c>
      <c r="L27" s="44">
        <f t="shared" si="6"/>
        <v>24.278996865203762</v>
      </c>
      <c r="M27" s="44">
        <f t="shared" si="6"/>
        <v>24.830488660275897</v>
      </c>
      <c r="N27" s="44">
        <f t="shared" si="6"/>
        <v>20.525522291621794</v>
      </c>
      <c r="O27" s="44">
        <f t="shared" si="6"/>
        <v>22.459480319012094</v>
      </c>
      <c r="P27" s="44">
        <f t="shared" si="6"/>
        <v>23.273140548048996</v>
      </c>
      <c r="Q27" s="44">
        <f t="shared" si="6"/>
        <v>18.774747030356355</v>
      </c>
      <c r="R27" s="44">
        <f t="shared" si="6"/>
        <v>20.487665491951613</v>
      </c>
      <c r="S27" s="45">
        <f t="shared" si="6"/>
        <v>22.514545914495322</v>
      </c>
      <c r="T27" s="46">
        <f t="shared" si="6"/>
        <v>22.191332022840026</v>
      </c>
    </row>
    <row r="28" spans="3:20" s="22" customFormat="1" ht="24" customHeight="1" thickBot="1" thickTop="1">
      <c r="C28" s="41" t="s">
        <v>44</v>
      </c>
      <c r="D28" s="157" t="s">
        <v>45</v>
      </c>
      <c r="E28" s="154"/>
      <c r="F28" s="64">
        <v>590</v>
      </c>
      <c r="G28" s="40">
        <v>152</v>
      </c>
      <c r="H28" s="40">
        <v>24</v>
      </c>
      <c r="I28" s="40">
        <v>57</v>
      </c>
      <c r="J28" s="40">
        <v>93</v>
      </c>
      <c r="K28" s="40">
        <v>42</v>
      </c>
      <c r="L28" s="40">
        <v>51</v>
      </c>
      <c r="M28" s="40">
        <v>21</v>
      </c>
      <c r="N28" s="40">
        <v>176</v>
      </c>
      <c r="O28" s="40">
        <v>85</v>
      </c>
      <c r="P28" s="40">
        <v>109</v>
      </c>
      <c r="Q28" s="40">
        <v>99</v>
      </c>
      <c r="R28" s="40">
        <v>83</v>
      </c>
      <c r="S28" s="40">
        <v>205</v>
      </c>
      <c r="T28" s="27">
        <f>SUM(F28:S28)</f>
        <v>1787</v>
      </c>
    </row>
    <row r="29" spans="3:20" ht="24" customHeight="1" thickBot="1" thickTop="1">
      <c r="C29" s="58"/>
      <c r="D29" s="158" t="s">
        <v>39</v>
      </c>
      <c r="E29" s="152"/>
      <c r="F29" s="65">
        <f aca="true" t="shared" si="7" ref="F29:T29">F28/F8*100</f>
        <v>5.586063245597424</v>
      </c>
      <c r="G29" s="65">
        <f t="shared" si="7"/>
        <v>2.448453608247423</v>
      </c>
      <c r="H29" s="65">
        <f t="shared" si="7"/>
        <v>0.29973772948669913</v>
      </c>
      <c r="I29" s="65">
        <f t="shared" si="7"/>
        <v>0.8477096966091613</v>
      </c>
      <c r="J29" s="65">
        <f t="shared" si="7"/>
        <v>0.7869351836182096</v>
      </c>
      <c r="K29" s="65">
        <f t="shared" si="7"/>
        <v>0.8476286579212917</v>
      </c>
      <c r="L29" s="65">
        <f t="shared" si="7"/>
        <v>0.799373040752351</v>
      </c>
      <c r="M29" s="65">
        <f t="shared" si="7"/>
        <v>0.4909983633387889</v>
      </c>
      <c r="N29" s="65">
        <f t="shared" si="7"/>
        <v>3.7906525953047594</v>
      </c>
      <c r="O29" s="65">
        <f t="shared" si="7"/>
        <v>2.186776434268073</v>
      </c>
      <c r="P29" s="65">
        <f t="shared" si="7"/>
        <v>1.37643641873974</v>
      </c>
      <c r="Q29" s="65">
        <f t="shared" si="7"/>
        <v>1.0888693356797186</v>
      </c>
      <c r="R29" s="65">
        <f t="shared" si="7"/>
        <v>0.7905514810934374</v>
      </c>
      <c r="S29" s="66">
        <f t="shared" si="7"/>
        <v>1.7286449110380302</v>
      </c>
      <c r="T29" s="46">
        <f t="shared" si="7"/>
        <v>1.6727510998783113</v>
      </c>
    </row>
    <row r="30" spans="3:20" s="22" customFormat="1" ht="24" customHeight="1" thickBot="1" thickTop="1">
      <c r="C30" s="62" t="s">
        <v>46</v>
      </c>
      <c r="D30" s="157" t="s">
        <v>47</v>
      </c>
      <c r="E30" s="154"/>
      <c r="F30" s="64">
        <v>0</v>
      </c>
      <c r="G30" s="40">
        <v>4088</v>
      </c>
      <c r="H30" s="40">
        <v>3922</v>
      </c>
      <c r="I30" s="40">
        <v>3485</v>
      </c>
      <c r="J30" s="40">
        <v>4120</v>
      </c>
      <c r="K30" s="40">
        <v>2038</v>
      </c>
      <c r="L30" s="40">
        <v>3205</v>
      </c>
      <c r="M30" s="40">
        <v>2520</v>
      </c>
      <c r="N30" s="40">
        <v>2889</v>
      </c>
      <c r="O30" s="40">
        <v>1787</v>
      </c>
      <c r="P30" s="40">
        <v>0</v>
      </c>
      <c r="Q30" s="40">
        <v>5526</v>
      </c>
      <c r="R30" s="40">
        <v>4006</v>
      </c>
      <c r="S30" s="40">
        <v>4904</v>
      </c>
      <c r="T30" s="27">
        <f>SUM(F30:S30)</f>
        <v>42490</v>
      </c>
    </row>
    <row r="31" spans="3:20" ht="24" customHeight="1" thickBot="1" thickTop="1">
      <c r="C31" s="67"/>
      <c r="D31" s="189" t="s">
        <v>39</v>
      </c>
      <c r="E31" s="190"/>
      <c r="F31" s="68">
        <f aca="true" t="shared" si="8" ref="F31:T31">F30/F8*100</f>
        <v>0</v>
      </c>
      <c r="G31" s="69">
        <f t="shared" si="8"/>
        <v>65.85051546391753</v>
      </c>
      <c r="H31" s="69">
        <f t="shared" si="8"/>
        <v>48.98214062695141</v>
      </c>
      <c r="I31" s="69">
        <f t="shared" si="8"/>
        <v>51.829268292682926</v>
      </c>
      <c r="J31" s="69">
        <f t="shared" si="8"/>
        <v>34.86207480115079</v>
      </c>
      <c r="K31" s="69">
        <f t="shared" si="8"/>
        <v>41.13017154389505</v>
      </c>
      <c r="L31" s="69">
        <f t="shared" si="8"/>
        <v>50.23510971786834</v>
      </c>
      <c r="M31" s="69">
        <f t="shared" si="8"/>
        <v>58.91980360065466</v>
      </c>
      <c r="N31" s="69">
        <f t="shared" si="8"/>
        <v>62.22270083997415</v>
      </c>
      <c r="O31" s="69">
        <f t="shared" si="8"/>
        <v>45.973758682788784</v>
      </c>
      <c r="P31" s="68">
        <f t="shared" si="8"/>
        <v>0</v>
      </c>
      <c r="Q31" s="69">
        <f t="shared" si="8"/>
        <v>60.77870655521338</v>
      </c>
      <c r="R31" s="69">
        <f t="shared" si="8"/>
        <v>38.15601485855796</v>
      </c>
      <c r="S31" s="70">
        <f t="shared" si="8"/>
        <v>41.352559237709755</v>
      </c>
      <c r="T31" s="71">
        <f t="shared" si="8"/>
        <v>39.77347187119723</v>
      </c>
    </row>
    <row r="32" spans="3:20" ht="24" customHeight="1" thickBot="1">
      <c r="C32" s="165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76"/>
    </row>
    <row r="33" spans="3:20" ht="24" customHeight="1" thickBot="1">
      <c r="C33" s="72" t="s">
        <v>21</v>
      </c>
      <c r="D33" s="167" t="s">
        <v>49</v>
      </c>
      <c r="E33" s="168"/>
      <c r="F33" s="52">
        <v>354</v>
      </c>
      <c r="G33" s="52">
        <v>127</v>
      </c>
      <c r="H33" s="52">
        <v>197</v>
      </c>
      <c r="I33" s="52">
        <v>111</v>
      </c>
      <c r="J33" s="52">
        <v>264</v>
      </c>
      <c r="K33" s="52">
        <v>152</v>
      </c>
      <c r="L33" s="52">
        <v>132</v>
      </c>
      <c r="M33" s="52">
        <v>75</v>
      </c>
      <c r="N33" s="52">
        <v>228</v>
      </c>
      <c r="O33" s="52">
        <v>39</v>
      </c>
      <c r="P33" s="52">
        <v>247</v>
      </c>
      <c r="Q33" s="52">
        <v>136</v>
      </c>
      <c r="R33" s="52">
        <v>232</v>
      </c>
      <c r="S33" s="52">
        <v>580</v>
      </c>
      <c r="T33" s="55">
        <f>SUM(F33:S33)</f>
        <v>2874</v>
      </c>
    </row>
    <row r="34" spans="3:20" s="22" customFormat="1" ht="24" customHeight="1" thickBot="1" thickTop="1">
      <c r="C34" s="73" t="s">
        <v>27</v>
      </c>
      <c r="D34" s="177" t="s">
        <v>50</v>
      </c>
      <c r="E34" s="178"/>
      <c r="F34" s="74">
        <v>119</v>
      </c>
      <c r="G34" s="39">
        <v>29</v>
      </c>
      <c r="H34" s="39">
        <v>85</v>
      </c>
      <c r="I34" s="39">
        <v>29</v>
      </c>
      <c r="J34" s="39">
        <v>52</v>
      </c>
      <c r="K34" s="39">
        <v>46</v>
      </c>
      <c r="L34" s="39">
        <v>46</v>
      </c>
      <c r="M34" s="39">
        <v>4</v>
      </c>
      <c r="N34" s="40">
        <v>22</v>
      </c>
      <c r="O34" s="40">
        <v>9</v>
      </c>
      <c r="P34" s="40">
        <v>101</v>
      </c>
      <c r="Q34" s="40">
        <v>37</v>
      </c>
      <c r="R34" s="40">
        <v>71</v>
      </c>
      <c r="S34" s="40">
        <v>166</v>
      </c>
      <c r="T34" s="55">
        <f>SUM(F34:S34)</f>
        <v>816</v>
      </c>
    </row>
    <row r="35" spans="3:20" ht="24" customHeight="1" thickBot="1" thickTop="1">
      <c r="C35" s="75" t="s">
        <v>31</v>
      </c>
      <c r="D35" s="169" t="s">
        <v>51</v>
      </c>
      <c r="E35" s="170"/>
      <c r="F35" s="48">
        <f>F33-'[1]VIII'!F33</f>
        <v>4</v>
      </c>
      <c r="G35" s="48">
        <f>G33-'[1]VIII'!G33</f>
        <v>23</v>
      </c>
      <c r="H35" s="48">
        <f>H33-'[1]VIII'!H33</f>
        <v>-30</v>
      </c>
      <c r="I35" s="48">
        <f>I33-'[1]VIII'!I33</f>
        <v>53</v>
      </c>
      <c r="J35" s="48">
        <f>J33-'[1]VIII'!J33</f>
        <v>-15</v>
      </c>
      <c r="K35" s="48">
        <f>K33-'[1]VIII'!K33</f>
        <v>62</v>
      </c>
      <c r="L35" s="48">
        <f>L33-'[1]VIII'!L33</f>
        <v>22</v>
      </c>
      <c r="M35" s="48">
        <f>M33-'[1]VIII'!M33</f>
        <v>-3</v>
      </c>
      <c r="N35" s="48">
        <f>N33-'[1]VIII'!N33</f>
        <v>111</v>
      </c>
      <c r="O35" s="48">
        <f>O33-'[1]VIII'!O33</f>
        <v>2</v>
      </c>
      <c r="P35" s="48">
        <f>P33-'[1]VIII'!P33</f>
        <v>81</v>
      </c>
      <c r="Q35" s="48">
        <f>Q33-'[1]VIII'!Q33</f>
        <v>12</v>
      </c>
      <c r="R35" s="48">
        <f>R33-'[1]VIII'!R33</f>
        <v>42</v>
      </c>
      <c r="S35" s="48">
        <f>S33-'[1]VIII'!S33</f>
        <v>139</v>
      </c>
      <c r="T35" s="55">
        <f>SUM(F35:S35)</f>
        <v>503</v>
      </c>
    </row>
    <row r="36" spans="3:20" ht="24" customHeight="1" thickBot="1">
      <c r="C36" s="165" t="s">
        <v>52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ht="24" customHeight="1" thickBot="1">
      <c r="C37" s="76" t="s">
        <v>21</v>
      </c>
      <c r="D37" s="161" t="s">
        <v>53</v>
      </c>
      <c r="E37" s="162"/>
      <c r="F37" s="52">
        <v>1</v>
      </c>
      <c r="G37" s="53">
        <v>1</v>
      </c>
      <c r="H37" s="53">
        <v>1</v>
      </c>
      <c r="I37" s="53">
        <v>0</v>
      </c>
      <c r="J37" s="53">
        <v>0</v>
      </c>
      <c r="K37" s="53">
        <v>0</v>
      </c>
      <c r="L37" s="53">
        <v>1</v>
      </c>
      <c r="M37" s="53">
        <v>0</v>
      </c>
      <c r="N37" s="54">
        <v>0</v>
      </c>
      <c r="O37" s="54">
        <v>0</v>
      </c>
      <c r="P37" s="54">
        <v>1</v>
      </c>
      <c r="Q37" s="54">
        <v>0</v>
      </c>
      <c r="R37" s="54">
        <v>1</v>
      </c>
      <c r="S37" s="54">
        <v>1</v>
      </c>
      <c r="T37" s="55">
        <f>SUM(F37:S37)</f>
        <v>7</v>
      </c>
    </row>
    <row r="38" spans="3:20" s="22" customFormat="1" ht="24" customHeight="1" thickBot="1" thickTop="1">
      <c r="C38" s="77" t="s">
        <v>27</v>
      </c>
      <c r="D38" s="163" t="s">
        <v>54</v>
      </c>
      <c r="E38" s="164"/>
      <c r="F38" s="48">
        <v>41</v>
      </c>
      <c r="G38" s="49">
        <v>41</v>
      </c>
      <c r="H38" s="49">
        <v>66</v>
      </c>
      <c r="I38" s="49">
        <v>0</v>
      </c>
      <c r="J38" s="49">
        <v>0</v>
      </c>
      <c r="K38" s="49">
        <v>0</v>
      </c>
      <c r="L38" s="49">
        <v>50</v>
      </c>
      <c r="M38" s="49">
        <v>0</v>
      </c>
      <c r="N38" s="50">
        <v>0</v>
      </c>
      <c r="O38" s="50">
        <v>0</v>
      </c>
      <c r="P38" s="50">
        <v>9</v>
      </c>
      <c r="Q38" s="50">
        <v>0</v>
      </c>
      <c r="R38" s="50">
        <v>4</v>
      </c>
      <c r="S38" s="50">
        <v>14</v>
      </c>
      <c r="T38" s="55">
        <f>SUM(F38:S38)</f>
        <v>225</v>
      </c>
    </row>
    <row r="39" spans="3:20" ht="15"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75" t="s">
        <v>3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3:20" s="22" customFormat="1" ht="25.5" customHeight="1" thickBot="1">
      <c r="C45" s="51" t="s">
        <v>21</v>
      </c>
      <c r="D45" s="171" t="s">
        <v>56</v>
      </c>
      <c r="E45" s="172"/>
      <c r="F45" s="83">
        <v>10</v>
      </c>
      <c r="G45" s="84">
        <v>6</v>
      </c>
      <c r="H45" s="84">
        <v>23</v>
      </c>
      <c r="I45" s="84">
        <v>2</v>
      </c>
      <c r="J45" s="85">
        <v>3</v>
      </c>
      <c r="K45" s="84">
        <v>22</v>
      </c>
      <c r="L45" s="85">
        <v>0</v>
      </c>
      <c r="M45" s="84">
        <v>36</v>
      </c>
      <c r="N45" s="85">
        <v>4</v>
      </c>
      <c r="O45" s="85">
        <v>7</v>
      </c>
      <c r="P45" s="85">
        <v>10</v>
      </c>
      <c r="Q45" s="84">
        <v>0</v>
      </c>
      <c r="R45" s="86">
        <v>0</v>
      </c>
      <c r="S45" s="85">
        <v>18</v>
      </c>
      <c r="T45" s="87">
        <f aca="true" t="shared" si="9" ref="T45:T72">SUM(F45:S45)</f>
        <v>141</v>
      </c>
    </row>
    <row r="46" spans="3:20" ht="25.5" customHeight="1" thickBot="1" thickTop="1">
      <c r="C46" s="58"/>
      <c r="D46" s="173" t="s">
        <v>57</v>
      </c>
      <c r="E46" s="174"/>
      <c r="F46" s="88">
        <f>F45+'[1]VIII'!F46</f>
        <v>73</v>
      </c>
      <c r="G46" s="88">
        <f>G45+'[1]VIII'!G46</f>
        <v>31</v>
      </c>
      <c r="H46" s="88">
        <f>H45+'[1]VIII'!H46</f>
        <v>86</v>
      </c>
      <c r="I46" s="88">
        <f>I45+'[1]VIII'!I46</f>
        <v>47</v>
      </c>
      <c r="J46" s="88">
        <f>J45+'[1]VIII'!J46</f>
        <v>79</v>
      </c>
      <c r="K46" s="88">
        <f>K45+'[1]VIII'!K46</f>
        <v>90</v>
      </c>
      <c r="L46" s="88">
        <f>L45+'[1]VIII'!L46</f>
        <v>146</v>
      </c>
      <c r="M46" s="88">
        <f>M45+'[1]VIII'!M46</f>
        <v>83</v>
      </c>
      <c r="N46" s="88">
        <f>N45+'[1]VIII'!N46</f>
        <v>28</v>
      </c>
      <c r="O46" s="88">
        <f>O45+'[1]VIII'!O46</f>
        <v>62</v>
      </c>
      <c r="P46" s="88">
        <f>P45+'[1]VIII'!P46</f>
        <v>40</v>
      </c>
      <c r="Q46" s="88">
        <f>Q45+'[1]VIII'!Q46</f>
        <v>52</v>
      </c>
      <c r="R46" s="88">
        <f>R45+'[1]VIII'!R46</f>
        <v>12</v>
      </c>
      <c r="S46" s="88">
        <f>S45+'[1]VIII'!S46</f>
        <v>126</v>
      </c>
      <c r="T46" s="87">
        <f t="shared" si="9"/>
        <v>955</v>
      </c>
    </row>
    <row r="47" spans="3:20" s="22" customFormat="1" ht="25.5" customHeight="1" thickBot="1" thickTop="1">
      <c r="C47" s="62" t="s">
        <v>27</v>
      </c>
      <c r="D47" s="177" t="s">
        <v>58</v>
      </c>
      <c r="E47" s="178"/>
      <c r="F47" s="89">
        <v>6</v>
      </c>
      <c r="G47" s="90">
        <v>4</v>
      </c>
      <c r="H47" s="90">
        <v>2</v>
      </c>
      <c r="I47" s="90">
        <v>0</v>
      </c>
      <c r="J47" s="91">
        <v>8</v>
      </c>
      <c r="K47" s="90">
        <v>4</v>
      </c>
      <c r="L47" s="91">
        <v>1</v>
      </c>
      <c r="M47" s="90">
        <v>0</v>
      </c>
      <c r="N47" s="91">
        <v>4</v>
      </c>
      <c r="O47" s="91">
        <v>1</v>
      </c>
      <c r="P47" s="91">
        <v>0</v>
      </c>
      <c r="Q47" s="90">
        <v>0</v>
      </c>
      <c r="R47" s="92">
        <v>2</v>
      </c>
      <c r="S47" s="91">
        <v>11</v>
      </c>
      <c r="T47" s="87">
        <f t="shared" si="9"/>
        <v>43</v>
      </c>
    </row>
    <row r="48" spans="3:20" ht="25.5" customHeight="1" thickBot="1" thickTop="1">
      <c r="C48" s="58"/>
      <c r="D48" s="173" t="s">
        <v>59</v>
      </c>
      <c r="E48" s="174"/>
      <c r="F48" s="89">
        <f>F47+'[1]VIII'!F48</f>
        <v>110</v>
      </c>
      <c r="G48" s="89">
        <f>G47+'[1]VIII'!G48</f>
        <v>111</v>
      </c>
      <c r="H48" s="89">
        <f>H47+'[1]VIII'!H48</f>
        <v>87</v>
      </c>
      <c r="I48" s="89">
        <f>I47+'[1]VIII'!I48</f>
        <v>61</v>
      </c>
      <c r="J48" s="89">
        <f>J47+'[1]VIII'!J48</f>
        <v>117</v>
      </c>
      <c r="K48" s="89">
        <f>K47+'[1]VIII'!K48</f>
        <v>63</v>
      </c>
      <c r="L48" s="89">
        <f>L47+'[1]VIII'!L48</f>
        <v>32</v>
      </c>
      <c r="M48" s="89">
        <f>M47+'[1]VIII'!M48</f>
        <v>40</v>
      </c>
      <c r="N48" s="89">
        <f>N47+'[1]VIII'!N48</f>
        <v>22</v>
      </c>
      <c r="O48" s="89">
        <f>O47+'[1]VIII'!O48</f>
        <v>83</v>
      </c>
      <c r="P48" s="89">
        <f>P47+'[1]VIII'!P48</f>
        <v>214</v>
      </c>
      <c r="Q48" s="89">
        <f>Q47+'[1]VIII'!Q48</f>
        <v>11</v>
      </c>
      <c r="R48" s="89">
        <f>R47+'[1]VIII'!R48</f>
        <v>274</v>
      </c>
      <c r="S48" s="89">
        <f>S47+'[1]VIII'!S48</f>
        <v>131</v>
      </c>
      <c r="T48" s="87">
        <f t="shared" si="9"/>
        <v>1356</v>
      </c>
    </row>
    <row r="49" spans="3:20" s="22" customFormat="1" ht="25.5" customHeight="1" thickBot="1" thickTop="1">
      <c r="C49" s="62" t="s">
        <v>31</v>
      </c>
      <c r="D49" s="177" t="s">
        <v>60</v>
      </c>
      <c r="E49" s="178"/>
      <c r="F49" s="89">
        <v>4</v>
      </c>
      <c r="G49" s="90">
        <v>0</v>
      </c>
      <c r="H49" s="90">
        <v>29</v>
      </c>
      <c r="I49" s="90">
        <v>1</v>
      </c>
      <c r="J49" s="91">
        <v>12</v>
      </c>
      <c r="K49" s="90">
        <v>2</v>
      </c>
      <c r="L49" s="91">
        <v>5</v>
      </c>
      <c r="M49" s="90">
        <v>1</v>
      </c>
      <c r="N49" s="91">
        <v>2</v>
      </c>
      <c r="O49" s="91">
        <v>0</v>
      </c>
      <c r="P49" s="91">
        <v>0</v>
      </c>
      <c r="Q49" s="90">
        <v>0</v>
      </c>
      <c r="R49" s="92">
        <v>32</v>
      </c>
      <c r="S49" s="91">
        <v>35</v>
      </c>
      <c r="T49" s="87">
        <f t="shared" si="9"/>
        <v>123</v>
      </c>
    </row>
    <row r="50" spans="3:20" ht="25.5" customHeight="1" thickBot="1" thickTop="1">
      <c r="C50" s="58"/>
      <c r="D50" s="173" t="s">
        <v>61</v>
      </c>
      <c r="E50" s="174"/>
      <c r="F50" s="89">
        <f>F49+'[1]VIII'!F50</f>
        <v>33</v>
      </c>
      <c r="G50" s="89">
        <f>G49+'[1]VIII'!G50</f>
        <v>10</v>
      </c>
      <c r="H50" s="89">
        <f>H49+'[1]VIII'!H50</f>
        <v>172</v>
      </c>
      <c r="I50" s="89">
        <f>I49+'[1]VIII'!I50</f>
        <v>136</v>
      </c>
      <c r="J50" s="89">
        <f>J49+'[1]VIII'!J50</f>
        <v>188</v>
      </c>
      <c r="K50" s="89">
        <f>K49+'[1]VIII'!K50</f>
        <v>37</v>
      </c>
      <c r="L50" s="89">
        <f>L49+'[1]VIII'!L50</f>
        <v>60</v>
      </c>
      <c r="M50" s="89">
        <f>M49+'[1]VIII'!M50</f>
        <v>49</v>
      </c>
      <c r="N50" s="89">
        <f>N49+'[1]VIII'!N50</f>
        <v>24</v>
      </c>
      <c r="O50" s="89">
        <f>O49+'[1]VIII'!O50</f>
        <v>22</v>
      </c>
      <c r="P50" s="89">
        <f>P49+'[1]VIII'!P50</f>
        <v>86</v>
      </c>
      <c r="Q50" s="89">
        <f>Q49+'[1]VIII'!Q50</f>
        <v>12</v>
      </c>
      <c r="R50" s="89">
        <f>R49+'[1]VIII'!R50</f>
        <v>224</v>
      </c>
      <c r="S50" s="89">
        <f>S49+'[1]VIII'!S50</f>
        <v>110</v>
      </c>
      <c r="T50" s="87">
        <f t="shared" si="9"/>
        <v>1163</v>
      </c>
    </row>
    <row r="51" spans="3:20" s="22" customFormat="1" ht="25.5" customHeight="1" thickBot="1" thickTop="1">
      <c r="C51" s="41" t="s">
        <v>42</v>
      </c>
      <c r="D51" s="177" t="s">
        <v>62</v>
      </c>
      <c r="E51" s="178"/>
      <c r="F51" s="93">
        <v>37</v>
      </c>
      <c r="G51" s="91">
        <v>24</v>
      </c>
      <c r="H51" s="91">
        <v>25</v>
      </c>
      <c r="I51" s="91">
        <v>32</v>
      </c>
      <c r="J51" s="91">
        <v>18</v>
      </c>
      <c r="K51" s="90">
        <v>13</v>
      </c>
      <c r="L51" s="91">
        <v>0</v>
      </c>
      <c r="M51" s="90">
        <v>1</v>
      </c>
      <c r="N51" s="91">
        <v>4</v>
      </c>
      <c r="O51" s="91">
        <v>5</v>
      </c>
      <c r="P51" s="91">
        <v>32</v>
      </c>
      <c r="Q51" s="90">
        <v>24</v>
      </c>
      <c r="R51" s="92">
        <v>24</v>
      </c>
      <c r="S51" s="91">
        <v>40</v>
      </c>
      <c r="T51" s="87">
        <f t="shared" si="9"/>
        <v>279</v>
      </c>
    </row>
    <row r="52" spans="3:20" ht="25.5" customHeight="1" thickBot="1" thickTop="1">
      <c r="C52" s="58"/>
      <c r="D52" s="173" t="s">
        <v>63</v>
      </c>
      <c r="E52" s="174"/>
      <c r="F52" s="94">
        <f>F51+'[1]VIII'!F52</f>
        <v>110</v>
      </c>
      <c r="G52" s="94">
        <f>G51+'[1]VIII'!G52</f>
        <v>55</v>
      </c>
      <c r="H52" s="94">
        <f>H51+'[1]VIII'!H52</f>
        <v>44</v>
      </c>
      <c r="I52" s="94">
        <f>I51+'[1]VIII'!I52</f>
        <v>70</v>
      </c>
      <c r="J52" s="94">
        <f>J51+'[1]VIII'!J52</f>
        <v>77</v>
      </c>
      <c r="K52" s="94">
        <f>K51+'[1]VIII'!K52</f>
        <v>28</v>
      </c>
      <c r="L52" s="94">
        <f>L51+'[1]VIII'!L52</f>
        <v>23</v>
      </c>
      <c r="M52" s="94">
        <f>M51+'[1]VIII'!M52</f>
        <v>34</v>
      </c>
      <c r="N52" s="94">
        <f>N51+'[1]VIII'!N52</f>
        <v>21</v>
      </c>
      <c r="O52" s="94">
        <f>O51+'[1]VIII'!O52</f>
        <v>32</v>
      </c>
      <c r="P52" s="94">
        <f>P51+'[1]VIII'!P52</f>
        <v>55</v>
      </c>
      <c r="Q52" s="94">
        <f>Q51+'[1]VIII'!Q52</f>
        <v>40</v>
      </c>
      <c r="R52" s="94">
        <f>R51+'[1]VIII'!R52</f>
        <v>63</v>
      </c>
      <c r="S52" s="94">
        <f>S51+'[1]VIII'!S52</f>
        <v>72</v>
      </c>
      <c r="T52" s="87">
        <f t="shared" si="9"/>
        <v>724</v>
      </c>
    </row>
    <row r="53" spans="3:20" s="22" customFormat="1" ht="25.5" customHeight="1" thickBot="1" thickTop="1">
      <c r="C53" s="62" t="s">
        <v>44</v>
      </c>
      <c r="D53" s="177" t="s">
        <v>64</v>
      </c>
      <c r="E53" s="178"/>
      <c r="F53" s="94">
        <v>49</v>
      </c>
      <c r="G53" s="90">
        <v>17</v>
      </c>
      <c r="H53" s="90">
        <v>32</v>
      </c>
      <c r="I53" s="90">
        <v>1</v>
      </c>
      <c r="J53" s="90">
        <v>0</v>
      </c>
      <c r="K53" s="90">
        <v>27</v>
      </c>
      <c r="L53" s="90">
        <v>16</v>
      </c>
      <c r="M53" s="90">
        <v>9</v>
      </c>
      <c r="N53" s="90">
        <v>1</v>
      </c>
      <c r="O53" s="90">
        <v>1</v>
      </c>
      <c r="P53" s="90">
        <v>36</v>
      </c>
      <c r="Q53" s="90">
        <v>19</v>
      </c>
      <c r="R53" s="90">
        <v>12</v>
      </c>
      <c r="S53" s="92">
        <v>20</v>
      </c>
      <c r="T53" s="87">
        <f t="shared" si="9"/>
        <v>240</v>
      </c>
    </row>
    <row r="54" spans="3:20" ht="25.5" customHeight="1" thickBot="1" thickTop="1">
      <c r="C54" s="63"/>
      <c r="D54" s="173" t="s">
        <v>65</v>
      </c>
      <c r="E54" s="174"/>
      <c r="F54" s="94">
        <f>F53+'[1]VIII'!F54</f>
        <v>174</v>
      </c>
      <c r="G54" s="94">
        <f>G53+'[1]VIII'!G54</f>
        <v>63</v>
      </c>
      <c r="H54" s="94">
        <f>H53+'[1]VIII'!H54</f>
        <v>146</v>
      </c>
      <c r="I54" s="94">
        <f>I53+'[1]VIII'!I54</f>
        <v>120</v>
      </c>
      <c r="J54" s="94">
        <f>J53+'[1]VIII'!J54</f>
        <v>117</v>
      </c>
      <c r="K54" s="94">
        <f>K53+'[1]VIII'!K54</f>
        <v>104</v>
      </c>
      <c r="L54" s="94">
        <f>L53+'[1]VIII'!L54</f>
        <v>110</v>
      </c>
      <c r="M54" s="94">
        <f>M53+'[1]VIII'!M54</f>
        <v>39</v>
      </c>
      <c r="N54" s="94">
        <f>N53+'[1]VIII'!N54</f>
        <v>32</v>
      </c>
      <c r="O54" s="94">
        <f>O53+'[1]VIII'!O54</f>
        <v>30</v>
      </c>
      <c r="P54" s="94">
        <f>P53+'[1]VIII'!P54</f>
        <v>187</v>
      </c>
      <c r="Q54" s="94">
        <f>Q53+'[1]VIII'!Q54</f>
        <v>119</v>
      </c>
      <c r="R54" s="94">
        <f>R53+'[1]VIII'!R54</f>
        <v>116</v>
      </c>
      <c r="S54" s="94">
        <f>S53+'[1]VIII'!S54</f>
        <v>142</v>
      </c>
      <c r="T54" s="87">
        <f t="shared" si="9"/>
        <v>1499</v>
      </c>
    </row>
    <row r="55" spans="3:20" s="22" customFormat="1" ht="25.5" customHeight="1" thickBot="1" thickTop="1">
      <c r="C55" s="62" t="s">
        <v>46</v>
      </c>
      <c r="D55" s="177" t="s">
        <v>66</v>
      </c>
      <c r="E55" s="178"/>
      <c r="F55" s="94">
        <v>0</v>
      </c>
      <c r="G55" s="90">
        <v>0</v>
      </c>
      <c r="H55" s="90">
        <v>17</v>
      </c>
      <c r="I55" s="90">
        <v>2</v>
      </c>
      <c r="J55" s="90">
        <v>0</v>
      </c>
      <c r="K55" s="90">
        <v>10</v>
      </c>
      <c r="L55" s="90">
        <v>0</v>
      </c>
      <c r="M55" s="90">
        <v>16</v>
      </c>
      <c r="N55" s="90">
        <v>0</v>
      </c>
      <c r="O55" s="90">
        <v>0</v>
      </c>
      <c r="P55" s="90">
        <v>8</v>
      </c>
      <c r="Q55" s="90">
        <v>0</v>
      </c>
      <c r="R55" s="90">
        <v>0</v>
      </c>
      <c r="S55" s="92">
        <v>11</v>
      </c>
      <c r="T55" s="87">
        <f t="shared" si="9"/>
        <v>64</v>
      </c>
    </row>
    <row r="56" spans="3:20" ht="25.5" customHeight="1" thickBot="1" thickTop="1">
      <c r="C56" s="63"/>
      <c r="D56" s="173" t="s">
        <v>67</v>
      </c>
      <c r="E56" s="174"/>
      <c r="F56" s="94">
        <f>F55+'[1]VIII'!F56</f>
        <v>0</v>
      </c>
      <c r="G56" s="94">
        <f>G55+'[1]VIII'!G56</f>
        <v>1</v>
      </c>
      <c r="H56" s="94">
        <f>H55+'[1]VIII'!H56</f>
        <v>20</v>
      </c>
      <c r="I56" s="94">
        <f>I55+'[1]VIII'!I56</f>
        <v>7</v>
      </c>
      <c r="J56" s="94">
        <f>J55+'[1]VIII'!J56</f>
        <v>0</v>
      </c>
      <c r="K56" s="94">
        <f>K55+'[1]VIII'!K56</f>
        <v>12</v>
      </c>
      <c r="L56" s="94">
        <f>L55+'[1]VIII'!L56</f>
        <v>8</v>
      </c>
      <c r="M56" s="94">
        <f>M55+'[1]VIII'!M56</f>
        <v>16</v>
      </c>
      <c r="N56" s="94">
        <f>N55+'[1]VIII'!N56</f>
        <v>1</v>
      </c>
      <c r="O56" s="94">
        <f>O55+'[1]VIII'!O56</f>
        <v>21</v>
      </c>
      <c r="P56" s="94">
        <f>P55+'[1]VIII'!P56</f>
        <v>9</v>
      </c>
      <c r="Q56" s="94">
        <f>Q55+'[1]VIII'!Q56</f>
        <v>1</v>
      </c>
      <c r="R56" s="94">
        <f>R55+'[1]VIII'!R56</f>
        <v>0</v>
      </c>
      <c r="S56" s="94">
        <f>S55+'[1]VIII'!S56</f>
        <v>32</v>
      </c>
      <c r="T56" s="87">
        <f t="shared" si="9"/>
        <v>128</v>
      </c>
    </row>
    <row r="57" spans="3:20" s="22" customFormat="1" ht="25.5" customHeight="1" thickBot="1" thickTop="1">
      <c r="C57" s="41" t="s">
        <v>68</v>
      </c>
      <c r="D57" s="177" t="s">
        <v>69</v>
      </c>
      <c r="E57" s="178"/>
      <c r="F57" s="94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2">
        <v>0</v>
      </c>
      <c r="T57" s="87">
        <f t="shared" si="9"/>
        <v>0</v>
      </c>
    </row>
    <row r="58" spans="3:20" ht="25.5" customHeight="1" thickBot="1" thickTop="1">
      <c r="C58" s="58"/>
      <c r="D58" s="173" t="s">
        <v>70</v>
      </c>
      <c r="E58" s="174"/>
      <c r="F58" s="94">
        <f>F57+'[1]VIII'!F58</f>
        <v>0</v>
      </c>
      <c r="G58" s="94">
        <f>G57+'[1]VIII'!G58</f>
        <v>0</v>
      </c>
      <c r="H58" s="94">
        <f>H57+'[1]VIII'!H58</f>
        <v>0</v>
      </c>
      <c r="I58" s="94">
        <f>I57+'[1]VIII'!I58</f>
        <v>1</v>
      </c>
      <c r="J58" s="94">
        <f>J57+'[1]VIII'!J58</f>
        <v>0</v>
      </c>
      <c r="K58" s="94">
        <f>K57+'[1]VIII'!K58</f>
        <v>0</v>
      </c>
      <c r="L58" s="94">
        <f>L57+'[1]VIII'!L58</f>
        <v>0</v>
      </c>
      <c r="M58" s="94">
        <f>M57+'[1]VIII'!M58</f>
        <v>0</v>
      </c>
      <c r="N58" s="94">
        <f>N57+'[1]VIII'!N58</f>
        <v>0</v>
      </c>
      <c r="O58" s="94">
        <f>O57+'[1]VIII'!O58</f>
        <v>0</v>
      </c>
      <c r="P58" s="94">
        <f>P57+'[1]VIII'!P58</f>
        <v>0</v>
      </c>
      <c r="Q58" s="94">
        <f>Q57+'[1]VIII'!Q58</f>
        <v>0</v>
      </c>
      <c r="R58" s="94">
        <f>R57+'[1]VIII'!R58</f>
        <v>0</v>
      </c>
      <c r="S58" s="94">
        <f>S57+'[1]VIII'!S58</f>
        <v>3</v>
      </c>
      <c r="T58" s="87">
        <f t="shared" si="9"/>
        <v>4</v>
      </c>
    </row>
    <row r="59" spans="3:20" s="22" customFormat="1" ht="25.5" customHeight="1" thickBot="1" thickTop="1">
      <c r="C59" s="62" t="s">
        <v>71</v>
      </c>
      <c r="D59" s="177" t="s">
        <v>72</v>
      </c>
      <c r="E59" s="178"/>
      <c r="F59" s="94">
        <v>4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2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2">
        <v>0</v>
      </c>
      <c r="T59" s="95">
        <f t="shared" si="9"/>
        <v>6</v>
      </c>
    </row>
    <row r="60" spans="3:20" ht="25.5" customHeight="1" thickBot="1" thickTop="1">
      <c r="C60" s="63"/>
      <c r="D60" s="173" t="s">
        <v>73</v>
      </c>
      <c r="E60" s="174"/>
      <c r="F60" s="94">
        <f>F59+'[1]VIII'!F60</f>
        <v>15</v>
      </c>
      <c r="G60" s="94">
        <f>G59+'[1]VIII'!G60</f>
        <v>3</v>
      </c>
      <c r="H60" s="94">
        <f>H59+'[1]VIII'!H60</f>
        <v>1</v>
      </c>
      <c r="I60" s="94">
        <f>I59+'[1]VIII'!I60</f>
        <v>5</v>
      </c>
      <c r="J60" s="94">
        <f>J59+'[1]VIII'!J60</f>
        <v>2</v>
      </c>
      <c r="K60" s="94">
        <f>K59+'[1]VIII'!K60</f>
        <v>0</v>
      </c>
      <c r="L60" s="94">
        <f>L59+'[1]VIII'!L60</f>
        <v>6</v>
      </c>
      <c r="M60" s="94">
        <f>M59+'[1]VIII'!M60</f>
        <v>5</v>
      </c>
      <c r="N60" s="94">
        <f>N59+'[1]VIII'!N60</f>
        <v>1</v>
      </c>
      <c r="O60" s="94">
        <f>O59+'[1]VIII'!O60</f>
        <v>5</v>
      </c>
      <c r="P60" s="94">
        <f>P59+'[1]VIII'!P60</f>
        <v>4</v>
      </c>
      <c r="Q60" s="94">
        <f>Q59+'[1]VIII'!Q60</f>
        <v>0</v>
      </c>
      <c r="R60" s="94">
        <f>R59+'[1]VIII'!R60</f>
        <v>4</v>
      </c>
      <c r="S60" s="94">
        <f>S59+'[1]VIII'!S60</f>
        <v>10</v>
      </c>
      <c r="T60" s="87">
        <f t="shared" si="9"/>
        <v>61</v>
      </c>
    </row>
    <row r="61" spans="3:21" s="22" customFormat="1" ht="25.5" customHeight="1" thickBot="1" thickTop="1">
      <c r="C61" s="62" t="s">
        <v>74</v>
      </c>
      <c r="D61" s="177" t="s">
        <v>75</v>
      </c>
      <c r="E61" s="178"/>
      <c r="F61" s="94">
        <v>0</v>
      </c>
      <c r="G61" s="90">
        <v>1</v>
      </c>
      <c r="H61" s="90">
        <v>1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2</v>
      </c>
      <c r="R61" s="90">
        <v>1</v>
      </c>
      <c r="S61" s="92">
        <v>2</v>
      </c>
      <c r="T61" s="87">
        <f t="shared" si="9"/>
        <v>7</v>
      </c>
      <c r="U61" s="96" t="s">
        <v>76</v>
      </c>
    </row>
    <row r="62" spans="3:20" s="22" customFormat="1" ht="25.5" customHeight="1" thickBot="1" thickTop="1">
      <c r="C62" s="97"/>
      <c r="D62" s="177" t="s">
        <v>77</v>
      </c>
      <c r="E62" s="178"/>
      <c r="F62" s="94">
        <f>F61+'[1]VIII'!F62</f>
        <v>18</v>
      </c>
      <c r="G62" s="94">
        <f>G61+'[1]VIII'!G62</f>
        <v>2</v>
      </c>
      <c r="H62" s="94">
        <f>H61+'[1]VIII'!H62</f>
        <v>2</v>
      </c>
      <c r="I62" s="94">
        <f>I61+'[1]VIII'!I62</f>
        <v>0</v>
      </c>
      <c r="J62" s="94">
        <f>J61+'[1]VIII'!J62</f>
        <v>3</v>
      </c>
      <c r="K62" s="94">
        <f>K61+'[1]VIII'!K62</f>
        <v>2</v>
      </c>
      <c r="L62" s="94">
        <f>L61+'[1]VIII'!L62</f>
        <v>0</v>
      </c>
      <c r="M62" s="94">
        <f>M61+'[1]VIII'!M62</f>
        <v>0</v>
      </c>
      <c r="N62" s="94">
        <f>N61+'[1]VIII'!N62</f>
        <v>1</v>
      </c>
      <c r="O62" s="94">
        <f>O61+'[1]VIII'!O62</f>
        <v>0</v>
      </c>
      <c r="P62" s="94">
        <f>P61+'[1]VIII'!P62</f>
        <v>1</v>
      </c>
      <c r="Q62" s="94">
        <f>Q61+'[1]VIII'!Q62</f>
        <v>2</v>
      </c>
      <c r="R62" s="94">
        <f>R61+'[1]VIII'!R62</f>
        <v>43</v>
      </c>
      <c r="S62" s="94">
        <f>S61+'[1]VIII'!S62</f>
        <v>10</v>
      </c>
      <c r="T62" s="87">
        <f t="shared" si="9"/>
        <v>84</v>
      </c>
    </row>
    <row r="63" spans="3:20" s="22" customFormat="1" ht="25.5" customHeight="1" thickBot="1" thickTop="1">
      <c r="C63" s="41" t="s">
        <v>78</v>
      </c>
      <c r="D63" s="177" t="s">
        <v>79</v>
      </c>
      <c r="E63" s="179"/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2">
        <v>4</v>
      </c>
      <c r="T63" s="87">
        <f t="shared" si="9"/>
        <v>4</v>
      </c>
    </row>
    <row r="64" spans="3:20" ht="25.5" customHeight="1" thickBot="1" thickTop="1">
      <c r="C64" s="58"/>
      <c r="D64" s="173" t="s">
        <v>80</v>
      </c>
      <c r="E64" s="174"/>
      <c r="F64" s="94">
        <f>F63+'[1]VIII'!F64</f>
        <v>5</v>
      </c>
      <c r="G64" s="94">
        <f>G63+'[1]VIII'!G64</f>
        <v>1</v>
      </c>
      <c r="H64" s="94">
        <f>H63+'[1]VIII'!H64</f>
        <v>2</v>
      </c>
      <c r="I64" s="94">
        <f>I63+'[1]VIII'!I64</f>
        <v>1</v>
      </c>
      <c r="J64" s="94">
        <f>J63+'[1]VIII'!J64</f>
        <v>1</v>
      </c>
      <c r="K64" s="94">
        <f>K63+'[1]VIII'!K64</f>
        <v>0</v>
      </c>
      <c r="L64" s="94">
        <v>5</v>
      </c>
      <c r="M64" s="94">
        <f>M63+'[1]VIII'!M64</f>
        <v>0</v>
      </c>
      <c r="N64" s="94">
        <f>N63+'[1]VIII'!N64</f>
        <v>0</v>
      </c>
      <c r="O64" s="94">
        <f>O63+'[1]VIII'!O64</f>
        <v>0</v>
      </c>
      <c r="P64" s="94">
        <f>P63+'[1]VIII'!P64</f>
        <v>0</v>
      </c>
      <c r="Q64" s="94">
        <f>Q63+'[1]VIII'!Q64</f>
        <v>0</v>
      </c>
      <c r="R64" s="94">
        <f>R63+'[1]VIII'!R64</f>
        <v>6</v>
      </c>
      <c r="S64" s="94">
        <f>S63+'[1]VIII'!S64</f>
        <v>25</v>
      </c>
      <c r="T64" s="87">
        <f t="shared" si="9"/>
        <v>46</v>
      </c>
    </row>
    <row r="65" spans="3:20" s="22" customFormat="1" ht="25.5" customHeight="1" thickBot="1" thickTop="1">
      <c r="C65" s="62" t="s">
        <v>81</v>
      </c>
      <c r="D65" s="177" t="s">
        <v>82</v>
      </c>
      <c r="E65" s="178"/>
      <c r="F65" s="94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10</v>
      </c>
      <c r="N65" s="90">
        <v>0</v>
      </c>
      <c r="O65" s="90">
        <v>5</v>
      </c>
      <c r="P65" s="90">
        <v>31</v>
      </c>
      <c r="Q65" s="90">
        <v>1</v>
      </c>
      <c r="R65" s="90">
        <v>0</v>
      </c>
      <c r="S65" s="92">
        <v>58</v>
      </c>
      <c r="T65" s="87">
        <f t="shared" si="9"/>
        <v>105</v>
      </c>
    </row>
    <row r="66" spans="3:20" ht="25.5" customHeight="1" thickBot="1" thickTop="1">
      <c r="C66" s="63"/>
      <c r="D66" s="173" t="s">
        <v>83</v>
      </c>
      <c r="E66" s="174"/>
      <c r="F66" s="94">
        <f>F65+'[1]VIII'!F66</f>
        <v>24</v>
      </c>
      <c r="G66" s="94">
        <f>G65+'[1]VIII'!G66</f>
        <v>27</v>
      </c>
      <c r="H66" s="94">
        <f>H65+'[1]VIII'!H66</f>
        <v>0</v>
      </c>
      <c r="I66" s="94">
        <f>I65+'[1]VIII'!I66</f>
        <v>0</v>
      </c>
      <c r="J66" s="94">
        <f>J65+'[1]VIII'!J66</f>
        <v>0</v>
      </c>
      <c r="K66" s="94">
        <f>K65+'[1]VIII'!K66</f>
        <v>6</v>
      </c>
      <c r="L66" s="94">
        <v>0</v>
      </c>
      <c r="M66" s="94">
        <f>M65+'[1]VIII'!M66</f>
        <v>10</v>
      </c>
      <c r="N66" s="94">
        <f>N65+'[1]VIII'!N66</f>
        <v>0</v>
      </c>
      <c r="O66" s="94">
        <f>O65+'[1]VIII'!O66</f>
        <v>5</v>
      </c>
      <c r="P66" s="94">
        <f>P65+'[1]VIII'!P66</f>
        <v>334</v>
      </c>
      <c r="Q66" s="94">
        <f>Q65+'[1]VIII'!Q66</f>
        <v>23</v>
      </c>
      <c r="R66" s="94">
        <f>R65+'[1]VIII'!R66</f>
        <v>0</v>
      </c>
      <c r="S66" s="94">
        <f>S65+'[1]VIII'!S66</f>
        <v>68</v>
      </c>
      <c r="T66" s="87">
        <f t="shared" si="9"/>
        <v>497</v>
      </c>
    </row>
    <row r="67" spans="3:20" s="22" customFormat="1" ht="25.5" customHeight="1" thickBot="1" thickTop="1">
      <c r="C67" s="62" t="s">
        <v>84</v>
      </c>
      <c r="D67" s="177" t="s">
        <v>85</v>
      </c>
      <c r="E67" s="178"/>
      <c r="F67" s="94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20</v>
      </c>
      <c r="M67" s="90">
        <v>0</v>
      </c>
      <c r="N67" s="90">
        <v>0</v>
      </c>
      <c r="O67" s="90">
        <v>0</v>
      </c>
      <c r="P67" s="90">
        <v>1</v>
      </c>
      <c r="Q67" s="90">
        <v>0</v>
      </c>
      <c r="R67" s="90">
        <v>0</v>
      </c>
      <c r="S67" s="92">
        <v>0</v>
      </c>
      <c r="T67" s="87">
        <f t="shared" si="9"/>
        <v>21</v>
      </c>
    </row>
    <row r="68" spans="3:20" ht="25.5" customHeight="1" thickBot="1" thickTop="1">
      <c r="C68" s="63"/>
      <c r="D68" s="173" t="s">
        <v>86</v>
      </c>
      <c r="E68" s="174"/>
      <c r="F68" s="94">
        <f>F67+'[1]VIII'!F68</f>
        <v>0</v>
      </c>
      <c r="G68" s="94">
        <f>G67+'[1]VIII'!G68</f>
        <v>0</v>
      </c>
      <c r="H68" s="94">
        <f>H67+'[1]VIII'!H68</f>
        <v>0</v>
      </c>
      <c r="I68" s="94">
        <f>I67+'[1]VIII'!I68</f>
        <v>0</v>
      </c>
      <c r="J68" s="94">
        <f>J67+'[1]VIII'!J68</f>
        <v>0</v>
      </c>
      <c r="K68" s="94">
        <f>K67+'[1]VIII'!K68</f>
        <v>0</v>
      </c>
      <c r="L68" s="94">
        <f>L67+'[1]VIII'!L68</f>
        <v>23</v>
      </c>
      <c r="M68" s="94">
        <f>M67+'[1]VIII'!M68</f>
        <v>0</v>
      </c>
      <c r="N68" s="94">
        <f>N67+'[1]VIII'!N68</f>
        <v>0</v>
      </c>
      <c r="O68" s="94">
        <f>O67+'[1]VIII'!O68</f>
        <v>0</v>
      </c>
      <c r="P68" s="94">
        <f>P67+'[1]VIII'!P68</f>
        <v>1</v>
      </c>
      <c r="Q68" s="94">
        <f>Q67+'[1]VIII'!Q68</f>
        <v>20</v>
      </c>
      <c r="R68" s="94">
        <f>R67+'[1]VIII'!R68</f>
        <v>0</v>
      </c>
      <c r="S68" s="94">
        <f>S67+'[1]VIII'!S68</f>
        <v>0</v>
      </c>
      <c r="T68" s="87">
        <f t="shared" si="9"/>
        <v>44</v>
      </c>
    </row>
    <row r="69" spans="3:20" s="22" customFormat="1" ht="25.5" customHeight="1" thickBot="1" thickTop="1">
      <c r="C69" s="62" t="s">
        <v>87</v>
      </c>
      <c r="D69" s="177" t="s">
        <v>88</v>
      </c>
      <c r="E69" s="178"/>
      <c r="F69" s="94">
        <v>0</v>
      </c>
      <c r="G69" s="90">
        <v>0</v>
      </c>
      <c r="H69" s="90">
        <v>10</v>
      </c>
      <c r="I69" s="90">
        <v>0</v>
      </c>
      <c r="J69" s="90">
        <v>3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9</v>
      </c>
      <c r="S69" s="92">
        <v>9</v>
      </c>
      <c r="T69" s="87">
        <f t="shared" si="9"/>
        <v>31</v>
      </c>
    </row>
    <row r="70" spans="3:20" ht="25.5" customHeight="1" thickBot="1" thickTop="1">
      <c r="C70" s="98"/>
      <c r="D70" s="169" t="s">
        <v>89</v>
      </c>
      <c r="E70" s="170"/>
      <c r="F70" s="99">
        <f>F69+'[1]VIII'!F70</f>
        <v>0</v>
      </c>
      <c r="G70" s="99">
        <f>G69+'[1]VIII'!G70</f>
        <v>0</v>
      </c>
      <c r="H70" s="99">
        <f>H69+'[1]VIII'!H70</f>
        <v>12</v>
      </c>
      <c r="I70" s="99">
        <f>I69+'[1]VIII'!I70</f>
        <v>0</v>
      </c>
      <c r="J70" s="99">
        <f>J69+'[1]VIII'!J70</f>
        <v>4</v>
      </c>
      <c r="K70" s="99">
        <f>K69+'[1]VIII'!K70</f>
        <v>0</v>
      </c>
      <c r="L70" s="99">
        <f>L69+'[1]VIII'!L70</f>
        <v>0</v>
      </c>
      <c r="M70" s="99">
        <f>M69+'[1]VIII'!M70</f>
        <v>0</v>
      </c>
      <c r="N70" s="99">
        <f>N69+'[1]VIII'!N70</f>
        <v>0</v>
      </c>
      <c r="O70" s="99">
        <f>O69+'[1]VIII'!O70</f>
        <v>0</v>
      </c>
      <c r="P70" s="99">
        <f>P69+'[1]VIII'!P70</f>
        <v>0</v>
      </c>
      <c r="Q70" s="99">
        <f>Q69+'[1]VIII'!Q70</f>
        <v>0</v>
      </c>
      <c r="R70" s="99">
        <f>R69+'[1]VIII'!R70</f>
        <v>12</v>
      </c>
      <c r="S70" s="99">
        <f>S69+'[1]VIII'!S70</f>
        <v>16</v>
      </c>
      <c r="T70" s="87">
        <f t="shared" si="9"/>
        <v>44</v>
      </c>
    </row>
    <row r="71" spans="3:20" ht="30" customHeight="1" thickBot="1">
      <c r="C71" s="100" t="s">
        <v>90</v>
      </c>
      <c r="D71" s="180" t="s">
        <v>91</v>
      </c>
      <c r="E71" s="181"/>
      <c r="F71" s="101">
        <f aca="true" t="shared" si="10" ref="F71:S71">F45+F47+F49+F51+F53+F59+F61+F63+F65+F67+F69</f>
        <v>110</v>
      </c>
      <c r="G71" s="101">
        <f t="shared" si="10"/>
        <v>52</v>
      </c>
      <c r="H71" s="101">
        <f t="shared" si="10"/>
        <v>122</v>
      </c>
      <c r="I71" s="101">
        <f t="shared" si="10"/>
        <v>36</v>
      </c>
      <c r="J71" s="101">
        <f t="shared" si="10"/>
        <v>44</v>
      </c>
      <c r="K71" s="101">
        <f t="shared" si="10"/>
        <v>68</v>
      </c>
      <c r="L71" s="101">
        <f t="shared" si="10"/>
        <v>44</v>
      </c>
      <c r="M71" s="101">
        <f t="shared" si="10"/>
        <v>57</v>
      </c>
      <c r="N71" s="101">
        <f t="shared" si="10"/>
        <v>15</v>
      </c>
      <c r="O71" s="101">
        <f t="shared" si="10"/>
        <v>19</v>
      </c>
      <c r="P71" s="101">
        <f t="shared" si="10"/>
        <v>110</v>
      </c>
      <c r="Q71" s="101">
        <f t="shared" si="10"/>
        <v>46</v>
      </c>
      <c r="R71" s="101">
        <f t="shared" si="10"/>
        <v>80</v>
      </c>
      <c r="S71" s="101">
        <f t="shared" si="10"/>
        <v>197</v>
      </c>
      <c r="T71" s="87">
        <f t="shared" si="9"/>
        <v>1000</v>
      </c>
    </row>
    <row r="72" spans="3:20" ht="30" customHeight="1" thickBot="1">
      <c r="C72" s="98"/>
      <c r="D72" s="180" t="s">
        <v>92</v>
      </c>
      <c r="E72" s="181"/>
      <c r="F72" s="101">
        <f aca="true" t="shared" si="11" ref="F72:S72">F46+F48+F50+F52+F54+F60+F62+F64+F66+F68+F70</f>
        <v>562</v>
      </c>
      <c r="G72" s="101">
        <f t="shared" si="11"/>
        <v>303</v>
      </c>
      <c r="H72" s="101">
        <f t="shared" si="11"/>
        <v>552</v>
      </c>
      <c r="I72" s="101">
        <f t="shared" si="11"/>
        <v>440</v>
      </c>
      <c r="J72" s="101">
        <f t="shared" si="11"/>
        <v>588</v>
      </c>
      <c r="K72" s="101">
        <f t="shared" si="11"/>
        <v>330</v>
      </c>
      <c r="L72" s="101">
        <f t="shared" si="11"/>
        <v>405</v>
      </c>
      <c r="M72" s="101">
        <f t="shared" si="11"/>
        <v>260</v>
      </c>
      <c r="N72" s="101">
        <f t="shared" si="11"/>
        <v>129</v>
      </c>
      <c r="O72" s="101">
        <f t="shared" si="11"/>
        <v>239</v>
      </c>
      <c r="P72" s="101">
        <f t="shared" si="11"/>
        <v>922</v>
      </c>
      <c r="Q72" s="101">
        <f t="shared" si="11"/>
        <v>279</v>
      </c>
      <c r="R72" s="101">
        <f t="shared" si="11"/>
        <v>754</v>
      </c>
      <c r="S72" s="101">
        <f t="shared" si="11"/>
        <v>710</v>
      </c>
      <c r="T72" s="87">
        <f t="shared" si="9"/>
        <v>6473</v>
      </c>
    </row>
  </sheetData>
  <sheetProtection password="CAAD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97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98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99</v>
      </c>
      <c r="C3" s="106"/>
      <c r="D3" s="107" t="s">
        <v>100</v>
      </c>
      <c r="F3" s="104"/>
      <c r="G3" s="105" t="s">
        <v>101</v>
      </c>
      <c r="H3" s="108"/>
      <c r="I3" s="107" t="s">
        <v>100</v>
      </c>
      <c r="K3" s="104"/>
      <c r="L3" s="105" t="s">
        <v>99</v>
      </c>
      <c r="M3" s="106"/>
      <c r="N3" s="107" t="s">
        <v>100</v>
      </c>
    </row>
    <row r="4" spans="1:14" ht="15.75">
      <c r="A4" s="109" t="s">
        <v>102</v>
      </c>
      <c r="B4" s="110" t="s">
        <v>103</v>
      </c>
      <c r="C4" s="111" t="s">
        <v>104</v>
      </c>
      <c r="D4" s="112">
        <f>SUM(D5:D12)</f>
        <v>16770</v>
      </c>
      <c r="F4" s="113">
        <v>8</v>
      </c>
      <c r="G4" s="114" t="s">
        <v>105</v>
      </c>
      <c r="H4" s="115" t="s">
        <v>106</v>
      </c>
      <c r="I4" s="116">
        <v>528</v>
      </c>
      <c r="K4" s="109" t="s">
        <v>107</v>
      </c>
      <c r="L4" s="110" t="s">
        <v>108</v>
      </c>
      <c r="M4" s="110" t="s">
        <v>104</v>
      </c>
      <c r="N4" s="112">
        <f>SUM(N5:N15)</f>
        <v>17011</v>
      </c>
    </row>
    <row r="5" spans="1:14" ht="15">
      <c r="A5" s="113">
        <v>1</v>
      </c>
      <c r="B5" s="114" t="s">
        <v>109</v>
      </c>
      <c r="C5" s="115" t="s">
        <v>106</v>
      </c>
      <c r="D5" s="116">
        <v>643</v>
      </c>
      <c r="F5" s="113"/>
      <c r="G5" s="114"/>
      <c r="H5" s="115"/>
      <c r="I5" s="116"/>
      <c r="K5" s="113">
        <v>1</v>
      </c>
      <c r="L5" s="114" t="s">
        <v>110</v>
      </c>
      <c r="M5" s="115" t="s">
        <v>111</v>
      </c>
      <c r="N5" s="116">
        <v>419</v>
      </c>
    </row>
    <row r="6" spans="1:14" ht="15.75">
      <c r="A6" s="113">
        <v>2</v>
      </c>
      <c r="B6" s="114" t="s">
        <v>112</v>
      </c>
      <c r="C6" s="115" t="s">
        <v>106</v>
      </c>
      <c r="D6" s="116">
        <v>703</v>
      </c>
      <c r="F6" s="109" t="s">
        <v>113</v>
      </c>
      <c r="G6" s="110" t="s">
        <v>10</v>
      </c>
      <c r="H6" s="117" t="s">
        <v>104</v>
      </c>
      <c r="I6" s="118">
        <f>SUM(I7:I11)</f>
        <v>4955</v>
      </c>
      <c r="K6" s="113">
        <v>2</v>
      </c>
      <c r="L6" s="114" t="s">
        <v>114</v>
      </c>
      <c r="M6" s="115" t="s">
        <v>106</v>
      </c>
      <c r="N6" s="116">
        <v>399</v>
      </c>
    </row>
    <row r="7" spans="1:14" ht="15">
      <c r="A7" s="113">
        <v>3</v>
      </c>
      <c r="B7" s="114" t="s">
        <v>115</v>
      </c>
      <c r="C7" s="115" t="s">
        <v>116</v>
      </c>
      <c r="D7" s="116">
        <v>10562</v>
      </c>
      <c r="F7" s="113">
        <v>1</v>
      </c>
      <c r="G7" s="114" t="s">
        <v>117</v>
      </c>
      <c r="H7" s="115" t="s">
        <v>111</v>
      </c>
      <c r="I7" s="116">
        <v>760</v>
      </c>
      <c r="K7" s="113">
        <v>3</v>
      </c>
      <c r="L7" s="114" t="s">
        <v>118</v>
      </c>
      <c r="M7" s="115" t="s">
        <v>111</v>
      </c>
      <c r="N7" s="116">
        <v>997</v>
      </c>
    </row>
    <row r="8" spans="1:14" ht="15">
      <c r="A8" s="113">
        <v>4</v>
      </c>
      <c r="B8" s="114" t="s">
        <v>119</v>
      </c>
      <c r="C8" s="115" t="s">
        <v>106</v>
      </c>
      <c r="D8" s="116">
        <v>514</v>
      </c>
      <c r="F8" s="113">
        <v>2</v>
      </c>
      <c r="G8" s="114" t="s">
        <v>120</v>
      </c>
      <c r="H8" s="115" t="s">
        <v>106</v>
      </c>
      <c r="I8" s="116">
        <v>526</v>
      </c>
      <c r="K8" s="113">
        <v>4</v>
      </c>
      <c r="L8" s="114" t="s">
        <v>121</v>
      </c>
      <c r="M8" s="115" t="s">
        <v>111</v>
      </c>
      <c r="N8" s="116">
        <v>546</v>
      </c>
    </row>
    <row r="9" spans="1:14" ht="15">
      <c r="A9" s="113">
        <v>5</v>
      </c>
      <c r="B9" s="114" t="s">
        <v>122</v>
      </c>
      <c r="C9" s="115" t="s">
        <v>116</v>
      </c>
      <c r="D9" s="116">
        <v>1229</v>
      </c>
      <c r="E9" s="119"/>
      <c r="F9" s="113">
        <v>3</v>
      </c>
      <c r="G9" s="114" t="s">
        <v>123</v>
      </c>
      <c r="H9" s="115" t="s">
        <v>111</v>
      </c>
      <c r="I9" s="116">
        <v>770</v>
      </c>
      <c r="K9" s="113">
        <v>5</v>
      </c>
      <c r="L9" s="114" t="s">
        <v>124</v>
      </c>
      <c r="M9" s="115" t="s">
        <v>111</v>
      </c>
      <c r="N9" s="116">
        <v>1099</v>
      </c>
    </row>
    <row r="10" spans="1:14" ht="15.75">
      <c r="A10" s="113" t="s">
        <v>46</v>
      </c>
      <c r="B10" s="114" t="s">
        <v>125</v>
      </c>
      <c r="C10" s="115" t="s">
        <v>106</v>
      </c>
      <c r="D10" s="116">
        <v>720</v>
      </c>
      <c r="E10" s="120"/>
      <c r="F10" s="113">
        <v>4</v>
      </c>
      <c r="G10" s="114" t="s">
        <v>126</v>
      </c>
      <c r="H10" s="115" t="s">
        <v>111</v>
      </c>
      <c r="I10" s="116">
        <v>897</v>
      </c>
      <c r="K10" s="113" t="s">
        <v>46</v>
      </c>
      <c r="L10" s="114" t="s">
        <v>127</v>
      </c>
      <c r="M10" s="115" t="s">
        <v>111</v>
      </c>
      <c r="N10" s="116">
        <v>3002</v>
      </c>
    </row>
    <row r="11" spans="1:14" ht="15">
      <c r="A11" s="113">
        <v>7</v>
      </c>
      <c r="B11" s="114" t="s">
        <v>128</v>
      </c>
      <c r="C11" s="115" t="s">
        <v>106</v>
      </c>
      <c r="D11" s="116">
        <v>770</v>
      </c>
      <c r="E11" s="121"/>
      <c r="F11" s="113">
        <v>5</v>
      </c>
      <c r="G11" s="114" t="s">
        <v>129</v>
      </c>
      <c r="H11" s="115" t="s">
        <v>111</v>
      </c>
      <c r="I11" s="116">
        <v>2002</v>
      </c>
      <c r="K11" s="113">
        <v>7</v>
      </c>
      <c r="L11" s="114" t="s">
        <v>130</v>
      </c>
      <c r="M11" s="115" t="s">
        <v>106</v>
      </c>
      <c r="N11" s="116">
        <v>527</v>
      </c>
    </row>
    <row r="12" spans="1:14" ht="15">
      <c r="A12" s="113">
        <v>8</v>
      </c>
      <c r="B12" s="114" t="s">
        <v>131</v>
      </c>
      <c r="C12" s="115" t="s">
        <v>111</v>
      </c>
      <c r="D12" s="116">
        <v>1629</v>
      </c>
      <c r="E12" s="121"/>
      <c r="F12" s="113"/>
      <c r="G12" s="114"/>
      <c r="H12" s="115"/>
      <c r="I12" s="116"/>
      <c r="K12" s="113">
        <v>8</v>
      </c>
      <c r="L12" s="114" t="s">
        <v>132</v>
      </c>
      <c r="M12" s="115" t="s">
        <v>106</v>
      </c>
      <c r="N12" s="116">
        <v>387</v>
      </c>
    </row>
    <row r="13" spans="1:14" ht="15.75">
      <c r="A13" s="113"/>
      <c r="B13" s="114"/>
      <c r="C13" s="115"/>
      <c r="D13" s="116"/>
      <c r="E13" s="121"/>
      <c r="F13" s="109" t="s">
        <v>133</v>
      </c>
      <c r="G13" s="110" t="s">
        <v>134</v>
      </c>
      <c r="H13" s="117" t="s">
        <v>104</v>
      </c>
      <c r="I13" s="118">
        <f>SUM(I14:I18)</f>
        <v>6380</v>
      </c>
      <c r="K13" s="113">
        <v>9</v>
      </c>
      <c r="L13" s="114" t="s">
        <v>135</v>
      </c>
      <c r="M13" s="115" t="s">
        <v>106</v>
      </c>
      <c r="N13" s="116">
        <v>330</v>
      </c>
    </row>
    <row r="14" spans="1:14" ht="15.75">
      <c r="A14" s="109" t="s">
        <v>136</v>
      </c>
      <c r="B14" s="110" t="s">
        <v>137</v>
      </c>
      <c r="C14" s="117" t="s">
        <v>104</v>
      </c>
      <c r="D14" s="118">
        <f>SUM(D15:D21)</f>
        <v>8007</v>
      </c>
      <c r="E14" s="122"/>
      <c r="F14" s="113">
        <v>1</v>
      </c>
      <c r="G14" s="114" t="s">
        <v>138</v>
      </c>
      <c r="H14" s="115" t="s">
        <v>111</v>
      </c>
      <c r="I14" s="116">
        <v>1078</v>
      </c>
      <c r="K14" s="113">
        <v>10</v>
      </c>
      <c r="L14" s="114" t="s">
        <v>139</v>
      </c>
      <c r="M14" s="115" t="s">
        <v>106</v>
      </c>
      <c r="N14" s="116">
        <v>1386</v>
      </c>
    </row>
    <row r="15" spans="1:14" ht="15">
      <c r="A15" s="113">
        <v>1</v>
      </c>
      <c r="B15" s="114" t="s">
        <v>140</v>
      </c>
      <c r="C15" s="115" t="s">
        <v>106</v>
      </c>
      <c r="D15" s="116">
        <v>410</v>
      </c>
      <c r="E15" s="121"/>
      <c r="F15" s="113">
        <v>2</v>
      </c>
      <c r="G15" s="114" t="s">
        <v>141</v>
      </c>
      <c r="H15" s="115" t="s">
        <v>111</v>
      </c>
      <c r="I15" s="116">
        <v>2219</v>
      </c>
      <c r="K15" s="113">
        <v>11</v>
      </c>
      <c r="L15" s="114" t="s">
        <v>139</v>
      </c>
      <c r="M15" s="115" t="s">
        <v>116</v>
      </c>
      <c r="N15" s="116">
        <v>7919</v>
      </c>
    </row>
    <row r="16" spans="1:14" ht="15.75">
      <c r="A16" s="113">
        <v>2</v>
      </c>
      <c r="B16" s="114" t="s">
        <v>142</v>
      </c>
      <c r="C16" s="115" t="s">
        <v>106</v>
      </c>
      <c r="D16" s="116">
        <v>333</v>
      </c>
      <c r="E16" s="121"/>
      <c r="F16" s="113">
        <v>3</v>
      </c>
      <c r="G16" s="114" t="s">
        <v>143</v>
      </c>
      <c r="H16" s="115" t="s">
        <v>106</v>
      </c>
      <c r="I16" s="116">
        <v>461</v>
      </c>
      <c r="K16" s="113"/>
      <c r="L16" s="114"/>
      <c r="M16" s="115"/>
      <c r="N16" s="118"/>
    </row>
    <row r="17" spans="1:14" ht="15.75">
      <c r="A17" s="113">
        <v>3</v>
      </c>
      <c r="B17" s="114" t="s">
        <v>144</v>
      </c>
      <c r="C17" s="115" t="s">
        <v>106</v>
      </c>
      <c r="D17" s="116">
        <v>683</v>
      </c>
      <c r="E17" s="121"/>
      <c r="F17" s="113">
        <v>4</v>
      </c>
      <c r="G17" s="114" t="s">
        <v>145</v>
      </c>
      <c r="H17" s="115" t="s">
        <v>111</v>
      </c>
      <c r="I17" s="116">
        <v>2108</v>
      </c>
      <c r="K17" s="109" t="s">
        <v>146</v>
      </c>
      <c r="L17" s="110" t="s">
        <v>17</v>
      </c>
      <c r="M17" s="117" t="s">
        <v>104</v>
      </c>
      <c r="N17" s="118">
        <f>SUM(N18:N26)</f>
        <v>10499</v>
      </c>
    </row>
    <row r="18" spans="1:14" ht="15">
      <c r="A18" s="113">
        <v>4</v>
      </c>
      <c r="B18" s="114" t="s">
        <v>147</v>
      </c>
      <c r="C18" s="115" t="s">
        <v>106</v>
      </c>
      <c r="D18" s="116">
        <v>1163</v>
      </c>
      <c r="E18" s="121"/>
      <c r="F18" s="113">
        <v>5</v>
      </c>
      <c r="G18" s="114" t="s">
        <v>148</v>
      </c>
      <c r="H18" s="115" t="s">
        <v>106</v>
      </c>
      <c r="I18" s="116">
        <v>514</v>
      </c>
      <c r="K18" s="113">
        <v>1</v>
      </c>
      <c r="L18" s="114" t="s">
        <v>149</v>
      </c>
      <c r="M18" s="115" t="s">
        <v>106</v>
      </c>
      <c r="N18" s="116">
        <v>468</v>
      </c>
    </row>
    <row r="19" spans="1:14" ht="15">
      <c r="A19" s="113">
        <v>5</v>
      </c>
      <c r="B19" s="114" t="s">
        <v>147</v>
      </c>
      <c r="C19" s="115" t="s">
        <v>116</v>
      </c>
      <c r="D19" s="116">
        <v>2684</v>
      </c>
      <c r="E19" s="121"/>
      <c r="F19" s="113"/>
      <c r="G19" s="114"/>
      <c r="H19" s="115"/>
      <c r="I19" s="116"/>
      <c r="K19" s="113">
        <v>2</v>
      </c>
      <c r="L19" s="114" t="s">
        <v>150</v>
      </c>
      <c r="M19" s="115" t="s">
        <v>116</v>
      </c>
      <c r="N19" s="116">
        <v>617</v>
      </c>
    </row>
    <row r="20" spans="1:14" ht="15.75">
      <c r="A20" s="113">
        <v>6</v>
      </c>
      <c r="B20" s="114" t="s">
        <v>151</v>
      </c>
      <c r="C20" s="115" t="s">
        <v>111</v>
      </c>
      <c r="D20" s="116">
        <v>2313</v>
      </c>
      <c r="E20" s="121"/>
      <c r="F20" s="109" t="s">
        <v>152</v>
      </c>
      <c r="G20" s="110" t="s">
        <v>12</v>
      </c>
      <c r="H20" s="117" t="s">
        <v>104</v>
      </c>
      <c r="I20" s="118">
        <f>SUM(I21:I25)</f>
        <v>4277</v>
      </c>
      <c r="K20" s="113">
        <v>3</v>
      </c>
      <c r="L20" s="114" t="s">
        <v>153</v>
      </c>
      <c r="M20" s="115" t="s">
        <v>111</v>
      </c>
      <c r="N20" s="116">
        <v>921</v>
      </c>
    </row>
    <row r="21" spans="1:14" ht="15">
      <c r="A21" s="113">
        <v>7</v>
      </c>
      <c r="B21" s="114" t="s">
        <v>154</v>
      </c>
      <c r="C21" s="115" t="s">
        <v>106</v>
      </c>
      <c r="D21" s="116">
        <v>421</v>
      </c>
      <c r="E21" s="121"/>
      <c r="F21" s="113">
        <v>1</v>
      </c>
      <c r="G21" s="114" t="s">
        <v>155</v>
      </c>
      <c r="H21" s="115" t="s">
        <v>106</v>
      </c>
      <c r="I21" s="116">
        <v>474</v>
      </c>
      <c r="K21" s="113">
        <v>4</v>
      </c>
      <c r="L21" s="114" t="s">
        <v>156</v>
      </c>
      <c r="M21" s="115" t="s">
        <v>111</v>
      </c>
      <c r="N21" s="116">
        <v>889</v>
      </c>
    </row>
    <row r="22" spans="1:14" ht="15.75">
      <c r="A22" s="109"/>
      <c r="B22" s="110"/>
      <c r="C22" s="115"/>
      <c r="D22" s="118"/>
      <c r="E22" s="122"/>
      <c r="F22" s="113">
        <v>2</v>
      </c>
      <c r="G22" s="114" t="s">
        <v>157</v>
      </c>
      <c r="H22" s="115" t="s">
        <v>111</v>
      </c>
      <c r="I22" s="116">
        <v>484</v>
      </c>
      <c r="K22" s="113">
        <v>5</v>
      </c>
      <c r="L22" s="114" t="s">
        <v>158</v>
      </c>
      <c r="M22" s="115" t="s">
        <v>106</v>
      </c>
      <c r="N22" s="116">
        <v>671</v>
      </c>
    </row>
    <row r="23" spans="1:14" ht="15.75">
      <c r="A23" s="109" t="s">
        <v>159</v>
      </c>
      <c r="B23" s="110" t="s">
        <v>8</v>
      </c>
      <c r="C23" s="117" t="s">
        <v>104</v>
      </c>
      <c r="D23" s="118">
        <f>SUM(D24:D29)</f>
        <v>6724</v>
      </c>
      <c r="E23" s="121"/>
      <c r="F23" s="113">
        <v>3</v>
      </c>
      <c r="G23" s="114" t="s">
        <v>160</v>
      </c>
      <c r="H23" s="115" t="s">
        <v>106</v>
      </c>
      <c r="I23" s="116">
        <v>567</v>
      </c>
      <c r="K23" s="113">
        <v>6</v>
      </c>
      <c r="L23" s="114" t="s">
        <v>161</v>
      </c>
      <c r="M23" s="115" t="s">
        <v>111</v>
      </c>
      <c r="N23" s="116">
        <v>2887</v>
      </c>
    </row>
    <row r="24" spans="1:14" ht="15">
      <c r="A24" s="113">
        <v>1</v>
      </c>
      <c r="B24" s="114" t="s">
        <v>162</v>
      </c>
      <c r="C24" s="115" t="s">
        <v>106</v>
      </c>
      <c r="D24" s="116">
        <v>678</v>
      </c>
      <c r="E24" s="121"/>
      <c r="F24" s="113">
        <v>4</v>
      </c>
      <c r="G24" s="114" t="s">
        <v>163</v>
      </c>
      <c r="H24" s="115" t="s">
        <v>111</v>
      </c>
      <c r="I24" s="116">
        <v>2054</v>
      </c>
      <c r="K24" s="113">
        <v>7</v>
      </c>
      <c r="L24" s="114" t="s">
        <v>164</v>
      </c>
      <c r="M24" s="115" t="s">
        <v>106</v>
      </c>
      <c r="N24" s="116">
        <v>298</v>
      </c>
    </row>
    <row r="25" spans="1:14" ht="15">
      <c r="A25" s="113">
        <v>2</v>
      </c>
      <c r="B25" s="114" t="s">
        <v>165</v>
      </c>
      <c r="C25" s="115" t="s">
        <v>111</v>
      </c>
      <c r="D25" s="116">
        <v>2819</v>
      </c>
      <c r="E25" s="121"/>
      <c r="F25" s="113">
        <v>5</v>
      </c>
      <c r="G25" s="114" t="s">
        <v>166</v>
      </c>
      <c r="H25" s="115" t="s">
        <v>111</v>
      </c>
      <c r="I25" s="116">
        <v>698</v>
      </c>
      <c r="K25" s="113">
        <v>8</v>
      </c>
      <c r="L25" s="114" t="s">
        <v>167</v>
      </c>
      <c r="M25" s="115" t="s">
        <v>106</v>
      </c>
      <c r="N25" s="116">
        <v>796</v>
      </c>
    </row>
    <row r="26" spans="1:14" ht="15">
      <c r="A26" s="113">
        <v>3</v>
      </c>
      <c r="B26" s="114" t="s">
        <v>168</v>
      </c>
      <c r="C26" s="115" t="s">
        <v>106</v>
      </c>
      <c r="D26" s="116">
        <v>720</v>
      </c>
      <c r="E26" s="121"/>
      <c r="F26" s="113"/>
      <c r="G26" s="114"/>
      <c r="H26" s="115"/>
      <c r="I26" s="116"/>
      <c r="K26" s="113">
        <v>9</v>
      </c>
      <c r="L26" s="114" t="s">
        <v>167</v>
      </c>
      <c r="M26" s="115" t="s">
        <v>116</v>
      </c>
      <c r="N26" s="116">
        <v>2952</v>
      </c>
    </row>
    <row r="27" spans="1:14" ht="15.75">
      <c r="A27" s="113">
        <v>4</v>
      </c>
      <c r="B27" s="114" t="s">
        <v>169</v>
      </c>
      <c r="C27" s="115" t="s">
        <v>106</v>
      </c>
      <c r="D27" s="116">
        <v>418</v>
      </c>
      <c r="E27" s="121"/>
      <c r="F27" s="109" t="s">
        <v>170</v>
      </c>
      <c r="G27" s="110" t="s">
        <v>13</v>
      </c>
      <c r="H27" s="117" t="s">
        <v>104</v>
      </c>
      <c r="I27" s="118">
        <f>SUM(I28:I33)</f>
        <v>4643</v>
      </c>
      <c r="K27" s="113"/>
      <c r="L27" s="114"/>
      <c r="M27" s="115"/>
      <c r="N27" s="116"/>
    </row>
    <row r="28" spans="1:14" ht="15.75">
      <c r="A28" s="113">
        <v>5</v>
      </c>
      <c r="B28" s="114" t="s">
        <v>171</v>
      </c>
      <c r="C28" s="115" t="s">
        <v>111</v>
      </c>
      <c r="D28" s="116">
        <v>1359</v>
      </c>
      <c r="E28" s="122"/>
      <c r="F28" s="113">
        <v>1</v>
      </c>
      <c r="G28" s="114" t="s">
        <v>172</v>
      </c>
      <c r="H28" s="115" t="s">
        <v>106</v>
      </c>
      <c r="I28" s="116">
        <v>342</v>
      </c>
      <c r="K28" s="109" t="s">
        <v>173</v>
      </c>
      <c r="L28" s="110" t="s">
        <v>18</v>
      </c>
      <c r="M28" s="117" t="s">
        <v>104</v>
      </c>
      <c r="N28" s="118">
        <f>SUM(N29:N38)</f>
        <v>11859</v>
      </c>
    </row>
    <row r="29" spans="1:14" ht="15">
      <c r="A29" s="113">
        <v>6</v>
      </c>
      <c r="B29" s="114" t="s">
        <v>174</v>
      </c>
      <c r="C29" s="115" t="s">
        <v>111</v>
      </c>
      <c r="D29" s="116">
        <v>730</v>
      </c>
      <c r="E29" s="121"/>
      <c r="F29" s="113">
        <v>2</v>
      </c>
      <c r="G29" s="114" t="s">
        <v>175</v>
      </c>
      <c r="H29" s="115" t="s">
        <v>106</v>
      </c>
      <c r="I29" s="116">
        <v>584</v>
      </c>
      <c r="K29" s="113">
        <v>1</v>
      </c>
      <c r="L29" s="114" t="s">
        <v>176</v>
      </c>
      <c r="M29" s="115" t="s">
        <v>106</v>
      </c>
      <c r="N29" s="116">
        <v>574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177</v>
      </c>
      <c r="H30" s="115" t="s">
        <v>106</v>
      </c>
      <c r="I30" s="116">
        <v>404</v>
      </c>
      <c r="K30" s="113">
        <v>2</v>
      </c>
      <c r="L30" s="114" t="s">
        <v>178</v>
      </c>
      <c r="M30" s="115" t="s">
        <v>111</v>
      </c>
      <c r="N30" s="116">
        <v>1201</v>
      </c>
    </row>
    <row r="31" spans="1:14" ht="15.75">
      <c r="A31" s="109" t="s">
        <v>179</v>
      </c>
      <c r="B31" s="110" t="s">
        <v>180</v>
      </c>
      <c r="C31" s="117" t="s">
        <v>104</v>
      </c>
      <c r="D31" s="118">
        <v>11818</v>
      </c>
      <c r="E31" s="121"/>
      <c r="F31" s="113">
        <v>4</v>
      </c>
      <c r="G31" s="114" t="s">
        <v>181</v>
      </c>
      <c r="H31" s="115" t="s">
        <v>106</v>
      </c>
      <c r="I31" s="116">
        <v>386</v>
      </c>
      <c r="K31" s="113">
        <v>3</v>
      </c>
      <c r="L31" s="114" t="s">
        <v>182</v>
      </c>
      <c r="M31" s="115" t="s">
        <v>106</v>
      </c>
      <c r="N31" s="116">
        <v>361</v>
      </c>
    </row>
    <row r="32" spans="1:14" ht="15">
      <c r="A32" s="113">
        <v>1</v>
      </c>
      <c r="B32" s="114" t="s">
        <v>183</v>
      </c>
      <c r="C32" s="115" t="s">
        <v>111</v>
      </c>
      <c r="D32" s="116">
        <v>675</v>
      </c>
      <c r="E32" s="121"/>
      <c r="F32" s="113">
        <v>5</v>
      </c>
      <c r="G32" s="114" t="s">
        <v>184</v>
      </c>
      <c r="H32" s="115" t="s">
        <v>111</v>
      </c>
      <c r="I32" s="116">
        <v>2383</v>
      </c>
      <c r="K32" s="113">
        <v>4</v>
      </c>
      <c r="L32" s="114" t="s">
        <v>185</v>
      </c>
      <c r="M32" s="115" t="s">
        <v>111</v>
      </c>
      <c r="N32" s="116">
        <v>3010</v>
      </c>
    </row>
    <row r="33" spans="1:14" ht="15">
      <c r="A33" s="113">
        <v>2</v>
      </c>
      <c r="B33" s="114" t="s">
        <v>186</v>
      </c>
      <c r="C33" s="115" t="s">
        <v>106</v>
      </c>
      <c r="D33" s="116">
        <v>441</v>
      </c>
      <c r="E33" s="121"/>
      <c r="F33" s="113">
        <v>6</v>
      </c>
      <c r="G33" s="114" t="s">
        <v>187</v>
      </c>
      <c r="H33" s="115" t="s">
        <v>111</v>
      </c>
      <c r="I33" s="116">
        <v>544</v>
      </c>
      <c r="K33" s="113">
        <v>5</v>
      </c>
      <c r="L33" s="114" t="s">
        <v>188</v>
      </c>
      <c r="M33" s="115" t="s">
        <v>116</v>
      </c>
      <c r="N33" s="116">
        <v>376</v>
      </c>
    </row>
    <row r="34" spans="1:14" ht="15">
      <c r="A34" s="113" t="s">
        <v>31</v>
      </c>
      <c r="B34" s="114" t="s">
        <v>189</v>
      </c>
      <c r="C34" s="115" t="s">
        <v>111</v>
      </c>
      <c r="D34" s="116">
        <v>2363</v>
      </c>
      <c r="E34" s="121"/>
      <c r="F34" s="113"/>
      <c r="G34" s="114"/>
      <c r="H34" s="115"/>
      <c r="I34" s="116"/>
      <c r="K34" s="113">
        <v>6</v>
      </c>
      <c r="L34" s="114" t="s">
        <v>190</v>
      </c>
      <c r="M34" s="115" t="s">
        <v>106</v>
      </c>
      <c r="N34" s="116">
        <v>431</v>
      </c>
    </row>
    <row r="35" spans="1:14" ht="15.75">
      <c r="A35" s="113">
        <v>4</v>
      </c>
      <c r="B35" s="114" t="s">
        <v>191</v>
      </c>
      <c r="C35" s="115" t="s">
        <v>106</v>
      </c>
      <c r="D35" s="116">
        <v>900</v>
      </c>
      <c r="E35" s="121"/>
      <c r="F35" s="123" t="s">
        <v>192</v>
      </c>
      <c r="G35" s="124" t="s">
        <v>14</v>
      </c>
      <c r="H35" s="125" t="s">
        <v>104</v>
      </c>
      <c r="I35" s="118">
        <f>SUM(I36:I38)</f>
        <v>3887</v>
      </c>
      <c r="K35" s="113">
        <v>7</v>
      </c>
      <c r="L35" s="114" t="s">
        <v>193</v>
      </c>
      <c r="M35" s="115" t="s">
        <v>106</v>
      </c>
      <c r="N35" s="116">
        <v>755</v>
      </c>
    </row>
    <row r="36" spans="1:14" ht="15">
      <c r="A36" s="113">
        <v>5</v>
      </c>
      <c r="B36" s="114" t="s">
        <v>191</v>
      </c>
      <c r="C36" s="115" t="s">
        <v>116</v>
      </c>
      <c r="D36" s="116">
        <v>5307</v>
      </c>
      <c r="E36" s="121"/>
      <c r="F36" s="113">
        <v>1</v>
      </c>
      <c r="G36" s="114" t="s">
        <v>194</v>
      </c>
      <c r="H36" s="115" t="s">
        <v>111</v>
      </c>
      <c r="I36" s="116">
        <v>1078</v>
      </c>
      <c r="K36" s="113">
        <v>8</v>
      </c>
      <c r="L36" s="114" t="s">
        <v>195</v>
      </c>
      <c r="M36" s="115" t="s">
        <v>106</v>
      </c>
      <c r="N36" s="116">
        <v>488</v>
      </c>
    </row>
    <row r="37" spans="1:14" ht="15">
      <c r="A37" s="113">
        <v>6</v>
      </c>
      <c r="B37" s="114" t="s">
        <v>196</v>
      </c>
      <c r="C37" s="115" t="s">
        <v>111</v>
      </c>
      <c r="D37" s="116">
        <v>740</v>
      </c>
      <c r="E37" s="121"/>
      <c r="F37" s="113">
        <v>2</v>
      </c>
      <c r="G37" s="114" t="s">
        <v>197</v>
      </c>
      <c r="H37" s="115" t="s">
        <v>111</v>
      </c>
      <c r="I37" s="116">
        <v>492</v>
      </c>
      <c r="K37" s="113">
        <v>9</v>
      </c>
      <c r="L37" s="114" t="s">
        <v>198</v>
      </c>
      <c r="M37" s="115" t="s">
        <v>106</v>
      </c>
      <c r="N37" s="116">
        <v>1128</v>
      </c>
    </row>
    <row r="38" spans="1:14" ht="15.75" thickBot="1">
      <c r="A38" s="113">
        <v>7</v>
      </c>
      <c r="B38" s="114" t="s">
        <v>199</v>
      </c>
      <c r="C38" s="115" t="s">
        <v>106</v>
      </c>
      <c r="D38" s="116">
        <v>810</v>
      </c>
      <c r="E38" s="121"/>
      <c r="F38" s="126">
        <v>3</v>
      </c>
      <c r="G38" s="127" t="s">
        <v>200</v>
      </c>
      <c r="H38" s="128" t="s">
        <v>111</v>
      </c>
      <c r="I38" s="129">
        <v>2317</v>
      </c>
      <c r="K38" s="130">
        <v>10</v>
      </c>
      <c r="L38" s="131" t="s">
        <v>198</v>
      </c>
      <c r="M38" s="132" t="s">
        <v>116</v>
      </c>
      <c r="N38" s="133">
        <v>3535</v>
      </c>
    </row>
    <row r="39" spans="1:14" ht="19.5" thickBot="1" thickTop="1">
      <c r="A39" s="121"/>
      <c r="B39" s="134"/>
      <c r="C39" s="135"/>
      <c r="D39" s="136"/>
      <c r="E39" s="137"/>
      <c r="F39" s="134"/>
      <c r="G39" s="137"/>
      <c r="H39" s="138"/>
      <c r="K39" s="139"/>
      <c r="L39" s="140" t="s">
        <v>201</v>
      </c>
      <c r="M39" s="141" t="s">
        <v>202</v>
      </c>
      <c r="N39" s="142">
        <v>106830</v>
      </c>
    </row>
    <row r="40" spans="1:8" ht="16.5" thickTop="1">
      <c r="A40" s="121"/>
      <c r="B40" s="134" t="s">
        <v>203</v>
      </c>
      <c r="C40" s="135"/>
      <c r="D40" s="136"/>
      <c r="E40" s="137"/>
      <c r="F40" s="134"/>
      <c r="G40" s="137"/>
      <c r="H40" s="13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V1">
      <selection activeCell="V1" sqref="V1"/>
    </sheetView>
  </sheetViews>
  <sheetFormatPr defaultColWidth="9.00390625" defaultRowHeight="12.75"/>
  <cols>
    <col min="33" max="33" width="3.75390625" style="0" customWidth="1"/>
  </cols>
  <sheetData>
    <row r="1" spans="25:41" ht="15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5:41" ht="15"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5:41" ht="15"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5:41" ht="15"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5:41" ht="15"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3:41" ht="12.75" customHeight="1">
      <c r="C6" s="144" t="s">
        <v>204</v>
      </c>
      <c r="D6" s="144" t="s">
        <v>205</v>
      </c>
      <c r="E6" s="144" t="s">
        <v>206</v>
      </c>
      <c r="F6" s="144" t="s">
        <v>165</v>
      </c>
      <c r="G6" s="144" t="s">
        <v>191</v>
      </c>
      <c r="H6" s="144" t="s">
        <v>129</v>
      </c>
      <c r="I6" s="144" t="s">
        <v>207</v>
      </c>
      <c r="J6" s="144" t="s">
        <v>163</v>
      </c>
      <c r="K6" s="144" t="s">
        <v>184</v>
      </c>
      <c r="L6" s="144" t="s">
        <v>200</v>
      </c>
      <c r="M6" s="144" t="s">
        <v>208</v>
      </c>
      <c r="N6" s="144" t="s">
        <v>209</v>
      </c>
      <c r="O6" s="144" t="s">
        <v>167</v>
      </c>
      <c r="P6" s="144" t="s">
        <v>198</v>
      </c>
      <c r="T6" t="s">
        <v>210</v>
      </c>
      <c r="U6" s="145">
        <v>0.87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3:41" ht="15">
      <c r="C7">
        <v>10562</v>
      </c>
      <c r="D7">
        <v>6208</v>
      </c>
      <c r="E7">
        <v>8007</v>
      </c>
      <c r="F7">
        <v>6724</v>
      </c>
      <c r="G7">
        <v>11818</v>
      </c>
      <c r="H7">
        <v>4955</v>
      </c>
      <c r="I7">
        <v>6380</v>
      </c>
      <c r="J7">
        <v>4277</v>
      </c>
      <c r="K7">
        <v>4643</v>
      </c>
      <c r="L7">
        <v>3887</v>
      </c>
      <c r="M7">
        <v>7919</v>
      </c>
      <c r="N7">
        <v>9092</v>
      </c>
      <c r="O7">
        <v>10499</v>
      </c>
      <c r="P7">
        <v>11859</v>
      </c>
      <c r="T7" t="s">
        <v>211</v>
      </c>
      <c r="U7" s="145">
        <v>0.009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20:41" ht="15">
      <c r="T8" t="s">
        <v>212</v>
      </c>
      <c r="U8" s="145">
        <v>0.028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20:41" ht="15">
      <c r="T9" t="s">
        <v>213</v>
      </c>
      <c r="U9" s="145">
        <v>0.088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25:41" ht="15"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25:41" ht="15"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25:41" ht="15"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20:41" ht="15">
      <c r="T13" t="s">
        <v>214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25:41" ht="15"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3:41" ht="12.75" customHeight="1">
      <c r="C15" s="144" t="s">
        <v>204</v>
      </c>
      <c r="D15" s="144" t="s">
        <v>205</v>
      </c>
      <c r="E15" s="144" t="s">
        <v>206</v>
      </c>
      <c r="F15" s="144" t="s">
        <v>165</v>
      </c>
      <c r="G15" s="144" t="s">
        <v>191</v>
      </c>
      <c r="H15" s="144" t="s">
        <v>129</v>
      </c>
      <c r="I15" s="144" t="s">
        <v>207</v>
      </c>
      <c r="J15" s="144" t="s">
        <v>163</v>
      </c>
      <c r="K15" s="144" t="s">
        <v>184</v>
      </c>
      <c r="L15" s="144" t="s">
        <v>200</v>
      </c>
      <c r="M15" s="144" t="s">
        <v>208</v>
      </c>
      <c r="N15" s="144" t="s">
        <v>209</v>
      </c>
      <c r="O15" s="144" t="s">
        <v>167</v>
      </c>
      <c r="P15" s="144" t="s">
        <v>198</v>
      </c>
      <c r="T15" t="s">
        <v>215</v>
      </c>
      <c r="U15" s="146">
        <v>0.161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2:41" ht="15">
      <c r="B16" t="s">
        <v>216</v>
      </c>
      <c r="C16">
        <v>867</v>
      </c>
      <c r="D16">
        <v>488</v>
      </c>
      <c r="E16">
        <v>549</v>
      </c>
      <c r="F16">
        <v>644</v>
      </c>
      <c r="G16">
        <v>834</v>
      </c>
      <c r="H16">
        <v>440</v>
      </c>
      <c r="I16">
        <v>599</v>
      </c>
      <c r="J16">
        <v>316</v>
      </c>
      <c r="K16">
        <v>418</v>
      </c>
      <c r="L16">
        <v>398</v>
      </c>
      <c r="M16">
        <v>681</v>
      </c>
      <c r="N16">
        <v>710</v>
      </c>
      <c r="O16">
        <v>855</v>
      </c>
      <c r="P16">
        <v>1232</v>
      </c>
      <c r="T16" t="s">
        <v>217</v>
      </c>
      <c r="U16" s="145">
        <v>0.406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2:41" ht="15">
      <c r="B17" t="s">
        <v>218</v>
      </c>
      <c r="C17">
        <v>838</v>
      </c>
      <c r="D17">
        <v>485</v>
      </c>
      <c r="E17">
        <v>519</v>
      </c>
      <c r="F17">
        <v>474</v>
      </c>
      <c r="G17">
        <v>827</v>
      </c>
      <c r="H17">
        <v>407</v>
      </c>
      <c r="I17">
        <v>498</v>
      </c>
      <c r="J17">
        <v>302</v>
      </c>
      <c r="K17">
        <v>327</v>
      </c>
      <c r="L17">
        <v>275</v>
      </c>
      <c r="M17">
        <v>750</v>
      </c>
      <c r="N17">
        <v>650</v>
      </c>
      <c r="O17">
        <v>774</v>
      </c>
      <c r="P17">
        <v>1068</v>
      </c>
      <c r="T17" t="s">
        <v>219</v>
      </c>
      <c r="U17" s="145">
        <v>0.1048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20:41" ht="15">
      <c r="T18" t="s">
        <v>220</v>
      </c>
      <c r="U18" s="145">
        <v>0.311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20:41" ht="15">
      <c r="T19" t="s">
        <v>221</v>
      </c>
      <c r="U19" s="147">
        <v>0.02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25:41" ht="15"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25:41" ht="15"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25:41" ht="15"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25:41" ht="15"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25:41" ht="15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25:41" ht="15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25:41" ht="15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25:41" ht="15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25:41" ht="15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25:41" ht="15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25:41" ht="15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5:41" ht="15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5:41" ht="15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25:41" ht="15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</row>
    <row r="34" spans="25:41" ht="15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</row>
    <row r="35" spans="25:41" ht="15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</row>
    <row r="36" spans="25:41" ht="15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</row>
    <row r="37" spans="25:41" ht="15"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25:41" ht="15"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5:41" ht="15"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</row>
    <row r="40" spans="25:41" ht="15"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</row>
    <row r="41" spans="25:41" ht="15"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</row>
    <row r="42" spans="25:41" ht="15"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</row>
    <row r="43" spans="25:41" ht="15"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</row>
    <row r="44" spans="25:41" ht="15"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</row>
    <row r="45" spans="25:41" ht="15"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wup</cp:lastModifiedBy>
  <dcterms:created xsi:type="dcterms:W3CDTF">2002-10-15T07:41:31Z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