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X 09" sheetId="1" r:id="rId1"/>
    <sheet name="Gminy X 09" sheetId="2" r:id="rId2"/>
    <sheet name="Wykresy X 09" sheetId="3" r:id="rId3"/>
  </sheets>
  <externalReferences>
    <externalReference r:id="rId6"/>
    <externalReference r:id="rId7"/>
  </externalReferences>
  <definedNames>
    <definedName name="_xlnm.Print_Area" localSheetId="1">'Gminy X 09'!$B$2:$O$47</definedName>
    <definedName name="_xlnm.Print_Area" localSheetId="0">'Stan i struktura X 09'!$B$2:$S$68</definedName>
    <definedName name="_xlnm.Print_Area" localSheetId="2">'Wykresy X 09'!$N$2:$AF$44</definedName>
  </definedNames>
  <calcPr fullCalcOnLoad="1"/>
</workbook>
</file>

<file path=xl/sharedStrings.xml><?xml version="1.0" encoding="utf-8"?>
<sst xmlns="http://schemas.openxmlformats.org/spreadsheetml/2006/main" count="374" uniqueCount="208">
  <si>
    <t xml:space="preserve">INFORMACJA O STANIE I STRUKTURZE BEZROBOCIA W WOJ. LUBUSKIM W PAŹDZIERNIKU 2009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</si>
  <si>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</si>
  <si>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</si>
  <si>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</si>
  <si>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</si>
  <si>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</si>
  <si>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</si>
  <si>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</si>
  <si>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</si>
  <si>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</si>
  <si>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</si>
  <si>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</si>
  <si>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</si>
  <si>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</si>
  <si>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</si>
  <si>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</si>
  <si>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</si>
  <si>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</si>
  <si>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</si>
  <si>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</si>
  <si>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</si>
  <si>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wrzesień 2009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</si>
  <si>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</si>
  <si>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</si>
  <si>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</si>
  <si>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</si>
  <si>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</si>
  <si>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</si>
  <si>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</si>
  <si>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</si>
  <si>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</si>
  <si>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</si>
  <si>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</si>
  <si>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</si>
  <si>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</si>
  <si>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</si>
  <si>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</si>
  <si>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</si>
  <si>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</si>
  <si>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</si>
  <si>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</si>
  <si>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</si>
  <si>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</si>
  <si>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</si>
  <si>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</si>
  <si>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</si>
  <si>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</si>
  <si>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</si>
  <si>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</si>
  <si>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</si>
  <si>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</si>
  <si>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</si>
  <si>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</si>
  <si>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</si>
  <si>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</si>
  <si>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</si>
  <si>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</si>
  <si>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</si>
  <si>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</si>
  <si>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</si>
  <si>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</si>
  <si>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</si>
  <si>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</si>
  <si>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</si>
  <si>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</si>
  <si>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</si>
  <si>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</si>
  <si>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</si>
  <si>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</si>
  <si>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</si>
  <si>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</si>
  <si>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</si>
  <si>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</si>
  <si>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</si>
  <si>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</si>
  <si>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</si>
  <si>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</si>
  <si>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</si>
  <si>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</si>
  <si>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</si>
  <si>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</si>
  <si>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</si>
  <si>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</si>
  <si>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</si>
  <si>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jest podawany przez GUS z miesięcznym opóżnieniem</t>
  </si>
  <si>
    <t>Liczba  bezrobotnych w układzie powiatowych urzędów pracy i gmin woj. lubuskiego zarejestrowanych</t>
  </si>
  <si>
    <t>na koniec października 2009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</si>
  <si>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</si>
  <si>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</si>
  <si>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</si>
  <si>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</si>
  <si>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</si>
  <si>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</si>
  <si>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</si>
  <si>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</si>
  <si>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</si>
  <si>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</si>
  <si>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</si>
  <si>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</si>
  <si>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</si>
  <si>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</si>
  <si>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</si>
  <si>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</si>
  <si>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</si>
  <si>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</si>
  <si>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</si>
  <si>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</si>
  <si>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</si>
  <si>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</si>
  <si>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</si>
  <si>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</si>
  <si>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</si>
  <si>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</si>
  <si>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</si>
  <si>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</si>
  <si>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</si>
  <si>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</si>
  <si>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</si>
  <si>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</si>
  <si>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</si>
  <si>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</si>
  <si>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</si>
  <si>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</si>
  <si>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</si>
  <si>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</si>
  <si>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</si>
  <si>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</si>
  <si>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</si>
  <si>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</si>
  <si>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</si>
  <si>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</si>
  <si>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</si>
  <si>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</si>
  <si>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</si>
  <si>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</si>
  <si>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</si>
  <si>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</si>
  <si>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</si>
  <si>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</si>
  <si>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</si>
  <si>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</si>
  <si>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</si>
  <si>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</si>
  <si>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</si>
  <si>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</si>
  <si>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</si>
  <si>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</si>
  <si>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</si>
  <si>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</si>
  <si>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</si>
  <si>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</si>
  <si>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</si>
  <si>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</si>
  <si>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</si>
  <si>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</si>
  <si>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</si>
  <si>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</si>
  <si>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</si>
  <si>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</si>
  <si>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</si>
  <si>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</si>
  <si>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</si>
  <si>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</si>
  <si>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</si>
  <si>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</si>
  <si>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</si>
  <si>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</si>
  <si>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</si>
  <si>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</si>
  <si>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</si>
  <si>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</si>
  <si>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</si>
  <si>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</si>
  <si>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</si>
  <si>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</si>
  <si>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</si>
  <si>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</si>
  <si>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</si>
  <si>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</si>
  <si>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</si>
  <si>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</si>
  <si>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</si>
  <si>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</si>
  <si>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</si>
  <si>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</si>
  <si>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</si>
  <si>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</si>
  <si>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</si>
  <si>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</si>
  <si>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</si>
  <si>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</si>
  <si>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</si>
  <si>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</si>
  <si>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</si>
  <si>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Zgłoszenia zwolnień</t>
  </si>
  <si>
    <t xml:space="preserve">X 2008 </t>
  </si>
  <si>
    <t>XI 2008</t>
  </si>
  <si>
    <t>XII 2008</t>
  </si>
  <si>
    <t>I 2009</t>
  </si>
  <si>
    <t>II 2009</t>
  </si>
  <si>
    <t>III 2009</t>
  </si>
  <si>
    <t>IV 2009</t>
  </si>
  <si>
    <t>V 2009</t>
  </si>
  <si>
    <t>VI 2009</t>
  </si>
  <si>
    <t>VII 2009</t>
  </si>
  <si>
    <t>VIII 2009</t>
  </si>
  <si>
    <t>IX 2009</t>
  </si>
  <si>
    <t>X 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</si>
</sst>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b/>
      <sz val="12"/>
      <color indexed="8"/>
      <name val="Arial"/>
      <family val="0"/>
    </font>
    <font>
      <sz val="7.35"/>
      <color indexed="8"/>
      <name val="Arial CE"/>
      <family val="0"/>
    </font>
    <font>
      <sz val="10.5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27" borderId="1" applyNumberFormat="0" applyAlignment="0" applyProtection="0"/>
    <xf numFmtId="9" fontId="7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31" borderId="9" applyNumberFormat="0" applyFon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5" fillId="37" borderId="69" xfId="0" applyFont="1" applyFill="1" applyBorder="1" applyAlignment="1">
      <alignment horizontal="center" vertical="center"/>
    </xf>
    <xf numFmtId="0" fontId="6" fillId="37" borderId="69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5" fillId="0" borderId="70" xfId="0" applyFont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17" fillId="33" borderId="72" xfId="0" applyFont="1" applyFill="1" applyBorder="1" applyAlignment="1">
      <alignment vertical="center" wrapText="1"/>
    </xf>
    <xf numFmtId="0" fontId="17" fillId="33" borderId="73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2" fillId="0" borderId="76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6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7" fillId="0" borderId="76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6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6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19" fillId="0" borderId="77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8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8" borderId="57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4" fillId="0" borderId="78" xfId="0" applyFont="1" applyFill="1" applyBorder="1" applyAlignment="1">
      <alignment horizontal="center" vertical="center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left" vertical="center" wrapText="1"/>
    </xf>
    <xf numFmtId="0" fontId="40" fillId="0" borderId="79" xfId="0" applyFont="1" applyFill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0" fillId="0" borderId="52" xfId="0" applyFont="1" applyBorder="1" applyAlignment="1">
      <alignment vertical="center" wrapText="1"/>
    </xf>
    <xf numFmtId="0" fontId="40" fillId="0" borderId="79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3" fillId="33" borderId="72" xfId="0" applyFont="1" applyFill="1" applyBorder="1" applyAlignment="1">
      <alignment horizontal="center" vertical="center" wrapText="1"/>
    </xf>
    <xf numFmtId="0" fontId="43" fillId="33" borderId="73" xfId="0" applyFont="1" applyFill="1" applyBorder="1" applyAlignment="1">
      <alignment horizontal="center" vertical="center" wrapText="1"/>
    </xf>
    <xf numFmtId="0" fontId="43" fillId="33" borderId="80" xfId="0" applyFont="1" applyFill="1" applyBorder="1" applyAlignment="1">
      <alignment horizontal="center" vertical="center" wrapText="1"/>
    </xf>
    <xf numFmtId="0" fontId="43" fillId="33" borderId="81" xfId="0" applyFont="1" applyFill="1" applyBorder="1" applyAlignment="1">
      <alignment horizontal="center" vertical="center" wrapText="1"/>
    </xf>
    <xf numFmtId="165" fontId="48" fillId="33" borderId="82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Fill="1" applyBorder="1" applyAlignment="1">
      <alignment horizontal="center" vertical="center" wrapText="1"/>
    </xf>
    <xf numFmtId="165" fontId="52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85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65" fontId="47" fillId="0" borderId="84" xfId="0" applyNumberFormat="1" applyFont="1" applyBorder="1" applyAlignment="1">
      <alignment horizontal="center" vertical="center" wrapText="1"/>
    </xf>
    <xf numFmtId="0" fontId="50" fillId="0" borderId="9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2003 - X 2009 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495"/>
          <c:w val="0.978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'Wykresy X 09'!$C$1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09'!$C$2:$C$13</c:f>
              <c:numCache/>
            </c:numRef>
          </c:val>
          <c:smooth val="0"/>
        </c:ser>
        <c:ser>
          <c:idx val="1"/>
          <c:order val="1"/>
          <c:tx>
            <c:strRef>
              <c:f>'Wykresy X 09'!$D$1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09'!$D$2:$D$13</c:f>
              <c:numCache/>
            </c:numRef>
          </c:val>
          <c:smooth val="0"/>
        </c:ser>
        <c:ser>
          <c:idx val="2"/>
          <c:order val="2"/>
          <c:tx>
            <c:strRef>
              <c:f>'Wykresy X 09'!$E$1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09'!$E$2:$E$13</c:f>
              <c:numCache/>
            </c:numRef>
          </c:val>
          <c:smooth val="0"/>
        </c:ser>
        <c:ser>
          <c:idx val="3"/>
          <c:order val="3"/>
          <c:tx>
            <c:strRef>
              <c:f>'Wykresy X 09'!$F$1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09'!$F$2:$F$13</c:f>
              <c:numCache/>
            </c:numRef>
          </c:val>
          <c:smooth val="0"/>
        </c:ser>
        <c:ser>
          <c:idx val="4"/>
          <c:order val="4"/>
          <c:tx>
            <c:strRef>
              <c:f>'Wykresy X 09'!$G$1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09'!$G$2:$G$13</c:f>
              <c:numCache/>
            </c:numRef>
          </c:val>
          <c:smooth val="0"/>
        </c:ser>
        <c:ser>
          <c:idx val="5"/>
          <c:order val="5"/>
          <c:tx>
            <c:strRef>
              <c:f>'Wykresy X 09'!$H$1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09'!$H$2:$H$13</c:f>
              <c:numCache/>
            </c:numRef>
          </c:val>
          <c:smooth val="0"/>
        </c:ser>
        <c:ser>
          <c:idx val="6"/>
          <c:order val="6"/>
          <c:tx>
            <c:strRef>
              <c:f>'Wykresy X 09'!$I$1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'Wykresy X 09'!$B$2:$B$13</c:f>
              <c:numCache/>
            </c:numRef>
          </c:cat>
          <c:val>
            <c:numRef>
              <c:f>'Wykresy X 09'!$I$2:$I$13</c:f>
              <c:numCache/>
            </c:numRef>
          </c:val>
          <c:smooth val="0"/>
        </c:ser>
        <c:marker val="1"/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7069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"/>
          <c:y val="0.91625"/>
          <c:w val="0.954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Zgłoszenie zwolnień grupowych (liczba osób)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okresie od X 2008 r. do X 2009 r.</a:t>
            </a:r>
          </a:p>
        </c:rich>
      </c:tx>
      <c:layout>
        <c:manualLayout>
          <c:xMode val="factor"/>
          <c:yMode val="factor"/>
          <c:x val="-0.0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"/>
          <c:w val="0.9862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 09'!$D$15</c:f>
              <c:strCache>
                <c:ptCount val="1"/>
                <c:pt idx="0">
                  <c:v>Zgłoszenia zwolnień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'Wykresy X 09'!$C$16:$C$28</c:f>
              <c:strCache/>
            </c:strRef>
          </c:cat>
          <c:val>
            <c:numRef>
              <c:f>'Wykresy X 09'!$D$16:$D$28</c:f>
              <c:numCache/>
            </c:numRef>
          </c:val>
        </c:ser>
        <c:overlap val="32"/>
        <c:gapWidth val="7"/>
        <c:axId val="20822599"/>
        <c:axId val="53185664"/>
      </c:bar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822599"/>
        <c:crossesAt val="1"/>
        <c:crossBetween val="between"/>
        <c:dispUnits/>
      </c:valAx>
      <c:spPr>
        <a:solidFill>
          <a:srgbClr val="F6E5B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23</xdr:row>
      <xdr:rowOff>0</xdr:rowOff>
    </xdr:from>
    <xdr:to>
      <xdr:col>31</xdr:col>
      <xdr:colOff>47625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5201900" y="4381500"/>
        <a:ext cx="54673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22</xdr:row>
      <xdr:rowOff>180975</xdr:rowOff>
    </xdr:from>
    <xdr:to>
      <xdr:col>21</xdr:col>
      <xdr:colOff>676275</xdr:colOff>
      <xdr:row>43</xdr:row>
      <xdr:rowOff>152400</xdr:rowOff>
    </xdr:to>
    <xdr:graphicFrame>
      <xdr:nvGraphicFramePr>
        <xdr:cNvPr id="2" name="Chart 44"/>
        <xdr:cNvGraphicFramePr/>
      </xdr:nvGraphicFramePr>
      <xdr:xfrm>
        <a:off x="9439275" y="4371975"/>
        <a:ext cx="5476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19050</xdr:colOff>
      <xdr:row>1</xdr:row>
      <xdr:rowOff>76200</xdr:rowOff>
    </xdr:from>
    <xdr:to>
      <xdr:col>30</xdr:col>
      <xdr:colOff>590550</xdr:colOff>
      <xdr:row>21</xdr:row>
      <xdr:rowOff>180975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20950" y="266700"/>
          <a:ext cx="5372100" cy="39147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28575</xdr:colOff>
      <xdr:row>1</xdr:row>
      <xdr:rowOff>95250</xdr:rowOff>
    </xdr:from>
    <xdr:to>
      <xdr:col>22</xdr:col>
      <xdr:colOff>0</xdr:colOff>
      <xdr:row>21</xdr:row>
      <xdr:rowOff>180975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67850" y="285750"/>
          <a:ext cx="5457825" cy="38957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9r\Arkusz%20roboczy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09r\Wykresy%20X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9"/>
      <sheetName val="Stan i struktura II 09"/>
      <sheetName val="Stan i struktura III 09"/>
      <sheetName val="Stan i struktura IV 09"/>
      <sheetName val="Stan i struktura V 09"/>
      <sheetName val="Stan i struktura VI 09"/>
      <sheetName val="Stan i struktura VII 09"/>
      <sheetName val="Stan i struktura VIII 09"/>
      <sheetName val="Stan i struktura IX 09"/>
      <sheetName val="Stan i struktura X 09"/>
    </sheetNames>
    <sheetDataSet>
      <sheetData sheetId="8">
        <row r="6">
          <cell r="E6">
            <v>3304</v>
          </cell>
          <cell r="F6">
            <v>2223</v>
          </cell>
          <cell r="G6">
            <v>4768</v>
          </cell>
          <cell r="H6">
            <v>4175</v>
          </cell>
          <cell r="I6">
            <v>7544</v>
          </cell>
          <cell r="J6">
            <v>3299</v>
          </cell>
          <cell r="K6">
            <v>4110</v>
          </cell>
          <cell r="L6">
            <v>1888</v>
          </cell>
          <cell r="M6">
            <v>2269</v>
          </cell>
          <cell r="N6">
            <v>1880</v>
          </cell>
          <cell r="O6">
            <v>3892</v>
          </cell>
          <cell r="P6">
            <v>4017</v>
          </cell>
          <cell r="Q6">
            <v>5832</v>
          </cell>
          <cell r="R6">
            <v>6353</v>
          </cell>
          <cell r="S6">
            <v>55554</v>
          </cell>
        </row>
        <row r="46">
          <cell r="E46">
            <v>3935</v>
          </cell>
          <cell r="F46">
            <v>1320</v>
          </cell>
          <cell r="G46">
            <v>2156</v>
          </cell>
          <cell r="H46">
            <v>1234</v>
          </cell>
          <cell r="I46">
            <v>2190</v>
          </cell>
          <cell r="J46">
            <v>1651</v>
          </cell>
          <cell r="K46">
            <v>1508</v>
          </cell>
          <cell r="L46">
            <v>1410</v>
          </cell>
          <cell r="M46">
            <v>1003</v>
          </cell>
          <cell r="N46">
            <v>1423</v>
          </cell>
          <cell r="O46">
            <v>1869</v>
          </cell>
          <cell r="P46">
            <v>1582</v>
          </cell>
          <cell r="Q46">
            <v>3867</v>
          </cell>
          <cell r="R46">
            <v>11262</v>
          </cell>
          <cell r="S46">
            <v>36410</v>
          </cell>
        </row>
        <row r="49">
          <cell r="E49">
            <v>43</v>
          </cell>
          <cell r="F49">
            <v>81</v>
          </cell>
          <cell r="G49">
            <v>1</v>
          </cell>
          <cell r="H49">
            <v>7</v>
          </cell>
          <cell r="I49">
            <v>62</v>
          </cell>
          <cell r="J49">
            <v>58</v>
          </cell>
          <cell r="K49">
            <v>176</v>
          </cell>
          <cell r="L49">
            <v>70</v>
          </cell>
          <cell r="M49">
            <v>34</v>
          </cell>
          <cell r="N49">
            <v>17</v>
          </cell>
          <cell r="O49">
            <v>124</v>
          </cell>
          <cell r="P49">
            <v>23</v>
          </cell>
          <cell r="Q49">
            <v>900</v>
          </cell>
          <cell r="R49">
            <v>404</v>
          </cell>
          <cell r="S49">
            <v>2000</v>
          </cell>
        </row>
        <row r="51">
          <cell r="E51">
            <v>71</v>
          </cell>
          <cell r="F51">
            <v>282</v>
          </cell>
          <cell r="G51">
            <v>217</v>
          </cell>
          <cell r="H51">
            <v>109</v>
          </cell>
          <cell r="I51">
            <v>385</v>
          </cell>
          <cell r="J51">
            <v>86</v>
          </cell>
          <cell r="K51">
            <v>83</v>
          </cell>
          <cell r="L51">
            <v>103</v>
          </cell>
          <cell r="M51">
            <v>9</v>
          </cell>
          <cell r="N51">
            <v>77</v>
          </cell>
          <cell r="O51">
            <v>274</v>
          </cell>
          <cell r="P51">
            <v>243</v>
          </cell>
          <cell r="Q51">
            <v>125</v>
          </cell>
          <cell r="R51">
            <v>43</v>
          </cell>
          <cell r="S51">
            <v>2107</v>
          </cell>
        </row>
        <row r="53">
          <cell r="E53">
            <v>133</v>
          </cell>
          <cell r="F53">
            <v>54</v>
          </cell>
          <cell r="G53">
            <v>126</v>
          </cell>
          <cell r="H53">
            <v>105</v>
          </cell>
          <cell r="I53">
            <v>83</v>
          </cell>
          <cell r="J53">
            <v>81</v>
          </cell>
          <cell r="K53">
            <v>144</v>
          </cell>
          <cell r="L53">
            <v>110</v>
          </cell>
          <cell r="M53">
            <v>12</v>
          </cell>
          <cell r="N53">
            <v>82</v>
          </cell>
          <cell r="O53">
            <v>54</v>
          </cell>
          <cell r="P53">
            <v>45</v>
          </cell>
          <cell r="Q53">
            <v>89</v>
          </cell>
          <cell r="R53">
            <v>228</v>
          </cell>
          <cell r="S53">
            <v>1346</v>
          </cell>
        </row>
        <row r="55">
          <cell r="E55">
            <v>164</v>
          </cell>
          <cell r="F55">
            <v>81</v>
          </cell>
          <cell r="G55">
            <v>52</v>
          </cell>
          <cell r="H55">
            <v>6</v>
          </cell>
          <cell r="I55">
            <v>43</v>
          </cell>
          <cell r="J55">
            <v>90</v>
          </cell>
          <cell r="K55">
            <v>39</v>
          </cell>
          <cell r="L55">
            <v>104</v>
          </cell>
          <cell r="M55">
            <v>40</v>
          </cell>
          <cell r="N55">
            <v>100</v>
          </cell>
          <cell r="O55">
            <v>68</v>
          </cell>
          <cell r="P55">
            <v>42</v>
          </cell>
          <cell r="Q55">
            <v>119</v>
          </cell>
          <cell r="R55">
            <v>147</v>
          </cell>
          <cell r="S55">
            <v>1095</v>
          </cell>
        </row>
        <row r="57">
          <cell r="E57">
            <v>4</v>
          </cell>
          <cell r="F57">
            <v>5</v>
          </cell>
          <cell r="G57">
            <v>0</v>
          </cell>
          <cell r="H57">
            <v>0</v>
          </cell>
          <cell r="I57">
            <v>0</v>
          </cell>
          <cell r="J57">
            <v>5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</v>
          </cell>
          <cell r="Q57">
            <v>3</v>
          </cell>
          <cell r="R57">
            <v>2</v>
          </cell>
          <cell r="S57">
            <v>21</v>
          </cell>
        </row>
        <row r="59">
          <cell r="E59">
            <v>407</v>
          </cell>
          <cell r="F59">
            <v>147</v>
          </cell>
          <cell r="G59">
            <v>282</v>
          </cell>
          <cell r="H59">
            <v>313</v>
          </cell>
          <cell r="I59">
            <v>384</v>
          </cell>
          <cell r="J59">
            <v>155</v>
          </cell>
          <cell r="K59">
            <v>327</v>
          </cell>
          <cell r="L59">
            <v>130</v>
          </cell>
          <cell r="M59">
            <v>227</v>
          </cell>
          <cell r="N59">
            <v>183</v>
          </cell>
          <cell r="O59">
            <v>204</v>
          </cell>
          <cell r="P59">
            <v>266</v>
          </cell>
          <cell r="Q59">
            <v>248</v>
          </cell>
          <cell r="R59">
            <v>580</v>
          </cell>
          <cell r="S59">
            <v>3853</v>
          </cell>
        </row>
        <row r="61">
          <cell r="E61">
            <v>927</v>
          </cell>
          <cell r="F61">
            <v>504</v>
          </cell>
          <cell r="G61">
            <v>776</v>
          </cell>
          <cell r="H61">
            <v>665</v>
          </cell>
          <cell r="I61">
            <v>582</v>
          </cell>
          <cell r="J61">
            <v>655</v>
          </cell>
          <cell r="K61">
            <v>508</v>
          </cell>
          <cell r="L61">
            <v>408</v>
          </cell>
          <cell r="M61">
            <v>407</v>
          </cell>
          <cell r="N61">
            <v>161</v>
          </cell>
          <cell r="O61">
            <v>439</v>
          </cell>
          <cell r="P61">
            <v>663</v>
          </cell>
          <cell r="Q61">
            <v>607</v>
          </cell>
          <cell r="R61">
            <v>593</v>
          </cell>
          <cell r="S61">
            <v>7895</v>
          </cell>
        </row>
        <row r="63">
          <cell r="E63">
            <v>34</v>
          </cell>
          <cell r="F63">
            <v>28</v>
          </cell>
          <cell r="G63">
            <v>26</v>
          </cell>
          <cell r="H63">
            <v>20</v>
          </cell>
          <cell r="I63">
            <v>0</v>
          </cell>
          <cell r="J63">
            <v>15</v>
          </cell>
          <cell r="K63">
            <v>2</v>
          </cell>
          <cell r="L63">
            <v>20</v>
          </cell>
          <cell r="M63">
            <v>1</v>
          </cell>
          <cell r="N63">
            <v>0</v>
          </cell>
          <cell r="O63">
            <v>15</v>
          </cell>
          <cell r="P63">
            <v>12</v>
          </cell>
          <cell r="Q63">
            <v>0</v>
          </cell>
          <cell r="R63">
            <v>21</v>
          </cell>
          <cell r="S63">
            <v>194</v>
          </cell>
        </row>
        <row r="65">
          <cell r="E65">
            <v>57</v>
          </cell>
          <cell r="F65">
            <v>212</v>
          </cell>
          <cell r="G65">
            <v>72</v>
          </cell>
          <cell r="H65">
            <v>79</v>
          </cell>
          <cell r="I65">
            <v>265</v>
          </cell>
          <cell r="J65">
            <v>79</v>
          </cell>
          <cell r="K65">
            <v>101</v>
          </cell>
          <cell r="L65">
            <v>14</v>
          </cell>
          <cell r="M65">
            <v>51</v>
          </cell>
          <cell r="N65">
            <v>83</v>
          </cell>
          <cell r="O65">
            <v>595</v>
          </cell>
          <cell r="P65">
            <v>135</v>
          </cell>
          <cell r="Q65">
            <v>770</v>
          </cell>
          <cell r="R65">
            <v>8214</v>
          </cell>
          <cell r="S65">
            <v>10727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 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62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65" t="s">
        <v>19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7"/>
    </row>
    <row r="5" spans="2:20" ht="24.75" customHeight="1" thickBot="1" thickTop="1">
      <c r="B5" s="15" t="s">
        <v>20</v>
      </c>
      <c r="C5" s="168" t="s">
        <v>21</v>
      </c>
      <c r="D5" s="169"/>
      <c r="E5" s="16">
        <v>5.7</v>
      </c>
      <c r="F5" s="16">
        <v>10.1</v>
      </c>
      <c r="G5" s="16">
        <v>26.9</v>
      </c>
      <c r="H5" s="16">
        <v>19.5</v>
      </c>
      <c r="I5" s="16">
        <v>25.6</v>
      </c>
      <c r="J5" s="16">
        <v>18.6</v>
      </c>
      <c r="K5" s="16">
        <v>22.8</v>
      </c>
      <c r="L5" s="16">
        <v>15.1</v>
      </c>
      <c r="M5" s="16">
        <v>9.7</v>
      </c>
      <c r="N5" s="16">
        <v>13.9</v>
      </c>
      <c r="O5" s="16">
        <v>6.8</v>
      </c>
      <c r="P5" s="16">
        <v>14.1</v>
      </c>
      <c r="Q5" s="16">
        <v>23.1</v>
      </c>
      <c r="R5" s="17">
        <v>18.4</v>
      </c>
      <c r="S5" s="18">
        <v>14.7</v>
      </c>
      <c r="T5" t="s">
        <v>22</v>
      </c>
    </row>
    <row r="6" spans="2:19" s="6" customFormat="1" ht="26.25" customHeight="1" thickBot="1" thickTop="1">
      <c r="B6" s="19" t="s">
        <v>23</v>
      </c>
      <c r="C6" s="170" t="s">
        <v>24</v>
      </c>
      <c r="D6" s="171"/>
      <c r="E6" s="20">
        <v>3490</v>
      </c>
      <c r="F6" s="21">
        <v>2256</v>
      </c>
      <c r="G6" s="21">
        <v>4719</v>
      </c>
      <c r="H6" s="21">
        <v>4306</v>
      </c>
      <c r="I6" s="21">
        <v>7524</v>
      </c>
      <c r="J6" s="21">
        <v>3259</v>
      </c>
      <c r="K6" s="21">
        <v>4219</v>
      </c>
      <c r="L6" s="21">
        <v>1816</v>
      </c>
      <c r="M6" s="21">
        <v>2293</v>
      </c>
      <c r="N6" s="21">
        <v>1928</v>
      </c>
      <c r="O6" s="21">
        <v>4032</v>
      </c>
      <c r="P6" s="21">
        <v>3995</v>
      </c>
      <c r="Q6" s="21">
        <v>5861</v>
      </c>
      <c r="R6" s="22">
        <v>6375</v>
      </c>
      <c r="S6" s="23">
        <f>SUM(E6:R6)</f>
        <v>56073</v>
      </c>
    </row>
    <row r="7" spans="2:20" s="6" customFormat="1" ht="24" customHeight="1" thickBot="1" thickTop="1">
      <c r="B7" s="24"/>
      <c r="C7" s="172" t="s">
        <v>25</v>
      </c>
      <c r="D7" s="173"/>
      <c r="E7" s="25">
        <f>'[1]Stan i struktura IX 09'!E6</f>
        <v>3304</v>
      </c>
      <c r="F7" s="26">
        <f>'[1]Stan i struktura IX 09'!F6</f>
        <v>2223</v>
      </c>
      <c r="G7" s="26">
        <f>'[1]Stan i struktura IX 09'!G6</f>
        <v>4768</v>
      </c>
      <c r="H7" s="26">
        <f>'[1]Stan i struktura IX 09'!H6</f>
        <v>4175</v>
      </c>
      <c r="I7" s="26">
        <f>'[1]Stan i struktura IX 09'!I6</f>
        <v>7544</v>
      </c>
      <c r="J7" s="26">
        <f>'[1]Stan i struktura IX 09'!J6</f>
        <v>3299</v>
      </c>
      <c r="K7" s="26">
        <f>'[1]Stan i struktura IX 09'!K6</f>
        <v>4110</v>
      </c>
      <c r="L7" s="26">
        <f>'[1]Stan i struktura IX 09'!L6</f>
        <v>1888</v>
      </c>
      <c r="M7" s="26">
        <f>'[1]Stan i struktura IX 09'!M6</f>
        <v>2269</v>
      </c>
      <c r="N7" s="26">
        <f>'[1]Stan i struktura IX 09'!N6</f>
        <v>1880</v>
      </c>
      <c r="O7" s="26">
        <f>'[1]Stan i struktura IX 09'!O6</f>
        <v>3892</v>
      </c>
      <c r="P7" s="26">
        <f>'[1]Stan i struktura IX 09'!P6</f>
        <v>4017</v>
      </c>
      <c r="Q7" s="26">
        <f>'[1]Stan i struktura IX 09'!Q6</f>
        <v>5832</v>
      </c>
      <c r="R7" s="27">
        <f>'[1]Stan i struktura IX 09'!R6</f>
        <v>6353</v>
      </c>
      <c r="S7" s="28">
        <f>'[1]Stan i struktura IX 09'!S6</f>
        <v>55554</v>
      </c>
      <c r="T7" s="29"/>
    </row>
    <row r="8" spans="2:20" ht="24" customHeight="1" thickBot="1" thickTop="1">
      <c r="B8" s="30"/>
      <c r="C8" s="174" t="s">
        <v>26</v>
      </c>
      <c r="D8" s="175"/>
      <c r="E8" s="31">
        <f aca="true" t="shared" si="0" ref="E8:S8">E6-E7</f>
        <v>186</v>
      </c>
      <c r="F8" s="31">
        <f t="shared" si="0"/>
        <v>33</v>
      </c>
      <c r="G8" s="31">
        <f t="shared" si="0"/>
        <v>-49</v>
      </c>
      <c r="H8" s="31">
        <f t="shared" si="0"/>
        <v>131</v>
      </c>
      <c r="I8" s="31">
        <f t="shared" si="0"/>
        <v>-20</v>
      </c>
      <c r="J8" s="31">
        <f t="shared" si="0"/>
        <v>-40</v>
      </c>
      <c r="K8" s="31">
        <f t="shared" si="0"/>
        <v>109</v>
      </c>
      <c r="L8" s="31">
        <f t="shared" si="0"/>
        <v>-72</v>
      </c>
      <c r="M8" s="31">
        <f t="shared" si="0"/>
        <v>24</v>
      </c>
      <c r="N8" s="31">
        <f t="shared" si="0"/>
        <v>48</v>
      </c>
      <c r="O8" s="31">
        <f t="shared" si="0"/>
        <v>140</v>
      </c>
      <c r="P8" s="31">
        <f t="shared" si="0"/>
        <v>-22</v>
      </c>
      <c r="Q8" s="31">
        <f t="shared" si="0"/>
        <v>29</v>
      </c>
      <c r="R8" s="32">
        <f t="shared" si="0"/>
        <v>22</v>
      </c>
      <c r="S8" s="33">
        <f t="shared" si="0"/>
        <v>519</v>
      </c>
      <c r="T8" s="34"/>
    </row>
    <row r="9" spans="2:20" ht="24" customHeight="1" thickBot="1" thickTop="1">
      <c r="B9" s="35"/>
      <c r="C9" s="176" t="s">
        <v>27</v>
      </c>
      <c r="D9" s="177"/>
      <c r="E9" s="36">
        <f aca="true" t="shared" si="1" ref="E9:S9">E6/E7*100</f>
        <v>105.62953995157385</v>
      </c>
      <c r="F9" s="36">
        <f t="shared" si="1"/>
        <v>101.48448043184885</v>
      </c>
      <c r="G9" s="36">
        <f t="shared" si="1"/>
        <v>98.97231543624162</v>
      </c>
      <c r="H9" s="36">
        <f t="shared" si="1"/>
        <v>103.1377245508982</v>
      </c>
      <c r="I9" s="36">
        <f t="shared" si="1"/>
        <v>99.73488865323435</v>
      </c>
      <c r="J9" s="36">
        <f t="shared" si="1"/>
        <v>98.78751136708094</v>
      </c>
      <c r="K9" s="36">
        <f t="shared" si="1"/>
        <v>102.65206812652067</v>
      </c>
      <c r="L9" s="36">
        <f t="shared" si="1"/>
        <v>96.1864406779661</v>
      </c>
      <c r="M9" s="36">
        <f t="shared" si="1"/>
        <v>101.05773468488321</v>
      </c>
      <c r="N9" s="36">
        <f t="shared" si="1"/>
        <v>102.55319148936171</v>
      </c>
      <c r="O9" s="36">
        <f t="shared" si="1"/>
        <v>103.59712230215827</v>
      </c>
      <c r="P9" s="36">
        <f t="shared" si="1"/>
        <v>99.45232760766741</v>
      </c>
      <c r="Q9" s="36">
        <f t="shared" si="1"/>
        <v>100.49725651577504</v>
      </c>
      <c r="R9" s="37">
        <f t="shared" si="1"/>
        <v>100.34629308987878</v>
      </c>
      <c r="S9" s="38">
        <f t="shared" si="1"/>
        <v>100.93422615833244</v>
      </c>
      <c r="T9" s="34"/>
    </row>
    <row r="10" spans="2:20" s="6" customFormat="1" ht="24" customHeight="1" thickBot="1" thickTop="1">
      <c r="B10" s="39" t="s">
        <v>28</v>
      </c>
      <c r="C10" s="178" t="s">
        <v>29</v>
      </c>
      <c r="D10" s="179"/>
      <c r="E10" s="40">
        <v>1005</v>
      </c>
      <c r="F10" s="41">
        <v>604</v>
      </c>
      <c r="G10" s="42">
        <v>628</v>
      </c>
      <c r="H10" s="42">
        <v>736</v>
      </c>
      <c r="I10" s="42">
        <v>1092</v>
      </c>
      <c r="J10" s="42">
        <v>448</v>
      </c>
      <c r="K10" s="42">
        <v>668</v>
      </c>
      <c r="L10" s="42">
        <v>428</v>
      </c>
      <c r="M10" s="43">
        <v>523</v>
      </c>
      <c r="N10" s="43">
        <v>410</v>
      </c>
      <c r="O10" s="43">
        <v>996</v>
      </c>
      <c r="P10" s="43">
        <v>776</v>
      </c>
      <c r="Q10" s="43">
        <v>1115</v>
      </c>
      <c r="R10" s="43">
        <v>1890</v>
      </c>
      <c r="S10" s="44">
        <f>SUM(E10:R10)</f>
        <v>11319</v>
      </c>
      <c r="T10" s="29"/>
    </row>
    <row r="11" spans="2:20" ht="24" customHeight="1" thickBot="1" thickTop="1">
      <c r="B11" s="45"/>
      <c r="C11" s="174" t="s">
        <v>30</v>
      </c>
      <c r="D11" s="175"/>
      <c r="E11" s="46">
        <f aca="true" t="shared" si="2" ref="E11:S11">E76/E10*100</f>
        <v>19.30348258706468</v>
      </c>
      <c r="F11" s="46">
        <f t="shared" si="2"/>
        <v>19.039735099337747</v>
      </c>
      <c r="G11" s="46">
        <f t="shared" si="2"/>
        <v>13.375796178343949</v>
      </c>
      <c r="H11" s="46">
        <f t="shared" si="2"/>
        <v>18.070652173913043</v>
      </c>
      <c r="I11" s="46">
        <f t="shared" si="2"/>
        <v>14.835164835164836</v>
      </c>
      <c r="J11" s="46">
        <f t="shared" si="2"/>
        <v>19.866071428571427</v>
      </c>
      <c r="K11" s="46">
        <f t="shared" si="2"/>
        <v>13.47305389221557</v>
      </c>
      <c r="L11" s="46">
        <f t="shared" si="2"/>
        <v>16.121495327102803</v>
      </c>
      <c r="M11" s="46">
        <f t="shared" si="2"/>
        <v>24.8565965583174</v>
      </c>
      <c r="N11" s="46">
        <f t="shared" si="2"/>
        <v>20.243902439024392</v>
      </c>
      <c r="O11" s="46">
        <f t="shared" si="2"/>
        <v>17.9718875502008</v>
      </c>
      <c r="P11" s="46">
        <f t="shared" si="2"/>
        <v>20.489690721649485</v>
      </c>
      <c r="Q11" s="46">
        <f t="shared" si="2"/>
        <v>13.363228699551568</v>
      </c>
      <c r="R11" s="47">
        <f t="shared" si="2"/>
        <v>8.624338624338625</v>
      </c>
      <c r="S11" s="48">
        <f t="shared" si="2"/>
        <v>15.893630179344465</v>
      </c>
      <c r="T11" s="34"/>
    </row>
    <row r="12" spans="2:20" ht="24.75" customHeight="1" thickBot="1" thickTop="1">
      <c r="B12" s="49" t="s">
        <v>31</v>
      </c>
      <c r="C12" s="180" t="s">
        <v>32</v>
      </c>
      <c r="D12" s="181"/>
      <c r="E12" s="40">
        <v>819</v>
      </c>
      <c r="F12" s="42">
        <v>571</v>
      </c>
      <c r="G12" s="42">
        <v>677</v>
      </c>
      <c r="H12" s="42">
        <v>605</v>
      </c>
      <c r="I12" s="42">
        <v>1112</v>
      </c>
      <c r="J12" s="42">
        <v>488</v>
      </c>
      <c r="K12" s="42">
        <v>559</v>
      </c>
      <c r="L12" s="42">
        <v>500</v>
      </c>
      <c r="M12" s="43">
        <v>499</v>
      </c>
      <c r="N12" s="43">
        <v>362</v>
      </c>
      <c r="O12" s="43">
        <v>856</v>
      </c>
      <c r="P12" s="43">
        <v>798</v>
      </c>
      <c r="Q12" s="43">
        <v>1086</v>
      </c>
      <c r="R12" s="43">
        <v>1868</v>
      </c>
      <c r="S12" s="44">
        <f>SUM(E12:R12)</f>
        <v>10800</v>
      </c>
      <c r="T12" s="34"/>
    </row>
    <row r="13" spans="2:20" ht="24" customHeight="1" thickBot="1" thickTop="1">
      <c r="B13" s="45" t="s">
        <v>22</v>
      </c>
      <c r="C13" s="182" t="s">
        <v>33</v>
      </c>
      <c r="D13" s="183"/>
      <c r="E13" s="50">
        <v>255</v>
      </c>
      <c r="F13" s="51">
        <v>203</v>
      </c>
      <c r="G13" s="51">
        <v>290</v>
      </c>
      <c r="H13" s="51">
        <v>278</v>
      </c>
      <c r="I13" s="51">
        <v>450</v>
      </c>
      <c r="J13" s="51">
        <v>179</v>
      </c>
      <c r="K13" s="51">
        <v>245</v>
      </c>
      <c r="L13" s="51">
        <v>158</v>
      </c>
      <c r="M13" s="52">
        <v>165</v>
      </c>
      <c r="N13" s="52">
        <v>132</v>
      </c>
      <c r="O13" s="52">
        <v>241</v>
      </c>
      <c r="P13" s="52">
        <v>305</v>
      </c>
      <c r="Q13" s="52">
        <v>435</v>
      </c>
      <c r="R13" s="52">
        <v>402</v>
      </c>
      <c r="S13" s="53">
        <f>SUM(E13:R13)</f>
        <v>3738</v>
      </c>
      <c r="T13" s="34"/>
    </row>
    <row r="14" spans="2:20" s="6" customFormat="1" ht="24" customHeight="1" thickBot="1" thickTop="1">
      <c r="B14" s="19" t="s">
        <v>22</v>
      </c>
      <c r="C14" s="184" t="s">
        <v>34</v>
      </c>
      <c r="D14" s="185"/>
      <c r="E14" s="50">
        <v>208</v>
      </c>
      <c r="F14" s="51">
        <v>137</v>
      </c>
      <c r="G14" s="51">
        <v>251</v>
      </c>
      <c r="H14" s="51">
        <v>231</v>
      </c>
      <c r="I14" s="51">
        <v>403</v>
      </c>
      <c r="J14" s="51">
        <v>147</v>
      </c>
      <c r="K14" s="51">
        <v>211</v>
      </c>
      <c r="L14" s="51">
        <v>118</v>
      </c>
      <c r="M14" s="52">
        <v>151</v>
      </c>
      <c r="N14" s="52">
        <v>103</v>
      </c>
      <c r="O14" s="52">
        <v>207</v>
      </c>
      <c r="P14" s="52">
        <v>221</v>
      </c>
      <c r="Q14" s="52">
        <v>200</v>
      </c>
      <c r="R14" s="52">
        <v>306</v>
      </c>
      <c r="S14" s="53">
        <f>SUM(E14:R14)</f>
        <v>2894</v>
      </c>
      <c r="T14" s="29"/>
    </row>
    <row r="15" spans="2:20" s="6" customFormat="1" ht="24" customHeight="1" thickBot="1" thickTop="1">
      <c r="B15" s="54" t="s">
        <v>22</v>
      </c>
      <c r="C15" s="186" t="s">
        <v>35</v>
      </c>
      <c r="D15" s="187"/>
      <c r="E15" s="55">
        <v>281</v>
      </c>
      <c r="F15" s="56">
        <v>224</v>
      </c>
      <c r="G15" s="56">
        <v>144</v>
      </c>
      <c r="H15" s="56">
        <v>81</v>
      </c>
      <c r="I15" s="56">
        <v>270</v>
      </c>
      <c r="J15" s="56">
        <v>153</v>
      </c>
      <c r="K15" s="56">
        <v>142</v>
      </c>
      <c r="L15" s="56">
        <v>138</v>
      </c>
      <c r="M15" s="57">
        <v>128</v>
      </c>
      <c r="N15" s="57">
        <v>132</v>
      </c>
      <c r="O15" s="57">
        <v>310</v>
      </c>
      <c r="P15" s="57">
        <v>269</v>
      </c>
      <c r="Q15" s="57">
        <v>202</v>
      </c>
      <c r="R15" s="57">
        <v>255</v>
      </c>
      <c r="S15" s="53">
        <f>SUM(E15:R15)</f>
        <v>2729</v>
      </c>
      <c r="T15" s="29"/>
    </row>
    <row r="16" spans="2:19" ht="30" customHeight="1" thickBot="1">
      <c r="B16" s="165" t="s">
        <v>36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88"/>
    </row>
    <row r="17" spans="2:19" ht="24" customHeight="1" thickBot="1" thickTop="1">
      <c r="B17" s="189" t="s">
        <v>20</v>
      </c>
      <c r="C17" s="191" t="s">
        <v>37</v>
      </c>
      <c r="D17" s="192"/>
      <c r="E17" s="58">
        <v>1779</v>
      </c>
      <c r="F17" s="59">
        <v>1239</v>
      </c>
      <c r="G17" s="59">
        <v>2550</v>
      </c>
      <c r="H17" s="59">
        <v>2286</v>
      </c>
      <c r="I17" s="59">
        <v>4075</v>
      </c>
      <c r="J17" s="59">
        <v>1682</v>
      </c>
      <c r="K17" s="59">
        <v>2143</v>
      </c>
      <c r="L17" s="59">
        <v>962</v>
      </c>
      <c r="M17" s="60">
        <v>1127</v>
      </c>
      <c r="N17" s="60">
        <v>1074</v>
      </c>
      <c r="O17" s="60">
        <v>2052</v>
      </c>
      <c r="P17" s="60">
        <v>2165</v>
      </c>
      <c r="Q17" s="60">
        <v>3128</v>
      </c>
      <c r="R17" s="60">
        <v>3312</v>
      </c>
      <c r="S17" s="53">
        <f>SUM(E17:R17)</f>
        <v>29574</v>
      </c>
    </row>
    <row r="18" spans="2:19" ht="24" customHeight="1" thickBot="1" thickTop="1">
      <c r="B18" s="190"/>
      <c r="C18" s="193" t="s">
        <v>38</v>
      </c>
      <c r="D18" s="194"/>
      <c r="E18" s="61">
        <f aca="true" t="shared" si="3" ref="E18:S18">E17/E6*100</f>
        <v>50.97421203438396</v>
      </c>
      <c r="F18" s="61">
        <f t="shared" si="3"/>
        <v>54.920212765957444</v>
      </c>
      <c r="G18" s="61">
        <f t="shared" si="3"/>
        <v>54.036872218690405</v>
      </c>
      <c r="H18" s="61">
        <f t="shared" si="3"/>
        <v>53.08871342313052</v>
      </c>
      <c r="I18" s="61">
        <f t="shared" si="3"/>
        <v>54.16002126528442</v>
      </c>
      <c r="J18" s="61">
        <f t="shared" si="3"/>
        <v>51.61092359619516</v>
      </c>
      <c r="K18" s="61">
        <f t="shared" si="3"/>
        <v>50.794027020621</v>
      </c>
      <c r="L18" s="61">
        <f t="shared" si="3"/>
        <v>52.97356828193832</v>
      </c>
      <c r="M18" s="61">
        <f t="shared" si="3"/>
        <v>49.14958569559529</v>
      </c>
      <c r="N18" s="61">
        <f t="shared" si="3"/>
        <v>55.705394190871374</v>
      </c>
      <c r="O18" s="61">
        <f t="shared" si="3"/>
        <v>50.89285714285714</v>
      </c>
      <c r="P18" s="61">
        <f t="shared" si="3"/>
        <v>54.192740926157704</v>
      </c>
      <c r="Q18" s="61">
        <f t="shared" si="3"/>
        <v>53.36973212762327</v>
      </c>
      <c r="R18" s="62">
        <f t="shared" si="3"/>
        <v>51.95294117647059</v>
      </c>
      <c r="S18" s="63">
        <f t="shared" si="3"/>
        <v>52.741961371783205</v>
      </c>
    </row>
    <row r="19" spans="2:19" ht="24" customHeight="1" thickBot="1" thickTop="1">
      <c r="B19" s="195" t="s">
        <v>23</v>
      </c>
      <c r="C19" s="196" t="s">
        <v>39</v>
      </c>
      <c r="D19" s="175"/>
      <c r="E19" s="50">
        <v>0</v>
      </c>
      <c r="F19" s="51">
        <v>1331</v>
      </c>
      <c r="G19" s="51">
        <v>2284</v>
      </c>
      <c r="H19" s="51">
        <v>2180</v>
      </c>
      <c r="I19" s="51">
        <v>2902</v>
      </c>
      <c r="J19" s="51">
        <v>1255</v>
      </c>
      <c r="K19" s="51">
        <v>2290</v>
      </c>
      <c r="L19" s="51">
        <v>1024</v>
      </c>
      <c r="M19" s="52">
        <v>1378</v>
      </c>
      <c r="N19" s="52">
        <v>904</v>
      </c>
      <c r="O19" s="52">
        <v>0</v>
      </c>
      <c r="P19" s="52">
        <v>2598</v>
      </c>
      <c r="Q19" s="52">
        <v>2357</v>
      </c>
      <c r="R19" s="52">
        <v>2735</v>
      </c>
      <c r="S19" s="64">
        <f>SUM(E19:R19)</f>
        <v>23238</v>
      </c>
    </row>
    <row r="20" spans="2:19" ht="24" customHeight="1" thickBot="1" thickTop="1">
      <c r="B20" s="190"/>
      <c r="C20" s="193" t="s">
        <v>38</v>
      </c>
      <c r="D20" s="194"/>
      <c r="E20" s="61">
        <f aca="true" t="shared" si="4" ref="E20:S20">E19/E6*100</f>
        <v>0</v>
      </c>
      <c r="F20" s="61">
        <f t="shared" si="4"/>
        <v>58.99822695035461</v>
      </c>
      <c r="G20" s="61">
        <f t="shared" si="4"/>
        <v>48.40008476372113</v>
      </c>
      <c r="H20" s="61">
        <f t="shared" si="4"/>
        <v>50.627032048304685</v>
      </c>
      <c r="I20" s="61">
        <f t="shared" si="4"/>
        <v>38.5699096225412</v>
      </c>
      <c r="J20" s="61">
        <f t="shared" si="4"/>
        <v>38.50874501380792</v>
      </c>
      <c r="K20" s="61">
        <f t="shared" si="4"/>
        <v>54.2782649917042</v>
      </c>
      <c r="L20" s="61">
        <f t="shared" si="4"/>
        <v>56.38766519823789</v>
      </c>
      <c r="M20" s="61">
        <f t="shared" si="4"/>
        <v>60.095944177932836</v>
      </c>
      <c r="N20" s="61">
        <f t="shared" si="4"/>
        <v>46.88796680497925</v>
      </c>
      <c r="O20" s="61">
        <f t="shared" si="4"/>
        <v>0</v>
      </c>
      <c r="P20" s="61">
        <f t="shared" si="4"/>
        <v>65.03128911138923</v>
      </c>
      <c r="Q20" s="61">
        <f t="shared" si="4"/>
        <v>40.21498037877495</v>
      </c>
      <c r="R20" s="62">
        <f t="shared" si="4"/>
        <v>42.90196078431372</v>
      </c>
      <c r="S20" s="63">
        <f t="shared" si="4"/>
        <v>41.44240543577123</v>
      </c>
    </row>
    <row r="21" spans="2:19" s="6" customFormat="1" ht="23.25" customHeight="1" thickBot="1" thickTop="1">
      <c r="B21" s="197" t="s">
        <v>28</v>
      </c>
      <c r="C21" s="198" t="s">
        <v>40</v>
      </c>
      <c r="D21" s="199"/>
      <c r="E21" s="50">
        <v>959</v>
      </c>
      <c r="F21" s="51">
        <v>527</v>
      </c>
      <c r="G21" s="51">
        <v>969</v>
      </c>
      <c r="H21" s="51">
        <v>1189</v>
      </c>
      <c r="I21" s="51">
        <v>2249</v>
      </c>
      <c r="J21" s="51">
        <v>656</v>
      </c>
      <c r="K21" s="51">
        <v>1365</v>
      </c>
      <c r="L21" s="51">
        <v>528</v>
      </c>
      <c r="M21" s="52">
        <v>579</v>
      </c>
      <c r="N21" s="52">
        <v>308</v>
      </c>
      <c r="O21" s="52">
        <v>947</v>
      </c>
      <c r="P21" s="52">
        <v>938</v>
      </c>
      <c r="Q21" s="52">
        <v>1668</v>
      </c>
      <c r="R21" s="52">
        <v>1786</v>
      </c>
      <c r="S21" s="53">
        <f>SUM(E21:R21)</f>
        <v>14668</v>
      </c>
    </row>
    <row r="22" spans="2:19" ht="24" customHeight="1" thickBot="1" thickTop="1">
      <c r="B22" s="190"/>
      <c r="C22" s="193" t="s">
        <v>38</v>
      </c>
      <c r="D22" s="194"/>
      <c r="E22" s="61">
        <f aca="true" t="shared" si="5" ref="E22:S22">E21/E6*100</f>
        <v>27.478510028653297</v>
      </c>
      <c r="F22" s="61">
        <f t="shared" si="5"/>
        <v>23.359929078014186</v>
      </c>
      <c r="G22" s="61">
        <f t="shared" si="5"/>
        <v>20.53401144310235</v>
      </c>
      <c r="H22" s="61">
        <f t="shared" si="5"/>
        <v>27.61263353460288</v>
      </c>
      <c r="I22" s="61">
        <f t="shared" si="5"/>
        <v>29.891015417331207</v>
      </c>
      <c r="J22" s="61">
        <f t="shared" si="5"/>
        <v>20.12887388769561</v>
      </c>
      <c r="K22" s="61">
        <f t="shared" si="5"/>
        <v>32.353638302915385</v>
      </c>
      <c r="L22" s="61">
        <f t="shared" si="5"/>
        <v>29.074889867841406</v>
      </c>
      <c r="M22" s="61">
        <f t="shared" si="5"/>
        <v>25.250763192324467</v>
      </c>
      <c r="N22" s="61">
        <f t="shared" si="5"/>
        <v>15.975103734439832</v>
      </c>
      <c r="O22" s="61">
        <f t="shared" si="5"/>
        <v>23.487103174603174</v>
      </c>
      <c r="P22" s="61">
        <f t="shared" si="5"/>
        <v>23.479349186483102</v>
      </c>
      <c r="Q22" s="61">
        <f t="shared" si="5"/>
        <v>28.459307285446165</v>
      </c>
      <c r="R22" s="62">
        <f t="shared" si="5"/>
        <v>28.015686274509804</v>
      </c>
      <c r="S22" s="63">
        <f t="shared" si="5"/>
        <v>26.15875733418936</v>
      </c>
    </row>
    <row r="23" spans="2:19" s="6" customFormat="1" ht="24" customHeight="1" thickBot="1" thickTop="1">
      <c r="B23" s="197" t="s">
        <v>31</v>
      </c>
      <c r="C23" s="200" t="s">
        <v>41</v>
      </c>
      <c r="D23" s="201"/>
      <c r="E23" s="50">
        <v>8</v>
      </c>
      <c r="F23" s="51">
        <v>80</v>
      </c>
      <c r="G23" s="51">
        <v>63</v>
      </c>
      <c r="H23" s="51">
        <v>130</v>
      </c>
      <c r="I23" s="51">
        <v>247</v>
      </c>
      <c r="J23" s="51">
        <v>12</v>
      </c>
      <c r="K23" s="51">
        <v>502</v>
      </c>
      <c r="L23" s="51">
        <v>110</v>
      </c>
      <c r="M23" s="52">
        <v>15</v>
      </c>
      <c r="N23" s="52">
        <v>6</v>
      </c>
      <c r="O23" s="52">
        <v>37</v>
      </c>
      <c r="P23" s="52">
        <v>77</v>
      </c>
      <c r="Q23" s="52">
        <v>407</v>
      </c>
      <c r="R23" s="52">
        <v>119</v>
      </c>
      <c r="S23" s="53">
        <f>SUM(E23:R23)</f>
        <v>1813</v>
      </c>
    </row>
    <row r="24" spans="2:19" ht="24" customHeight="1" thickBot="1" thickTop="1">
      <c r="B24" s="190"/>
      <c r="C24" s="193" t="s">
        <v>38</v>
      </c>
      <c r="D24" s="194"/>
      <c r="E24" s="61">
        <f aca="true" t="shared" si="6" ref="E24:S24">E23/E6*100</f>
        <v>0.2292263610315186</v>
      </c>
      <c r="F24" s="61">
        <f t="shared" si="6"/>
        <v>3.546099290780142</v>
      </c>
      <c r="G24" s="61">
        <f t="shared" si="6"/>
        <v>1.3350286077558804</v>
      </c>
      <c r="H24" s="61">
        <f t="shared" si="6"/>
        <v>3.0190431955411055</v>
      </c>
      <c r="I24" s="61">
        <f t="shared" si="6"/>
        <v>3.2828282828282833</v>
      </c>
      <c r="J24" s="61">
        <f t="shared" si="6"/>
        <v>0.36821110770174903</v>
      </c>
      <c r="K24" s="61">
        <f t="shared" si="6"/>
        <v>11.898554159753497</v>
      </c>
      <c r="L24" s="61">
        <f t="shared" si="6"/>
        <v>6.057268722466961</v>
      </c>
      <c r="M24" s="61">
        <f t="shared" si="6"/>
        <v>0.6541648495420846</v>
      </c>
      <c r="N24" s="61">
        <f t="shared" si="6"/>
        <v>0.3112033195020747</v>
      </c>
      <c r="O24" s="61">
        <f t="shared" si="6"/>
        <v>0.9176587301587302</v>
      </c>
      <c r="P24" s="61">
        <f t="shared" si="6"/>
        <v>1.9274092615769713</v>
      </c>
      <c r="Q24" s="61">
        <f t="shared" si="6"/>
        <v>6.944207473127453</v>
      </c>
      <c r="R24" s="62">
        <f t="shared" si="6"/>
        <v>1.866666666666667</v>
      </c>
      <c r="S24" s="63">
        <f t="shared" si="6"/>
        <v>3.233285181816561</v>
      </c>
    </row>
    <row r="25" spans="2:19" s="6" customFormat="1" ht="24" customHeight="1" thickBot="1" thickTop="1">
      <c r="B25" s="197" t="s">
        <v>42</v>
      </c>
      <c r="C25" s="198" t="s">
        <v>43</v>
      </c>
      <c r="D25" s="199"/>
      <c r="E25" s="65">
        <v>176</v>
      </c>
      <c r="F25" s="52">
        <v>122</v>
      </c>
      <c r="G25" s="52">
        <v>177</v>
      </c>
      <c r="H25" s="52">
        <v>259</v>
      </c>
      <c r="I25" s="52">
        <v>315</v>
      </c>
      <c r="J25" s="52">
        <v>102</v>
      </c>
      <c r="K25" s="52">
        <v>170</v>
      </c>
      <c r="L25" s="52">
        <v>124</v>
      </c>
      <c r="M25" s="52">
        <v>153</v>
      </c>
      <c r="N25" s="52">
        <v>151</v>
      </c>
      <c r="O25" s="52">
        <v>150</v>
      </c>
      <c r="P25" s="52">
        <v>204</v>
      </c>
      <c r="Q25" s="52">
        <v>273</v>
      </c>
      <c r="R25" s="52">
        <v>400</v>
      </c>
      <c r="S25" s="53">
        <f>SUM(E25:R25)</f>
        <v>2776</v>
      </c>
    </row>
    <row r="26" spans="2:19" ht="24" customHeight="1" thickBot="1" thickTop="1">
      <c r="B26" s="190"/>
      <c r="C26" s="193" t="s">
        <v>38</v>
      </c>
      <c r="D26" s="194"/>
      <c r="E26" s="61">
        <f aca="true" t="shared" si="7" ref="E26:S26">E25/E6*100</f>
        <v>5.042979942693409</v>
      </c>
      <c r="F26" s="61">
        <f t="shared" si="7"/>
        <v>5.407801418439717</v>
      </c>
      <c r="G26" s="61">
        <f t="shared" si="7"/>
        <v>3.750794659885569</v>
      </c>
      <c r="H26" s="61">
        <f t="shared" si="7"/>
        <v>6.014862981885741</v>
      </c>
      <c r="I26" s="61">
        <f t="shared" si="7"/>
        <v>4.186602870813397</v>
      </c>
      <c r="J26" s="61">
        <f t="shared" si="7"/>
        <v>3.1297944154648665</v>
      </c>
      <c r="K26" s="61">
        <f t="shared" si="7"/>
        <v>4.029390850912538</v>
      </c>
      <c r="L26" s="61">
        <f t="shared" si="7"/>
        <v>6.828193832599119</v>
      </c>
      <c r="M26" s="61">
        <f t="shared" si="7"/>
        <v>6.6724814653292635</v>
      </c>
      <c r="N26" s="61">
        <f t="shared" si="7"/>
        <v>7.831950207468879</v>
      </c>
      <c r="O26" s="61">
        <f t="shared" si="7"/>
        <v>3.7202380952380953</v>
      </c>
      <c r="P26" s="61">
        <f t="shared" si="7"/>
        <v>5.106382978723404</v>
      </c>
      <c r="Q26" s="61">
        <f t="shared" si="7"/>
        <v>4.65790820679065</v>
      </c>
      <c r="R26" s="62">
        <f t="shared" si="7"/>
        <v>6.2745098039215685</v>
      </c>
      <c r="S26" s="63">
        <f t="shared" si="7"/>
        <v>4.950689280045655</v>
      </c>
    </row>
    <row r="27" spans="2:19" ht="30" customHeight="1" thickBot="1" thickTop="1">
      <c r="B27" s="165" t="s">
        <v>44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202"/>
    </row>
    <row r="28" spans="2:19" ht="24" customHeight="1" thickBot="1" thickTop="1">
      <c r="B28" s="195" t="s">
        <v>20</v>
      </c>
      <c r="C28" s="196" t="s">
        <v>45</v>
      </c>
      <c r="D28" s="175"/>
      <c r="E28" s="50">
        <v>593</v>
      </c>
      <c r="F28" s="51">
        <v>461</v>
      </c>
      <c r="G28" s="51">
        <v>974</v>
      </c>
      <c r="H28" s="51">
        <v>1023</v>
      </c>
      <c r="I28" s="51">
        <v>1455</v>
      </c>
      <c r="J28" s="51">
        <v>623</v>
      </c>
      <c r="K28" s="51">
        <v>916</v>
      </c>
      <c r="L28" s="51">
        <v>451</v>
      </c>
      <c r="M28" s="52">
        <v>574</v>
      </c>
      <c r="N28" s="52">
        <v>504</v>
      </c>
      <c r="O28" s="52">
        <v>564</v>
      </c>
      <c r="P28" s="52">
        <v>871</v>
      </c>
      <c r="Q28" s="52">
        <v>1215</v>
      </c>
      <c r="R28" s="52">
        <v>1437</v>
      </c>
      <c r="S28" s="53">
        <f>SUM(E28:R28)</f>
        <v>11661</v>
      </c>
    </row>
    <row r="29" spans="2:19" ht="24" customHeight="1" thickBot="1" thickTop="1">
      <c r="B29" s="190"/>
      <c r="C29" s="193" t="s">
        <v>38</v>
      </c>
      <c r="D29" s="194"/>
      <c r="E29" s="61">
        <f aca="true" t="shared" si="8" ref="E29:S29">E28/E6*100</f>
        <v>16.991404011461317</v>
      </c>
      <c r="F29" s="61">
        <f t="shared" si="8"/>
        <v>20.43439716312057</v>
      </c>
      <c r="G29" s="61">
        <f t="shared" si="8"/>
        <v>20.63996609451155</v>
      </c>
      <c r="H29" s="61">
        <f t="shared" si="8"/>
        <v>23.75754760798885</v>
      </c>
      <c r="I29" s="61">
        <f t="shared" si="8"/>
        <v>19.338118022328548</v>
      </c>
      <c r="J29" s="61">
        <f t="shared" si="8"/>
        <v>19.116293341515803</v>
      </c>
      <c r="K29" s="61">
        <f t="shared" si="8"/>
        <v>21.71130599668168</v>
      </c>
      <c r="L29" s="61">
        <f t="shared" si="8"/>
        <v>24.834801762114537</v>
      </c>
      <c r="M29" s="61">
        <f t="shared" si="8"/>
        <v>25.032708242477103</v>
      </c>
      <c r="N29" s="61">
        <f t="shared" si="8"/>
        <v>26.141078838174277</v>
      </c>
      <c r="O29" s="61">
        <f t="shared" si="8"/>
        <v>13.988095238095239</v>
      </c>
      <c r="P29" s="61">
        <f t="shared" si="8"/>
        <v>21.802252816020026</v>
      </c>
      <c r="Q29" s="61">
        <f t="shared" si="8"/>
        <v>20.730250810441905</v>
      </c>
      <c r="R29" s="62">
        <f t="shared" si="8"/>
        <v>22.541176470588233</v>
      </c>
      <c r="S29" s="63">
        <f t="shared" si="8"/>
        <v>20.796105077309935</v>
      </c>
    </row>
    <row r="30" spans="2:19" ht="24" customHeight="1" thickBot="1" thickTop="1">
      <c r="B30" s="197" t="s">
        <v>23</v>
      </c>
      <c r="C30" s="198" t="s">
        <v>46</v>
      </c>
      <c r="D30" s="199"/>
      <c r="E30" s="50">
        <v>1003</v>
      </c>
      <c r="F30" s="51">
        <v>534</v>
      </c>
      <c r="G30" s="51">
        <v>1036</v>
      </c>
      <c r="H30" s="51">
        <v>978</v>
      </c>
      <c r="I30" s="51">
        <v>1612</v>
      </c>
      <c r="J30" s="51">
        <v>761</v>
      </c>
      <c r="K30" s="51">
        <v>955</v>
      </c>
      <c r="L30" s="51">
        <v>423</v>
      </c>
      <c r="M30" s="52">
        <v>494</v>
      </c>
      <c r="N30" s="52">
        <v>423</v>
      </c>
      <c r="O30" s="52">
        <v>1041</v>
      </c>
      <c r="P30" s="52">
        <v>831</v>
      </c>
      <c r="Q30" s="52">
        <v>1152</v>
      </c>
      <c r="R30" s="52">
        <v>1299</v>
      </c>
      <c r="S30" s="53">
        <f>SUM(E30:R30)</f>
        <v>12542</v>
      </c>
    </row>
    <row r="31" spans="2:19" ht="24" customHeight="1" thickBot="1" thickTop="1">
      <c r="B31" s="190"/>
      <c r="C31" s="193" t="s">
        <v>38</v>
      </c>
      <c r="D31" s="194"/>
      <c r="E31" s="61">
        <f aca="true" t="shared" si="9" ref="E31:S31">E30/E6*100</f>
        <v>28.73925501432665</v>
      </c>
      <c r="F31" s="61">
        <f t="shared" si="9"/>
        <v>23.670212765957448</v>
      </c>
      <c r="G31" s="61">
        <f t="shared" si="9"/>
        <v>21.953803771985587</v>
      </c>
      <c r="H31" s="61">
        <f t="shared" si="9"/>
        <v>22.712494194147702</v>
      </c>
      <c r="I31" s="61">
        <f t="shared" si="9"/>
        <v>21.424774056353005</v>
      </c>
      <c r="J31" s="61">
        <f t="shared" si="9"/>
        <v>23.350721080085915</v>
      </c>
      <c r="K31" s="61">
        <f t="shared" si="9"/>
        <v>22.63569566247926</v>
      </c>
      <c r="L31" s="61">
        <f t="shared" si="9"/>
        <v>23.292951541850222</v>
      </c>
      <c r="M31" s="61">
        <f t="shared" si="9"/>
        <v>21.54382904491932</v>
      </c>
      <c r="N31" s="61">
        <f t="shared" si="9"/>
        <v>21.939834024896264</v>
      </c>
      <c r="O31" s="61">
        <f t="shared" si="9"/>
        <v>25.818452380952383</v>
      </c>
      <c r="P31" s="61">
        <f t="shared" si="9"/>
        <v>20.801001251564454</v>
      </c>
      <c r="Q31" s="61">
        <f t="shared" si="9"/>
        <v>19.65534891656714</v>
      </c>
      <c r="R31" s="62">
        <f t="shared" si="9"/>
        <v>20.376470588235293</v>
      </c>
      <c r="S31" s="63">
        <f t="shared" si="9"/>
        <v>22.367271235710593</v>
      </c>
    </row>
    <row r="32" spans="2:19" ht="24" customHeight="1" thickBot="1" thickTop="1">
      <c r="B32" s="197" t="s">
        <v>28</v>
      </c>
      <c r="C32" s="198" t="s">
        <v>47</v>
      </c>
      <c r="D32" s="199"/>
      <c r="E32" s="50">
        <v>541</v>
      </c>
      <c r="F32" s="51">
        <v>573</v>
      </c>
      <c r="G32" s="51">
        <v>2554</v>
      </c>
      <c r="H32" s="51">
        <v>1801</v>
      </c>
      <c r="I32" s="51">
        <v>3208</v>
      </c>
      <c r="J32" s="51">
        <v>1218</v>
      </c>
      <c r="K32" s="51">
        <v>1845</v>
      </c>
      <c r="L32" s="51">
        <v>372</v>
      </c>
      <c r="M32" s="52">
        <v>503</v>
      </c>
      <c r="N32" s="52">
        <v>682</v>
      </c>
      <c r="O32" s="52">
        <v>1038</v>
      </c>
      <c r="P32" s="52">
        <v>1190</v>
      </c>
      <c r="Q32" s="52">
        <v>2561</v>
      </c>
      <c r="R32" s="52">
        <v>2415</v>
      </c>
      <c r="S32" s="53">
        <f>SUM(E32:R32)</f>
        <v>20501</v>
      </c>
    </row>
    <row r="33" spans="2:19" ht="24" customHeight="1" thickBot="1" thickTop="1">
      <c r="B33" s="190"/>
      <c r="C33" s="193" t="s">
        <v>38</v>
      </c>
      <c r="D33" s="194"/>
      <c r="E33" s="66">
        <f aca="true" t="shared" si="10" ref="E33:S33">E32/E6*100</f>
        <v>15.501432664756448</v>
      </c>
      <c r="F33" s="66">
        <f t="shared" si="10"/>
        <v>25.398936170212767</v>
      </c>
      <c r="G33" s="66">
        <f t="shared" si="10"/>
        <v>54.12163593981776</v>
      </c>
      <c r="H33" s="66">
        <f t="shared" si="10"/>
        <v>41.82535996284255</v>
      </c>
      <c r="I33" s="66">
        <f t="shared" si="10"/>
        <v>42.63689526847422</v>
      </c>
      <c r="J33" s="66">
        <f t="shared" si="10"/>
        <v>37.37342743172752</v>
      </c>
      <c r="K33" s="66">
        <f t="shared" si="10"/>
        <v>43.73074188196255</v>
      </c>
      <c r="L33" s="66">
        <f t="shared" si="10"/>
        <v>20.484581497797357</v>
      </c>
      <c r="M33" s="66">
        <f t="shared" si="10"/>
        <v>21.93632795464457</v>
      </c>
      <c r="N33" s="66">
        <f t="shared" si="10"/>
        <v>35.37344398340249</v>
      </c>
      <c r="O33" s="66">
        <f t="shared" si="10"/>
        <v>25.744047619047617</v>
      </c>
      <c r="P33" s="66">
        <f t="shared" si="10"/>
        <v>29.78723404255319</v>
      </c>
      <c r="Q33" s="66">
        <f t="shared" si="10"/>
        <v>43.695615082750386</v>
      </c>
      <c r="R33" s="67">
        <f t="shared" si="10"/>
        <v>37.88235294117647</v>
      </c>
      <c r="S33" s="68">
        <f t="shared" si="10"/>
        <v>36.561268346619585</v>
      </c>
    </row>
    <row r="34" spans="2:19" ht="24" customHeight="1" thickBot="1" thickTop="1">
      <c r="B34" s="197" t="s">
        <v>31</v>
      </c>
      <c r="C34" s="198" t="s">
        <v>48</v>
      </c>
      <c r="D34" s="199"/>
      <c r="E34" s="65">
        <v>883</v>
      </c>
      <c r="F34" s="52">
        <v>716</v>
      </c>
      <c r="G34" s="52">
        <v>1412</v>
      </c>
      <c r="H34" s="52">
        <v>1263</v>
      </c>
      <c r="I34" s="52">
        <v>2143</v>
      </c>
      <c r="J34" s="52">
        <v>914</v>
      </c>
      <c r="K34" s="52">
        <v>1659</v>
      </c>
      <c r="L34" s="52">
        <v>507</v>
      </c>
      <c r="M34" s="52">
        <v>659</v>
      </c>
      <c r="N34" s="52">
        <v>411</v>
      </c>
      <c r="O34" s="52">
        <v>1208</v>
      </c>
      <c r="P34" s="52">
        <v>1127</v>
      </c>
      <c r="Q34" s="52">
        <v>1616</v>
      </c>
      <c r="R34" s="52">
        <v>1274</v>
      </c>
      <c r="S34" s="53">
        <f>SUM(E34:R34)</f>
        <v>15792</v>
      </c>
    </row>
    <row r="35" spans="2:19" ht="24" customHeight="1" thickBot="1" thickTop="1">
      <c r="B35" s="203"/>
      <c r="C35" s="193" t="s">
        <v>38</v>
      </c>
      <c r="D35" s="194"/>
      <c r="E35" s="66">
        <f aca="true" t="shared" si="11" ref="E35:S35">E34/E6*100</f>
        <v>25.30085959885387</v>
      </c>
      <c r="F35" s="66">
        <f t="shared" si="11"/>
        <v>31.73758865248227</v>
      </c>
      <c r="G35" s="66">
        <f t="shared" si="11"/>
        <v>29.921593557957195</v>
      </c>
      <c r="H35" s="66">
        <f t="shared" si="11"/>
        <v>29.331165815141663</v>
      </c>
      <c r="I35" s="66">
        <f t="shared" si="11"/>
        <v>28.482190324295587</v>
      </c>
      <c r="J35" s="66">
        <f t="shared" si="11"/>
        <v>28.04541270328322</v>
      </c>
      <c r="K35" s="66">
        <f t="shared" si="11"/>
        <v>39.32211424508177</v>
      </c>
      <c r="L35" s="66">
        <f t="shared" si="11"/>
        <v>27.918502202643168</v>
      </c>
      <c r="M35" s="66">
        <f t="shared" si="11"/>
        <v>28.739642389882253</v>
      </c>
      <c r="N35" s="66">
        <f t="shared" si="11"/>
        <v>21.317427385892117</v>
      </c>
      <c r="O35" s="66">
        <f t="shared" si="11"/>
        <v>29.96031746031746</v>
      </c>
      <c r="P35" s="66">
        <f t="shared" si="11"/>
        <v>28.21026282853567</v>
      </c>
      <c r="Q35" s="66">
        <f t="shared" si="11"/>
        <v>27.572086674628903</v>
      </c>
      <c r="R35" s="67">
        <f t="shared" si="11"/>
        <v>19.984313725490196</v>
      </c>
      <c r="S35" s="68">
        <f t="shared" si="11"/>
        <v>28.163287143545023</v>
      </c>
    </row>
    <row r="36" spans="2:19" ht="24" customHeight="1" thickBot="1" thickTop="1">
      <c r="B36" s="197" t="s">
        <v>42</v>
      </c>
      <c r="C36" s="204" t="s">
        <v>49</v>
      </c>
      <c r="D36" s="205"/>
      <c r="E36" s="65">
        <v>656</v>
      </c>
      <c r="F36" s="52">
        <v>515</v>
      </c>
      <c r="G36" s="52">
        <v>1222</v>
      </c>
      <c r="H36" s="52">
        <v>985</v>
      </c>
      <c r="I36" s="52">
        <v>1767</v>
      </c>
      <c r="J36" s="52">
        <v>694</v>
      </c>
      <c r="K36" s="52">
        <v>726</v>
      </c>
      <c r="L36" s="52">
        <v>340</v>
      </c>
      <c r="M36" s="52">
        <v>754</v>
      </c>
      <c r="N36" s="52">
        <v>424</v>
      </c>
      <c r="O36" s="52">
        <v>1366</v>
      </c>
      <c r="P36" s="52">
        <v>1207</v>
      </c>
      <c r="Q36" s="52">
        <v>1327</v>
      </c>
      <c r="R36" s="52">
        <v>1566</v>
      </c>
      <c r="S36" s="53">
        <f>SUM(E36:R36)</f>
        <v>13549</v>
      </c>
    </row>
    <row r="37" spans="2:19" ht="24" customHeight="1" thickBot="1" thickTop="1">
      <c r="B37" s="203"/>
      <c r="C37" s="193" t="s">
        <v>38</v>
      </c>
      <c r="D37" s="194"/>
      <c r="E37" s="66">
        <f aca="true" t="shared" si="12" ref="E37:S37">E36/E6*100</f>
        <v>18.79656160458453</v>
      </c>
      <c r="F37" s="66">
        <f t="shared" si="12"/>
        <v>22.828014184397162</v>
      </c>
      <c r="G37" s="66">
        <f t="shared" si="12"/>
        <v>25.895316804407713</v>
      </c>
      <c r="H37" s="66">
        <f t="shared" si="12"/>
        <v>22.87505805852299</v>
      </c>
      <c r="I37" s="66">
        <f t="shared" si="12"/>
        <v>23.484848484848484</v>
      </c>
      <c r="J37" s="66">
        <f t="shared" si="12"/>
        <v>21.29487572875115</v>
      </c>
      <c r="K37" s="66">
        <f t="shared" si="12"/>
        <v>17.207869163308843</v>
      </c>
      <c r="L37" s="66">
        <f t="shared" si="12"/>
        <v>18.722466960352424</v>
      </c>
      <c r="M37" s="66">
        <f t="shared" si="12"/>
        <v>32.88268643698212</v>
      </c>
      <c r="N37" s="66">
        <f t="shared" si="12"/>
        <v>21.991701244813278</v>
      </c>
      <c r="O37" s="66">
        <f t="shared" si="12"/>
        <v>33.87896825396825</v>
      </c>
      <c r="P37" s="66">
        <f t="shared" si="12"/>
        <v>30.21276595744681</v>
      </c>
      <c r="Q37" s="66">
        <f t="shared" si="12"/>
        <v>22.64118751066371</v>
      </c>
      <c r="R37" s="67">
        <f t="shared" si="12"/>
        <v>24.564705882352943</v>
      </c>
      <c r="S37" s="68">
        <f t="shared" si="12"/>
        <v>24.16314447238421</v>
      </c>
    </row>
    <row r="38" spans="2:19" s="72" customFormat="1" ht="24" customHeight="1" thickBot="1" thickTop="1">
      <c r="B38" s="206" t="s">
        <v>50</v>
      </c>
      <c r="C38" s="208" t="s">
        <v>51</v>
      </c>
      <c r="D38" s="209"/>
      <c r="E38" s="69">
        <v>554</v>
      </c>
      <c r="F38" s="70">
        <v>213</v>
      </c>
      <c r="G38" s="70">
        <v>167</v>
      </c>
      <c r="H38" s="70">
        <v>163</v>
      </c>
      <c r="I38" s="70">
        <v>625</v>
      </c>
      <c r="J38" s="70">
        <v>122</v>
      </c>
      <c r="K38" s="70">
        <v>252</v>
      </c>
      <c r="L38" s="70">
        <v>107</v>
      </c>
      <c r="M38" s="70">
        <v>177</v>
      </c>
      <c r="N38" s="70">
        <v>129</v>
      </c>
      <c r="O38" s="70">
        <v>361</v>
      </c>
      <c r="P38" s="70">
        <v>305</v>
      </c>
      <c r="Q38" s="70">
        <v>319</v>
      </c>
      <c r="R38" s="70">
        <v>442</v>
      </c>
      <c r="S38" s="71">
        <f>SUM(E38:R38)</f>
        <v>3936</v>
      </c>
    </row>
    <row r="39" spans="2:19" s="6" customFormat="1" ht="24" customHeight="1" thickBot="1" thickTop="1">
      <c r="B39" s="207"/>
      <c r="C39" s="210" t="s">
        <v>38</v>
      </c>
      <c r="D39" s="211"/>
      <c r="E39" s="73">
        <f aca="true" t="shared" si="13" ref="E39:S39">E38/E6*100</f>
        <v>15.873925501432664</v>
      </c>
      <c r="F39" s="74">
        <f t="shared" si="13"/>
        <v>9.441489361702128</v>
      </c>
      <c r="G39" s="74">
        <f t="shared" si="13"/>
        <v>3.538885357067175</v>
      </c>
      <c r="H39" s="74">
        <f t="shared" si="13"/>
        <v>3.785415699024617</v>
      </c>
      <c r="I39" s="74">
        <f t="shared" si="13"/>
        <v>8.30675172780436</v>
      </c>
      <c r="J39" s="74">
        <f t="shared" si="13"/>
        <v>3.7434795949677815</v>
      </c>
      <c r="K39" s="74">
        <f t="shared" si="13"/>
        <v>5.972979378999764</v>
      </c>
      <c r="L39" s="74">
        <f t="shared" si="13"/>
        <v>5.892070484581498</v>
      </c>
      <c r="M39" s="74">
        <f t="shared" si="13"/>
        <v>7.7191452245965975</v>
      </c>
      <c r="N39" s="74">
        <f t="shared" si="13"/>
        <v>6.690871369294606</v>
      </c>
      <c r="O39" s="73">
        <f t="shared" si="13"/>
        <v>8.953373015873016</v>
      </c>
      <c r="P39" s="74">
        <f t="shared" si="13"/>
        <v>7.634543178973717</v>
      </c>
      <c r="Q39" s="74">
        <f t="shared" si="13"/>
        <v>5.442757208667462</v>
      </c>
      <c r="R39" s="75">
        <f t="shared" si="13"/>
        <v>6.933333333333333</v>
      </c>
      <c r="S39" s="68">
        <f t="shared" si="13"/>
        <v>7.01942111176502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12" t="s">
        <v>52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65" t="s">
        <v>55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4"/>
    </row>
    <row r="44" spans="2:19" s="6" customFormat="1" ht="36" customHeight="1" thickBot="1" thickTop="1">
      <c r="B44" s="82" t="s">
        <v>20</v>
      </c>
      <c r="C44" s="215" t="s">
        <v>56</v>
      </c>
      <c r="D44" s="216"/>
      <c r="E44" s="58">
        <v>253</v>
      </c>
      <c r="F44" s="58">
        <v>85</v>
      </c>
      <c r="G44" s="58">
        <v>130</v>
      </c>
      <c r="H44" s="58">
        <v>219</v>
      </c>
      <c r="I44" s="58">
        <v>284</v>
      </c>
      <c r="J44" s="58">
        <v>203</v>
      </c>
      <c r="K44" s="58">
        <v>105</v>
      </c>
      <c r="L44" s="58">
        <v>124</v>
      </c>
      <c r="M44" s="58">
        <v>119</v>
      </c>
      <c r="N44" s="58">
        <v>80</v>
      </c>
      <c r="O44" s="58">
        <v>178</v>
      </c>
      <c r="P44" s="58">
        <v>186</v>
      </c>
      <c r="Q44" s="58">
        <v>415</v>
      </c>
      <c r="R44" s="83">
        <v>1328</v>
      </c>
      <c r="S44" s="84">
        <f>SUM(E44:R44)</f>
        <v>3709</v>
      </c>
    </row>
    <row r="45" spans="2:19" s="6" customFormat="1" ht="36.75" customHeight="1" thickBot="1" thickTop="1">
      <c r="B45" s="85"/>
      <c r="C45" s="217" t="s">
        <v>57</v>
      </c>
      <c r="D45" s="218"/>
      <c r="E45" s="86">
        <v>68</v>
      </c>
      <c r="F45" s="51">
        <v>69</v>
      </c>
      <c r="G45" s="51">
        <v>57</v>
      </c>
      <c r="H45" s="51">
        <v>154</v>
      </c>
      <c r="I45" s="51">
        <v>181</v>
      </c>
      <c r="J45" s="51">
        <v>176</v>
      </c>
      <c r="K45" s="51">
        <v>21</v>
      </c>
      <c r="L45" s="51">
        <v>92</v>
      </c>
      <c r="M45" s="52">
        <v>74</v>
      </c>
      <c r="N45" s="52">
        <v>41</v>
      </c>
      <c r="O45" s="52">
        <v>175</v>
      </c>
      <c r="P45" s="52">
        <v>162</v>
      </c>
      <c r="Q45" s="52">
        <v>358</v>
      </c>
      <c r="R45" s="52">
        <v>1074</v>
      </c>
      <c r="S45" s="84">
        <f>SUM(E45:R45)</f>
        <v>2702</v>
      </c>
    </row>
    <row r="46" spans="2:22" s="6" customFormat="1" ht="36" customHeight="1" thickBot="1" thickTop="1">
      <c r="B46" s="87" t="s">
        <v>23</v>
      </c>
      <c r="C46" s="219" t="s">
        <v>58</v>
      </c>
      <c r="D46" s="220"/>
      <c r="E46" s="88">
        <f>E44+'[1]Stan i struktura IX 09'!E46</f>
        <v>4188</v>
      </c>
      <c r="F46" s="88">
        <f>F44+'[1]Stan i struktura IX 09'!F46</f>
        <v>1405</v>
      </c>
      <c r="G46" s="88">
        <f>G44+'[1]Stan i struktura IX 09'!G46</f>
        <v>2286</v>
      </c>
      <c r="H46" s="88">
        <f>H44+'[1]Stan i struktura IX 09'!H46</f>
        <v>1453</v>
      </c>
      <c r="I46" s="88">
        <f>I44+'[1]Stan i struktura IX 09'!I46</f>
        <v>2474</v>
      </c>
      <c r="J46" s="88">
        <f>J44+'[1]Stan i struktura IX 09'!J46</f>
        <v>1854</v>
      </c>
      <c r="K46" s="88">
        <f>K44+'[1]Stan i struktura IX 09'!K46</f>
        <v>1613</v>
      </c>
      <c r="L46" s="88">
        <f>L44+'[1]Stan i struktura IX 09'!L46</f>
        <v>1534</v>
      </c>
      <c r="M46" s="88">
        <f>M44+'[1]Stan i struktura IX 09'!M46</f>
        <v>1122</v>
      </c>
      <c r="N46" s="88">
        <f>N44+'[1]Stan i struktura IX 09'!N46</f>
        <v>1503</v>
      </c>
      <c r="O46" s="88">
        <f>O44+'[1]Stan i struktura IX 09'!O46</f>
        <v>2047</v>
      </c>
      <c r="P46" s="88">
        <f>P44+'[1]Stan i struktura IX 09'!P46</f>
        <v>1768</v>
      </c>
      <c r="Q46" s="88">
        <f>Q44+'[1]Stan i struktura IX 09'!Q46</f>
        <v>4282</v>
      </c>
      <c r="R46" s="89">
        <f>R44+'[1]Stan i struktura IX 09'!R46</f>
        <v>12590</v>
      </c>
      <c r="S46" s="90">
        <f>S44+'[1]Stan i struktura IX 09'!S46</f>
        <v>40119</v>
      </c>
      <c r="V46" s="6">
        <f>SUM(E46:R46)</f>
        <v>40119</v>
      </c>
    </row>
    <row r="47" spans="2:19" s="6" customFormat="1" ht="34.5" customHeight="1" thickBot="1">
      <c r="B47" s="221" t="s">
        <v>59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14"/>
    </row>
    <row r="48" spans="2:19" s="6" customFormat="1" ht="32.25" customHeight="1" thickBot="1" thickTop="1">
      <c r="B48" s="223" t="s">
        <v>20</v>
      </c>
      <c r="C48" s="224" t="s">
        <v>60</v>
      </c>
      <c r="D48" s="225"/>
      <c r="E48" s="59">
        <v>8</v>
      </c>
      <c r="F48" s="59">
        <v>5</v>
      </c>
      <c r="G48" s="59">
        <v>0</v>
      </c>
      <c r="H48" s="59">
        <v>2</v>
      </c>
      <c r="I48" s="59">
        <v>20</v>
      </c>
      <c r="J48" s="59">
        <v>1</v>
      </c>
      <c r="K48" s="59">
        <v>10</v>
      </c>
      <c r="L48" s="59">
        <v>11</v>
      </c>
      <c r="M48" s="59">
        <v>3</v>
      </c>
      <c r="N48" s="59">
        <v>2</v>
      </c>
      <c r="O48" s="59">
        <v>3</v>
      </c>
      <c r="P48" s="59">
        <v>4</v>
      </c>
      <c r="Q48" s="59">
        <v>207</v>
      </c>
      <c r="R48" s="60">
        <v>42</v>
      </c>
      <c r="S48" s="91">
        <f>SUM(E48:R48)</f>
        <v>318</v>
      </c>
    </row>
    <row r="49" spans="2:22" ht="32.25" customHeight="1" thickBot="1" thickTop="1">
      <c r="B49" s="190"/>
      <c r="C49" s="226" t="s">
        <v>61</v>
      </c>
      <c r="D49" s="227"/>
      <c r="E49" s="92">
        <f>E48+'[1]Stan i struktura IX 09'!E49</f>
        <v>51</v>
      </c>
      <c r="F49" s="92">
        <f>F48+'[1]Stan i struktura IX 09'!F49</f>
        <v>86</v>
      </c>
      <c r="G49" s="92">
        <f>G48+'[1]Stan i struktura IX 09'!G49</f>
        <v>1</v>
      </c>
      <c r="H49" s="92">
        <f>H48+'[1]Stan i struktura IX 09'!H49</f>
        <v>9</v>
      </c>
      <c r="I49" s="92">
        <f>I48+'[1]Stan i struktura IX 09'!I49</f>
        <v>82</v>
      </c>
      <c r="J49" s="92">
        <f>J48+'[1]Stan i struktura IX 09'!J49</f>
        <v>59</v>
      </c>
      <c r="K49" s="92">
        <f>K48+'[1]Stan i struktura IX 09'!K49</f>
        <v>186</v>
      </c>
      <c r="L49" s="92">
        <f>L48+'[1]Stan i struktura IX 09'!L49</f>
        <v>81</v>
      </c>
      <c r="M49" s="92">
        <f>M48+'[1]Stan i struktura IX 09'!M49</f>
        <v>37</v>
      </c>
      <c r="N49" s="92">
        <f>N48+'[1]Stan i struktura IX 09'!N49</f>
        <v>19</v>
      </c>
      <c r="O49" s="92">
        <f>O48+'[1]Stan i struktura IX 09'!O49</f>
        <v>127</v>
      </c>
      <c r="P49" s="92">
        <f>P48+'[1]Stan i struktura IX 09'!P49</f>
        <v>27</v>
      </c>
      <c r="Q49" s="92">
        <f>Q48+'[1]Stan i struktura IX 09'!Q49</f>
        <v>1107</v>
      </c>
      <c r="R49" s="93">
        <f>R48+'[1]Stan i struktura IX 09'!R49</f>
        <v>446</v>
      </c>
      <c r="S49" s="90">
        <f>S48+'[1]Stan i struktura IX 09'!S49</f>
        <v>2318</v>
      </c>
      <c r="V49" s="6">
        <f>SUM(E49:R49)</f>
        <v>2318</v>
      </c>
    </row>
    <row r="50" spans="2:19" s="6" customFormat="1" ht="32.25" customHeight="1" thickBot="1" thickTop="1">
      <c r="B50" s="228" t="s">
        <v>23</v>
      </c>
      <c r="C50" s="229" t="s">
        <v>62</v>
      </c>
      <c r="D50" s="230"/>
      <c r="E50" s="94">
        <v>3</v>
      </c>
      <c r="F50" s="94">
        <v>44</v>
      </c>
      <c r="G50" s="94">
        <v>2</v>
      </c>
      <c r="H50" s="94">
        <v>13</v>
      </c>
      <c r="I50" s="94">
        <v>9</v>
      </c>
      <c r="J50" s="94">
        <v>1</v>
      </c>
      <c r="K50" s="94">
        <v>0</v>
      </c>
      <c r="L50" s="94">
        <v>5</v>
      </c>
      <c r="M50" s="94">
        <v>2</v>
      </c>
      <c r="N50" s="94">
        <v>0</v>
      </c>
      <c r="O50" s="94">
        <v>3</v>
      </c>
      <c r="P50" s="94">
        <v>65</v>
      </c>
      <c r="Q50" s="94">
        <v>2</v>
      </c>
      <c r="R50" s="95">
        <v>0</v>
      </c>
      <c r="S50" s="91">
        <f>SUM(E50:R50)</f>
        <v>149</v>
      </c>
    </row>
    <row r="51" spans="2:22" ht="32.25" customHeight="1" thickBot="1" thickTop="1">
      <c r="B51" s="190"/>
      <c r="C51" s="226" t="s">
        <v>63</v>
      </c>
      <c r="D51" s="227"/>
      <c r="E51" s="92">
        <f>E50+'[1]Stan i struktura IX 09'!E51</f>
        <v>74</v>
      </c>
      <c r="F51" s="92">
        <f>F50+'[1]Stan i struktura IX 09'!F51</f>
        <v>326</v>
      </c>
      <c r="G51" s="92">
        <f>G50+'[1]Stan i struktura IX 09'!G51</f>
        <v>219</v>
      </c>
      <c r="H51" s="92">
        <f>H50+'[1]Stan i struktura IX 09'!H51</f>
        <v>122</v>
      </c>
      <c r="I51" s="92">
        <f>I50+'[1]Stan i struktura IX 09'!I51</f>
        <v>394</v>
      </c>
      <c r="J51" s="92">
        <f>J50+'[1]Stan i struktura IX 09'!J51</f>
        <v>87</v>
      </c>
      <c r="K51" s="92">
        <f>K50+'[1]Stan i struktura IX 09'!K51</f>
        <v>83</v>
      </c>
      <c r="L51" s="92">
        <f>L50+'[1]Stan i struktura IX 09'!L51</f>
        <v>108</v>
      </c>
      <c r="M51" s="92">
        <f>M50+'[1]Stan i struktura IX 09'!M51</f>
        <v>11</v>
      </c>
      <c r="N51" s="92">
        <f>N50+'[1]Stan i struktura IX 09'!N51</f>
        <v>77</v>
      </c>
      <c r="O51" s="92">
        <f>O50+'[1]Stan i struktura IX 09'!O51</f>
        <v>277</v>
      </c>
      <c r="P51" s="92">
        <f>P50+'[1]Stan i struktura IX 09'!P51</f>
        <v>308</v>
      </c>
      <c r="Q51" s="92">
        <f>Q50+'[1]Stan i struktura IX 09'!Q51</f>
        <v>127</v>
      </c>
      <c r="R51" s="93">
        <f>R50+'[1]Stan i struktura IX 09'!R51</f>
        <v>43</v>
      </c>
      <c r="S51" s="90">
        <f>S50+'[1]Stan i struktura IX 09'!S51</f>
        <v>2256</v>
      </c>
      <c r="V51" s="6">
        <f>SUM(E51:R51)</f>
        <v>2256</v>
      </c>
    </row>
    <row r="52" spans="2:19" s="6" customFormat="1" ht="31.5" customHeight="1" thickBot="1" thickTop="1">
      <c r="B52" s="231" t="s">
        <v>28</v>
      </c>
      <c r="C52" s="232" t="s">
        <v>64</v>
      </c>
      <c r="D52" s="233"/>
      <c r="E52" s="50">
        <v>15</v>
      </c>
      <c r="F52" s="51">
        <v>10</v>
      </c>
      <c r="G52" s="51">
        <v>20</v>
      </c>
      <c r="H52" s="51">
        <v>32</v>
      </c>
      <c r="I52" s="52">
        <v>10</v>
      </c>
      <c r="J52" s="51">
        <v>8</v>
      </c>
      <c r="K52" s="52">
        <v>17</v>
      </c>
      <c r="L52" s="51">
        <v>9</v>
      </c>
      <c r="M52" s="52">
        <v>4</v>
      </c>
      <c r="N52" s="52">
        <v>15</v>
      </c>
      <c r="O52" s="52">
        <v>7</v>
      </c>
      <c r="P52" s="51">
        <v>5</v>
      </c>
      <c r="Q52" s="96">
        <v>7</v>
      </c>
      <c r="R52" s="52">
        <v>24</v>
      </c>
      <c r="S52" s="91">
        <f>SUM(E52:R52)</f>
        <v>183</v>
      </c>
    </row>
    <row r="53" spans="2:22" ht="32.25" customHeight="1" thickBot="1" thickTop="1">
      <c r="B53" s="190"/>
      <c r="C53" s="226" t="s">
        <v>65</v>
      </c>
      <c r="D53" s="227"/>
      <c r="E53" s="92">
        <f>E52+'[1]Stan i struktura IX 09'!E53</f>
        <v>148</v>
      </c>
      <c r="F53" s="92">
        <f>F52+'[1]Stan i struktura IX 09'!F53</f>
        <v>64</v>
      </c>
      <c r="G53" s="92">
        <f>G52+'[1]Stan i struktura IX 09'!G53</f>
        <v>146</v>
      </c>
      <c r="H53" s="92">
        <f>H52+'[1]Stan i struktura IX 09'!H53</f>
        <v>137</v>
      </c>
      <c r="I53" s="92">
        <f>I52+'[1]Stan i struktura IX 09'!I53</f>
        <v>93</v>
      </c>
      <c r="J53" s="92">
        <f>J52+'[1]Stan i struktura IX 09'!J53</f>
        <v>89</v>
      </c>
      <c r="K53" s="92">
        <f>K52+'[1]Stan i struktura IX 09'!K53</f>
        <v>161</v>
      </c>
      <c r="L53" s="92">
        <f>L52+'[1]Stan i struktura IX 09'!L53</f>
        <v>119</v>
      </c>
      <c r="M53" s="92">
        <f>M52+'[1]Stan i struktura IX 09'!M53</f>
        <v>16</v>
      </c>
      <c r="N53" s="92">
        <f>N52+'[1]Stan i struktura IX 09'!N53</f>
        <v>97</v>
      </c>
      <c r="O53" s="92">
        <f>O52+'[1]Stan i struktura IX 09'!O53</f>
        <v>61</v>
      </c>
      <c r="P53" s="92">
        <f>P52+'[1]Stan i struktura IX 09'!P53</f>
        <v>50</v>
      </c>
      <c r="Q53" s="92">
        <f>Q52+'[1]Stan i struktura IX 09'!Q53</f>
        <v>96</v>
      </c>
      <c r="R53" s="93">
        <f>R52+'[1]Stan i struktura IX 09'!R53</f>
        <v>252</v>
      </c>
      <c r="S53" s="90">
        <f>S52+'[1]Stan i struktura IX 09'!S53</f>
        <v>1529</v>
      </c>
      <c r="V53" s="6">
        <f>SUM(E53:R53)</f>
        <v>1529</v>
      </c>
    </row>
    <row r="54" spans="2:19" s="6" customFormat="1" ht="32.25" customHeight="1" thickBot="1" thickTop="1">
      <c r="B54" s="231" t="s">
        <v>31</v>
      </c>
      <c r="C54" s="232" t="s">
        <v>66</v>
      </c>
      <c r="D54" s="233"/>
      <c r="E54" s="50">
        <v>20</v>
      </c>
      <c r="F54" s="51">
        <v>5</v>
      </c>
      <c r="G54" s="51">
        <v>16</v>
      </c>
      <c r="H54" s="51">
        <v>0</v>
      </c>
      <c r="I54" s="52">
        <v>8</v>
      </c>
      <c r="J54" s="51">
        <v>22</v>
      </c>
      <c r="K54" s="52">
        <v>7</v>
      </c>
      <c r="L54" s="51">
        <v>15</v>
      </c>
      <c r="M54" s="52">
        <v>5</v>
      </c>
      <c r="N54" s="52">
        <v>12</v>
      </c>
      <c r="O54" s="52">
        <v>21</v>
      </c>
      <c r="P54" s="51">
        <v>10</v>
      </c>
      <c r="Q54" s="96">
        <v>19</v>
      </c>
      <c r="R54" s="52">
        <v>30</v>
      </c>
      <c r="S54" s="91">
        <f>SUM(E54:R54)</f>
        <v>190</v>
      </c>
    </row>
    <row r="55" spans="2:22" s="6" customFormat="1" ht="32.25" customHeight="1" thickBot="1" thickTop="1">
      <c r="B55" s="190"/>
      <c r="C55" s="234" t="s">
        <v>67</v>
      </c>
      <c r="D55" s="235"/>
      <c r="E55" s="92">
        <f>E54+'[1]Stan i struktura IX 09'!E55</f>
        <v>184</v>
      </c>
      <c r="F55" s="92">
        <f>F54+'[1]Stan i struktura IX 09'!F55</f>
        <v>86</v>
      </c>
      <c r="G55" s="92">
        <f>G54+'[1]Stan i struktura IX 09'!G55</f>
        <v>68</v>
      </c>
      <c r="H55" s="92">
        <f>H54+'[1]Stan i struktura IX 09'!H55</f>
        <v>6</v>
      </c>
      <c r="I55" s="92">
        <f>I54+'[1]Stan i struktura IX 09'!I55</f>
        <v>51</v>
      </c>
      <c r="J55" s="92">
        <f>J54+'[1]Stan i struktura IX 09'!J55</f>
        <v>112</v>
      </c>
      <c r="K55" s="92">
        <f>K54+'[1]Stan i struktura IX 09'!K55</f>
        <v>46</v>
      </c>
      <c r="L55" s="92">
        <f>L54+'[1]Stan i struktura IX 09'!L55</f>
        <v>119</v>
      </c>
      <c r="M55" s="92">
        <f>M54+'[1]Stan i struktura IX 09'!M55</f>
        <v>45</v>
      </c>
      <c r="N55" s="92">
        <f>N54+'[1]Stan i struktura IX 09'!N55</f>
        <v>112</v>
      </c>
      <c r="O55" s="92">
        <f>O54+'[1]Stan i struktura IX 09'!O55</f>
        <v>89</v>
      </c>
      <c r="P55" s="92">
        <f>P54+'[1]Stan i struktura IX 09'!P55</f>
        <v>52</v>
      </c>
      <c r="Q55" s="92">
        <f>Q54+'[1]Stan i struktura IX 09'!Q55</f>
        <v>138</v>
      </c>
      <c r="R55" s="93">
        <f>R54+'[1]Stan i struktura IX 09'!R55</f>
        <v>177</v>
      </c>
      <c r="S55" s="90">
        <f>S54+'[1]Stan i struktura IX 09'!S55</f>
        <v>1285</v>
      </c>
      <c r="V55" s="6">
        <f>SUM(E55:R55)</f>
        <v>1285</v>
      </c>
    </row>
    <row r="56" spans="2:19" s="6" customFormat="1" ht="32.25" customHeight="1" thickBot="1" thickTop="1">
      <c r="B56" s="231" t="s">
        <v>42</v>
      </c>
      <c r="C56" s="237" t="s">
        <v>68</v>
      </c>
      <c r="D56" s="238"/>
      <c r="E56" s="97">
        <v>1</v>
      </c>
      <c r="F56" s="97">
        <v>2</v>
      </c>
      <c r="G56" s="97">
        <v>1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4</v>
      </c>
    </row>
    <row r="57" spans="2:22" s="6" customFormat="1" ht="32.25" customHeight="1" thickBot="1" thickTop="1">
      <c r="B57" s="236"/>
      <c r="C57" s="239" t="s">
        <v>69</v>
      </c>
      <c r="D57" s="240"/>
      <c r="E57" s="92">
        <f>E56+'[1]Stan i struktura IX 09'!E57</f>
        <v>5</v>
      </c>
      <c r="F57" s="92">
        <f>F56+'[1]Stan i struktura IX 09'!F57</f>
        <v>7</v>
      </c>
      <c r="G57" s="92">
        <f>G56+'[1]Stan i struktura IX 09'!G57</f>
        <v>1</v>
      </c>
      <c r="H57" s="92">
        <f>H56+'[1]Stan i struktura IX 09'!H57</f>
        <v>0</v>
      </c>
      <c r="I57" s="92">
        <f>I56+'[1]Stan i struktura IX 09'!I57</f>
        <v>0</v>
      </c>
      <c r="J57" s="92">
        <f>J56+'[1]Stan i struktura IX 09'!J57</f>
        <v>5</v>
      </c>
      <c r="K57" s="92">
        <f>K56+'[1]Stan i struktura IX 09'!K57</f>
        <v>0</v>
      </c>
      <c r="L57" s="92">
        <f>L56+'[1]Stan i struktura IX 09'!L57</f>
        <v>0</v>
      </c>
      <c r="M57" s="92">
        <f>M56+'[1]Stan i struktura IX 09'!M57</f>
        <v>0</v>
      </c>
      <c r="N57" s="92">
        <f>N56+'[1]Stan i struktura IX 09'!N57</f>
        <v>0</v>
      </c>
      <c r="O57" s="92">
        <f>O56+'[1]Stan i struktura IX 09'!O57</f>
        <v>0</v>
      </c>
      <c r="P57" s="92">
        <f>P56+'[1]Stan i struktura IX 09'!P57</f>
        <v>2</v>
      </c>
      <c r="Q57" s="92">
        <f>Q56+'[1]Stan i struktura IX 09'!Q57</f>
        <v>3</v>
      </c>
      <c r="R57" s="93">
        <f>R56+'[1]Stan i struktura IX 09'!R57</f>
        <v>2</v>
      </c>
      <c r="S57" s="90">
        <f>S56+'[1]Stan i struktura IX 09'!S57</f>
        <v>25</v>
      </c>
      <c r="V57" s="6">
        <f>SUM(E57:R57)</f>
        <v>25</v>
      </c>
    </row>
    <row r="58" spans="2:19" s="6" customFormat="1" ht="32.25" customHeight="1" thickBot="1" thickTop="1">
      <c r="B58" s="231" t="s">
        <v>50</v>
      </c>
      <c r="C58" s="237" t="s">
        <v>70</v>
      </c>
      <c r="D58" s="238"/>
      <c r="E58" s="97">
        <v>101</v>
      </c>
      <c r="F58" s="97">
        <v>53</v>
      </c>
      <c r="G58" s="97">
        <v>8</v>
      </c>
      <c r="H58" s="97">
        <v>26</v>
      </c>
      <c r="I58" s="97">
        <v>83</v>
      </c>
      <c r="J58" s="97">
        <v>11</v>
      </c>
      <c r="K58" s="97">
        <v>44</v>
      </c>
      <c r="L58" s="97">
        <v>20</v>
      </c>
      <c r="M58" s="97">
        <v>52</v>
      </c>
      <c r="N58" s="97">
        <v>33</v>
      </c>
      <c r="O58" s="97">
        <v>44</v>
      </c>
      <c r="P58" s="97">
        <v>48</v>
      </c>
      <c r="Q58" s="97">
        <v>71</v>
      </c>
      <c r="R58" s="98">
        <v>53</v>
      </c>
      <c r="S58" s="91">
        <f>SUM(E58:R58)</f>
        <v>647</v>
      </c>
    </row>
    <row r="59" spans="2:22" s="6" customFormat="1" ht="32.25" customHeight="1" thickBot="1" thickTop="1">
      <c r="B59" s="228"/>
      <c r="C59" s="243" t="s">
        <v>71</v>
      </c>
      <c r="D59" s="244"/>
      <c r="E59" s="92">
        <f>E58+'[1]Stan i struktura IX 09'!E59</f>
        <v>508</v>
      </c>
      <c r="F59" s="92">
        <f>F58+'[1]Stan i struktura IX 09'!F59</f>
        <v>200</v>
      </c>
      <c r="G59" s="92">
        <f>G58+'[1]Stan i struktura IX 09'!G59</f>
        <v>290</v>
      </c>
      <c r="H59" s="92">
        <f>H58+'[1]Stan i struktura IX 09'!H59</f>
        <v>339</v>
      </c>
      <c r="I59" s="92">
        <f>I58+'[1]Stan i struktura IX 09'!I59</f>
        <v>467</v>
      </c>
      <c r="J59" s="92">
        <f>J58+'[1]Stan i struktura IX 09'!J59</f>
        <v>166</v>
      </c>
      <c r="K59" s="92">
        <f>K58+'[1]Stan i struktura IX 09'!K59</f>
        <v>371</v>
      </c>
      <c r="L59" s="92">
        <f>L58+'[1]Stan i struktura IX 09'!L59</f>
        <v>150</v>
      </c>
      <c r="M59" s="92">
        <f>M58+'[1]Stan i struktura IX 09'!M59</f>
        <v>279</v>
      </c>
      <c r="N59" s="92">
        <f>N58+'[1]Stan i struktura IX 09'!N59</f>
        <v>216</v>
      </c>
      <c r="O59" s="92">
        <f>O58+'[1]Stan i struktura IX 09'!O59</f>
        <v>248</v>
      </c>
      <c r="P59" s="92">
        <f>P58+'[1]Stan i struktura IX 09'!P59</f>
        <v>314</v>
      </c>
      <c r="Q59" s="92">
        <f>Q58+'[1]Stan i struktura IX 09'!Q59</f>
        <v>319</v>
      </c>
      <c r="R59" s="93">
        <f>R58+'[1]Stan i struktura IX 09'!R59</f>
        <v>633</v>
      </c>
      <c r="S59" s="90">
        <f>S58+'[1]Stan i struktura IX 09'!S59</f>
        <v>4500</v>
      </c>
      <c r="V59" s="6">
        <f>SUM(E59:R59)</f>
        <v>4500</v>
      </c>
    </row>
    <row r="60" spans="2:19" s="6" customFormat="1" ht="32.25" customHeight="1" thickBot="1" thickTop="1">
      <c r="B60" s="245" t="s">
        <v>72</v>
      </c>
      <c r="C60" s="237" t="s">
        <v>73</v>
      </c>
      <c r="D60" s="238"/>
      <c r="E60" s="97">
        <v>60</v>
      </c>
      <c r="F60" s="97">
        <v>24</v>
      </c>
      <c r="G60" s="97">
        <v>97</v>
      </c>
      <c r="H60" s="97">
        <v>139</v>
      </c>
      <c r="I60" s="97">
        <v>129</v>
      </c>
      <c r="J60" s="97">
        <v>101</v>
      </c>
      <c r="K60" s="97">
        <v>11</v>
      </c>
      <c r="L60" s="97">
        <v>56</v>
      </c>
      <c r="M60" s="97">
        <v>52</v>
      </c>
      <c r="N60" s="97">
        <v>20</v>
      </c>
      <c r="O60" s="97">
        <v>60</v>
      </c>
      <c r="P60" s="97">
        <v>65</v>
      </c>
      <c r="Q60" s="97">
        <v>29</v>
      </c>
      <c r="R60" s="98">
        <v>59</v>
      </c>
      <c r="S60" s="91">
        <f>SUM(E60:R60)</f>
        <v>902</v>
      </c>
    </row>
    <row r="61" spans="2:22" s="6" customFormat="1" ht="32.25" customHeight="1" thickBot="1" thickTop="1">
      <c r="B61" s="245"/>
      <c r="C61" s="246" t="s">
        <v>74</v>
      </c>
      <c r="D61" s="247"/>
      <c r="E61" s="99">
        <f>E60+'[1]Stan i struktura IX 09'!E61</f>
        <v>987</v>
      </c>
      <c r="F61" s="99">
        <f>F60+'[1]Stan i struktura IX 09'!F61</f>
        <v>528</v>
      </c>
      <c r="G61" s="99">
        <f>G60+'[1]Stan i struktura IX 09'!G61</f>
        <v>873</v>
      </c>
      <c r="H61" s="99">
        <f>H60+'[1]Stan i struktura IX 09'!H61</f>
        <v>804</v>
      </c>
      <c r="I61" s="99">
        <f>I60+'[1]Stan i struktura IX 09'!I61</f>
        <v>711</v>
      </c>
      <c r="J61" s="99">
        <f>J60+'[1]Stan i struktura IX 09'!J61</f>
        <v>756</v>
      </c>
      <c r="K61" s="99">
        <f>K60+'[1]Stan i struktura IX 09'!K61</f>
        <v>519</v>
      </c>
      <c r="L61" s="99">
        <f>L60+'[1]Stan i struktura IX 09'!L61</f>
        <v>464</v>
      </c>
      <c r="M61" s="99">
        <f>M60+'[1]Stan i struktura IX 09'!M61</f>
        <v>459</v>
      </c>
      <c r="N61" s="99">
        <f>N60+'[1]Stan i struktura IX 09'!N61</f>
        <v>181</v>
      </c>
      <c r="O61" s="99">
        <f>O60+'[1]Stan i struktura IX 09'!O61</f>
        <v>499</v>
      </c>
      <c r="P61" s="99">
        <f>P60+'[1]Stan i struktura IX 09'!P61</f>
        <v>728</v>
      </c>
      <c r="Q61" s="99">
        <f>Q60+'[1]Stan i struktura IX 09'!Q61</f>
        <v>636</v>
      </c>
      <c r="R61" s="100">
        <f>R60+'[1]Stan i struktura IX 09'!R61</f>
        <v>652</v>
      </c>
      <c r="S61" s="90">
        <f>S60+'[1]Stan i struktura IX 09'!S61</f>
        <v>8797</v>
      </c>
      <c r="V61" s="6">
        <f>SUM(E61:R61)</f>
        <v>8797</v>
      </c>
    </row>
    <row r="62" spans="2:19" s="6" customFormat="1" ht="32.25" customHeight="1" thickBot="1" thickTop="1">
      <c r="B62" s="245" t="s">
        <v>75</v>
      </c>
      <c r="C62" s="237" t="s">
        <v>76</v>
      </c>
      <c r="D62" s="238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8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0</v>
      </c>
      <c r="S62" s="91">
        <f>SUM(E62:R62)</f>
        <v>8</v>
      </c>
    </row>
    <row r="63" spans="2:22" s="6" customFormat="1" ht="32.25" customHeight="1" thickBot="1" thickTop="1">
      <c r="B63" s="245"/>
      <c r="C63" s="255" t="s">
        <v>77</v>
      </c>
      <c r="D63" s="256"/>
      <c r="E63" s="92">
        <f>E62+'[1]Stan i struktura IX 09'!E63</f>
        <v>34</v>
      </c>
      <c r="F63" s="92">
        <f>F62+'[1]Stan i struktura IX 09'!F63</f>
        <v>28</v>
      </c>
      <c r="G63" s="92">
        <f>G62+'[1]Stan i struktura IX 09'!G63</f>
        <v>26</v>
      </c>
      <c r="H63" s="92">
        <f>H62+'[1]Stan i struktura IX 09'!H63</f>
        <v>20</v>
      </c>
      <c r="I63" s="92">
        <f>I62+'[1]Stan i struktura IX 09'!I63</f>
        <v>0</v>
      </c>
      <c r="J63" s="92">
        <f>J62+'[1]Stan i struktura IX 09'!J63</f>
        <v>15</v>
      </c>
      <c r="K63" s="92">
        <f>K62+'[1]Stan i struktura IX 09'!K63</f>
        <v>10</v>
      </c>
      <c r="L63" s="92">
        <f>L62+'[1]Stan i struktura IX 09'!L63</f>
        <v>20</v>
      </c>
      <c r="M63" s="92">
        <f>M62+'[1]Stan i struktura IX 09'!M63</f>
        <v>1</v>
      </c>
      <c r="N63" s="92">
        <f>N62+'[1]Stan i struktura IX 09'!N63</f>
        <v>0</v>
      </c>
      <c r="O63" s="92">
        <f>O62+'[1]Stan i struktura IX 09'!O63</f>
        <v>15</v>
      </c>
      <c r="P63" s="92">
        <f>P62+'[1]Stan i struktura IX 09'!P63</f>
        <v>12</v>
      </c>
      <c r="Q63" s="92">
        <f>Q62+'[1]Stan i struktura IX 09'!Q63</f>
        <v>0</v>
      </c>
      <c r="R63" s="93">
        <f>R62+'[1]Stan i struktura IX 09'!R63</f>
        <v>21</v>
      </c>
      <c r="S63" s="90">
        <f>S62+'[1]Stan i struktura IX 09'!S63</f>
        <v>202</v>
      </c>
      <c r="V63" s="6">
        <f>SUM(E63:R63)</f>
        <v>202</v>
      </c>
    </row>
    <row r="64" spans="2:19" s="6" customFormat="1" ht="32.25" customHeight="1" thickBot="1" thickTop="1">
      <c r="B64" s="245" t="s">
        <v>78</v>
      </c>
      <c r="C64" s="237" t="s">
        <v>79</v>
      </c>
      <c r="D64" s="238"/>
      <c r="E64" s="97">
        <v>10</v>
      </c>
      <c r="F64" s="97">
        <v>6</v>
      </c>
      <c r="G64" s="97">
        <v>0</v>
      </c>
      <c r="H64" s="97">
        <v>1</v>
      </c>
      <c r="I64" s="97">
        <v>15</v>
      </c>
      <c r="J64" s="97">
        <v>2</v>
      </c>
      <c r="K64" s="97">
        <v>10</v>
      </c>
      <c r="L64" s="97">
        <v>0</v>
      </c>
      <c r="M64" s="97">
        <v>0</v>
      </c>
      <c r="N64" s="97">
        <v>7</v>
      </c>
      <c r="O64" s="97">
        <v>92</v>
      </c>
      <c r="P64" s="97">
        <v>16</v>
      </c>
      <c r="Q64" s="97">
        <v>173</v>
      </c>
      <c r="R64" s="98">
        <v>940</v>
      </c>
      <c r="S64" s="91">
        <f>SUM(E64:R64)</f>
        <v>1272</v>
      </c>
    </row>
    <row r="65" spans="2:22" ht="31.5" customHeight="1" thickBot="1" thickTop="1">
      <c r="B65" s="257"/>
      <c r="C65" s="241" t="s">
        <v>80</v>
      </c>
      <c r="D65" s="242"/>
      <c r="E65" s="92">
        <f>E64+'[1]Stan i struktura IX 09'!E65</f>
        <v>67</v>
      </c>
      <c r="F65" s="92">
        <f>F64+'[1]Stan i struktura IX 09'!F65</f>
        <v>218</v>
      </c>
      <c r="G65" s="92">
        <f>G64+'[1]Stan i struktura IX 09'!G65</f>
        <v>72</v>
      </c>
      <c r="H65" s="92">
        <f>H64+'[1]Stan i struktura IX 09'!H65</f>
        <v>80</v>
      </c>
      <c r="I65" s="92">
        <f>I64+'[1]Stan i struktura IX 09'!I65</f>
        <v>280</v>
      </c>
      <c r="J65" s="92">
        <f>J64+'[1]Stan i struktura IX 09'!J65</f>
        <v>81</v>
      </c>
      <c r="K65" s="92">
        <f>K64+'[1]Stan i struktura IX 09'!K65</f>
        <v>111</v>
      </c>
      <c r="L65" s="92">
        <f>L64+'[1]Stan i struktura IX 09'!L65</f>
        <v>14</v>
      </c>
      <c r="M65" s="92">
        <f>M64+'[1]Stan i struktura IX 09'!M65</f>
        <v>51</v>
      </c>
      <c r="N65" s="92">
        <f>N64+'[1]Stan i struktura IX 09'!N65</f>
        <v>90</v>
      </c>
      <c r="O65" s="92">
        <f>O64+'[1]Stan i struktura IX 09'!O65</f>
        <v>687</v>
      </c>
      <c r="P65" s="92">
        <f>P64+'[1]Stan i struktura IX 09'!P65</f>
        <v>151</v>
      </c>
      <c r="Q65" s="92">
        <f>Q64+'[1]Stan i struktura IX 09'!Q65</f>
        <v>943</v>
      </c>
      <c r="R65" s="93">
        <f>R64+'[1]Stan i struktura IX 09'!R65</f>
        <v>9154</v>
      </c>
      <c r="S65" s="90">
        <f>S64+'[1]Stan i struktura IX 09'!S65</f>
        <v>11999</v>
      </c>
      <c r="V65" s="6">
        <f>SUM(E65:R65)</f>
        <v>11999</v>
      </c>
    </row>
    <row r="66" spans="2:22" ht="45" customHeight="1" thickBot="1" thickTop="1">
      <c r="B66" s="248" t="s">
        <v>81</v>
      </c>
      <c r="C66" s="250" t="s">
        <v>82</v>
      </c>
      <c r="D66" s="251"/>
      <c r="E66" s="101">
        <f aca="true" t="shared" si="14" ref="E66:R67">E48+E50+E52+E54+E56+E58+E60+E62+E64</f>
        <v>218</v>
      </c>
      <c r="F66" s="101">
        <f t="shared" si="14"/>
        <v>149</v>
      </c>
      <c r="G66" s="101">
        <f t="shared" si="14"/>
        <v>144</v>
      </c>
      <c r="H66" s="101">
        <f t="shared" si="14"/>
        <v>213</v>
      </c>
      <c r="I66" s="101">
        <f t="shared" si="14"/>
        <v>274</v>
      </c>
      <c r="J66" s="101">
        <f t="shared" si="14"/>
        <v>146</v>
      </c>
      <c r="K66" s="101">
        <f t="shared" si="14"/>
        <v>107</v>
      </c>
      <c r="L66" s="101">
        <f t="shared" si="14"/>
        <v>116</v>
      </c>
      <c r="M66" s="101">
        <f t="shared" si="14"/>
        <v>118</v>
      </c>
      <c r="N66" s="101">
        <f t="shared" si="14"/>
        <v>89</v>
      </c>
      <c r="O66" s="101">
        <f t="shared" si="14"/>
        <v>230</v>
      </c>
      <c r="P66" s="101">
        <f t="shared" si="14"/>
        <v>213</v>
      </c>
      <c r="Q66" s="101">
        <f t="shared" si="14"/>
        <v>508</v>
      </c>
      <c r="R66" s="102">
        <f t="shared" si="14"/>
        <v>1148</v>
      </c>
      <c r="S66" s="84">
        <f>SUM(E66:R66)</f>
        <v>3673</v>
      </c>
      <c r="V66" s="6"/>
    </row>
    <row r="67" spans="2:22" ht="45" customHeight="1" thickBot="1" thickTop="1">
      <c r="B67" s="249"/>
      <c r="C67" s="250" t="s">
        <v>83</v>
      </c>
      <c r="D67" s="251"/>
      <c r="E67" s="103">
        <f t="shared" si="14"/>
        <v>2058</v>
      </c>
      <c r="F67" s="103">
        <f t="shared" si="14"/>
        <v>1543</v>
      </c>
      <c r="G67" s="103">
        <f t="shared" si="14"/>
        <v>1696</v>
      </c>
      <c r="H67" s="103">
        <f t="shared" si="14"/>
        <v>1517</v>
      </c>
      <c r="I67" s="103">
        <f t="shared" si="14"/>
        <v>2078</v>
      </c>
      <c r="J67" s="103">
        <f t="shared" si="14"/>
        <v>1370</v>
      </c>
      <c r="K67" s="103">
        <f t="shared" si="14"/>
        <v>1487</v>
      </c>
      <c r="L67" s="103">
        <f t="shared" si="14"/>
        <v>1075</v>
      </c>
      <c r="M67" s="103">
        <f t="shared" si="14"/>
        <v>899</v>
      </c>
      <c r="N67" s="103">
        <f t="shared" si="14"/>
        <v>792</v>
      </c>
      <c r="O67" s="103">
        <f t="shared" si="14"/>
        <v>2003</v>
      </c>
      <c r="P67" s="103">
        <f t="shared" si="14"/>
        <v>1644</v>
      </c>
      <c r="Q67" s="103">
        <f t="shared" si="14"/>
        <v>3369</v>
      </c>
      <c r="R67" s="104">
        <f t="shared" si="14"/>
        <v>11380</v>
      </c>
      <c r="S67" s="84">
        <f>SUM(E67:R67)</f>
        <v>32911</v>
      </c>
      <c r="V67" s="6"/>
    </row>
    <row r="68" spans="2:19" ht="14.25" customHeight="1">
      <c r="B68" s="252" t="s">
        <v>84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</row>
    <row r="69" spans="2:19" ht="14.2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5" ht="13.5" thickBot="1"/>
    <row r="76" spans="5:19" ht="26.25" customHeight="1" thickBot="1" thickTop="1">
      <c r="E76" s="106">
        <v>194</v>
      </c>
      <c r="F76" s="106">
        <v>115</v>
      </c>
      <c r="G76" s="106">
        <v>84</v>
      </c>
      <c r="H76" s="106">
        <v>133</v>
      </c>
      <c r="I76" s="106">
        <v>162</v>
      </c>
      <c r="J76" s="106">
        <v>89</v>
      </c>
      <c r="K76" s="107">
        <v>90</v>
      </c>
      <c r="L76" s="106">
        <v>69</v>
      </c>
      <c r="M76" s="107">
        <v>130</v>
      </c>
      <c r="N76" s="106">
        <v>83</v>
      </c>
      <c r="O76" s="106">
        <v>179</v>
      </c>
      <c r="P76" s="107">
        <v>159</v>
      </c>
      <c r="Q76" s="106">
        <v>149</v>
      </c>
      <c r="R76" s="106">
        <v>163</v>
      </c>
      <c r="S76" s="84">
        <f>SUM(E76:R76)</f>
        <v>1799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O44" sqref="O44:O45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5" t="s">
        <v>85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spans="2:15" ht="18" customHeight="1">
      <c r="B3" s="287" t="s">
        <v>86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266" t="s">
        <v>87</v>
      </c>
      <c r="C5" s="288" t="s">
        <v>88</v>
      </c>
      <c r="D5" s="270" t="s">
        <v>89</v>
      </c>
      <c r="E5" s="272" t="s">
        <v>90</v>
      </c>
      <c r="F5" s="108"/>
      <c r="G5" s="266" t="s">
        <v>87</v>
      </c>
      <c r="H5" s="268" t="s">
        <v>91</v>
      </c>
      <c r="I5" s="270" t="s">
        <v>89</v>
      </c>
      <c r="J5" s="272" t="s">
        <v>90</v>
      </c>
      <c r="K5" s="34"/>
      <c r="L5" s="266" t="s">
        <v>87</v>
      </c>
      <c r="M5" s="280" t="s">
        <v>88</v>
      </c>
      <c r="N5" s="270" t="s">
        <v>89</v>
      </c>
      <c r="O5" s="282" t="s">
        <v>90</v>
      </c>
    </row>
    <row r="6" spans="2:15" ht="15" customHeight="1" thickBot="1" thickTop="1">
      <c r="B6" s="267"/>
      <c r="C6" s="289"/>
      <c r="D6" s="271"/>
      <c r="E6" s="273"/>
      <c r="F6" s="108"/>
      <c r="G6" s="267"/>
      <c r="H6" s="269"/>
      <c r="I6" s="271"/>
      <c r="J6" s="273"/>
      <c r="K6" s="34"/>
      <c r="L6" s="267"/>
      <c r="M6" s="281"/>
      <c r="N6" s="271"/>
      <c r="O6" s="283"/>
    </row>
    <row r="7" spans="2:15" ht="15" customHeight="1" thickTop="1">
      <c r="B7" s="274" t="s">
        <v>92</v>
      </c>
      <c r="C7" s="275"/>
      <c r="D7" s="275"/>
      <c r="E7" s="278">
        <f>SUM(E9+E20+E28+E35+E42)</f>
        <v>19346</v>
      </c>
      <c r="F7" s="108"/>
      <c r="G7" s="109">
        <v>4</v>
      </c>
      <c r="H7" s="110" t="s">
        <v>93</v>
      </c>
      <c r="I7" s="111" t="s">
        <v>94</v>
      </c>
      <c r="J7" s="112">
        <v>904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8027</v>
      </c>
    </row>
    <row r="8" spans="2:15" ht="15" customHeight="1" thickBot="1">
      <c r="B8" s="276"/>
      <c r="C8" s="277"/>
      <c r="D8" s="277"/>
      <c r="E8" s="284"/>
      <c r="G8" s="116">
        <v>5</v>
      </c>
      <c r="H8" s="117" t="s">
        <v>98</v>
      </c>
      <c r="I8" s="118" t="s">
        <v>94</v>
      </c>
      <c r="J8" s="119">
        <v>364</v>
      </c>
      <c r="L8" s="116">
        <v>1</v>
      </c>
      <c r="M8" s="117" t="s">
        <v>99</v>
      </c>
      <c r="N8" s="118" t="s">
        <v>94</v>
      </c>
      <c r="O8" s="119">
        <v>174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5746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178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192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522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203</v>
      </c>
      <c r="G11" s="266" t="s">
        <v>87</v>
      </c>
      <c r="H11" s="268" t="s">
        <v>91</v>
      </c>
      <c r="I11" s="270" t="s">
        <v>89</v>
      </c>
      <c r="J11" s="272" t="s">
        <v>90</v>
      </c>
      <c r="L11" s="116">
        <v>4</v>
      </c>
      <c r="M11" s="117" t="s">
        <v>107</v>
      </c>
      <c r="N11" s="118" t="s">
        <v>94</v>
      </c>
      <c r="O11" s="119">
        <v>245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177</v>
      </c>
      <c r="G12" s="267"/>
      <c r="H12" s="269"/>
      <c r="I12" s="271"/>
      <c r="J12" s="273"/>
      <c r="L12" s="116">
        <v>5</v>
      </c>
      <c r="M12" s="117" t="s">
        <v>109</v>
      </c>
      <c r="N12" s="118" t="s">
        <v>94</v>
      </c>
      <c r="O12" s="119">
        <v>454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537</v>
      </c>
      <c r="G13" s="274" t="s">
        <v>112</v>
      </c>
      <c r="H13" s="275"/>
      <c r="I13" s="275"/>
      <c r="J13" s="278">
        <f>SUM(J15+J24+J34+J42+O7+O21+O32)</f>
        <v>36727</v>
      </c>
      <c r="L13" s="116" t="s">
        <v>50</v>
      </c>
      <c r="M13" s="117" t="s">
        <v>113</v>
      </c>
      <c r="N13" s="118" t="s">
        <v>94</v>
      </c>
      <c r="O13" s="119">
        <v>1114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185</v>
      </c>
      <c r="F14" s="128"/>
      <c r="G14" s="276"/>
      <c r="H14" s="277"/>
      <c r="I14" s="277"/>
      <c r="J14" s="279"/>
      <c r="K14" s="128"/>
      <c r="L14" s="116">
        <v>7</v>
      </c>
      <c r="M14" s="117" t="s">
        <v>115</v>
      </c>
      <c r="N14" s="118" t="s">
        <v>103</v>
      </c>
      <c r="O14" s="119">
        <v>263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250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4719</v>
      </c>
      <c r="L15" s="116">
        <v>8</v>
      </c>
      <c r="M15" s="117" t="s">
        <v>118</v>
      </c>
      <c r="N15" s="118" t="s">
        <v>103</v>
      </c>
      <c r="O15" s="119">
        <v>143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712</v>
      </c>
      <c r="F16" s="129"/>
      <c r="G16" s="116">
        <v>1</v>
      </c>
      <c r="H16" s="117" t="s">
        <v>120</v>
      </c>
      <c r="I16" s="118" t="s">
        <v>103</v>
      </c>
      <c r="J16" s="119">
        <v>236</v>
      </c>
      <c r="L16" s="116">
        <v>9</v>
      </c>
      <c r="M16" s="117" t="s">
        <v>121</v>
      </c>
      <c r="N16" s="118" t="s">
        <v>103</v>
      </c>
      <c r="O16" s="119">
        <v>167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157</v>
      </c>
      <c r="L17" s="116">
        <v>10</v>
      </c>
      <c r="M17" s="117" t="s">
        <v>123</v>
      </c>
      <c r="N17" s="118" t="s">
        <v>103</v>
      </c>
      <c r="O17" s="119">
        <v>735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3490</v>
      </c>
      <c r="F18" s="129"/>
      <c r="G18" s="116">
        <v>3</v>
      </c>
      <c r="H18" s="117" t="s">
        <v>126</v>
      </c>
      <c r="I18" s="118" t="s">
        <v>103</v>
      </c>
      <c r="J18" s="119">
        <v>439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847</v>
      </c>
      <c r="L19" s="136">
        <v>11</v>
      </c>
      <c r="M19" s="137" t="s">
        <v>123</v>
      </c>
      <c r="N19" s="138" t="s">
        <v>125</v>
      </c>
      <c r="O19" s="139">
        <v>4032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4306</v>
      </c>
      <c r="F20" s="129"/>
      <c r="G20" s="116">
        <v>5</v>
      </c>
      <c r="H20" s="117" t="s">
        <v>127</v>
      </c>
      <c r="I20" s="118" t="s">
        <v>111</v>
      </c>
      <c r="J20" s="119">
        <v>1812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381</v>
      </c>
      <c r="F21" s="129"/>
      <c r="G21" s="116">
        <v>6</v>
      </c>
      <c r="H21" s="117" t="s">
        <v>130</v>
      </c>
      <c r="I21" s="118" t="s">
        <v>94</v>
      </c>
      <c r="J21" s="119">
        <v>1027</v>
      </c>
      <c r="L21" s="141" t="s">
        <v>131</v>
      </c>
      <c r="M21" s="142" t="s">
        <v>16</v>
      </c>
      <c r="N21" s="143" t="s">
        <v>97</v>
      </c>
      <c r="O21" s="144">
        <f>SUM(O22:O30)</f>
        <v>5861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1796</v>
      </c>
      <c r="F22" s="129"/>
      <c r="G22" s="116">
        <v>7</v>
      </c>
      <c r="H22" s="117" t="s">
        <v>133</v>
      </c>
      <c r="I22" s="118" t="s">
        <v>103</v>
      </c>
      <c r="J22" s="119">
        <v>201</v>
      </c>
      <c r="L22" s="116">
        <v>1</v>
      </c>
      <c r="M22" s="117" t="s">
        <v>134</v>
      </c>
      <c r="N22" s="118" t="s">
        <v>103</v>
      </c>
      <c r="O22" s="119">
        <v>320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470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322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306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7524</v>
      </c>
      <c r="L24" s="116">
        <v>3</v>
      </c>
      <c r="M24" s="117" t="s">
        <v>139</v>
      </c>
      <c r="N24" s="118" t="s">
        <v>94</v>
      </c>
      <c r="O24" s="119">
        <v>518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886</v>
      </c>
      <c r="F25" s="129"/>
      <c r="G25" s="116">
        <v>1</v>
      </c>
      <c r="H25" s="117" t="s">
        <v>141</v>
      </c>
      <c r="I25" s="118" t="s">
        <v>94</v>
      </c>
      <c r="J25" s="119">
        <v>364</v>
      </c>
      <c r="L25" s="116">
        <v>4</v>
      </c>
      <c r="M25" s="117" t="s">
        <v>142</v>
      </c>
      <c r="N25" s="118" t="s">
        <v>94</v>
      </c>
      <c r="O25" s="119">
        <v>407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467</v>
      </c>
      <c r="F26" s="129"/>
      <c r="G26" s="116">
        <v>2</v>
      </c>
      <c r="H26" s="117" t="s">
        <v>144</v>
      </c>
      <c r="I26" s="118" t="s">
        <v>103</v>
      </c>
      <c r="J26" s="119">
        <v>291</v>
      </c>
      <c r="L26" s="116">
        <v>5</v>
      </c>
      <c r="M26" s="117" t="s">
        <v>145</v>
      </c>
      <c r="N26" s="118" t="s">
        <v>103</v>
      </c>
      <c r="O26" s="119">
        <v>369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1823</v>
      </c>
      <c r="L27" s="116">
        <v>6</v>
      </c>
      <c r="M27" s="117" t="s">
        <v>147</v>
      </c>
      <c r="N27" s="118" t="s">
        <v>94</v>
      </c>
      <c r="O27" s="119">
        <v>1472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3259</v>
      </c>
      <c r="F28" s="129"/>
      <c r="G28" s="116">
        <v>4</v>
      </c>
      <c r="H28" s="117" t="s">
        <v>149</v>
      </c>
      <c r="I28" s="118" t="s">
        <v>103</v>
      </c>
      <c r="J28" s="119">
        <v>596</v>
      </c>
      <c r="L28" s="116">
        <v>7</v>
      </c>
      <c r="M28" s="117" t="s">
        <v>150</v>
      </c>
      <c r="N28" s="118" t="s">
        <v>103</v>
      </c>
      <c r="O28" s="119">
        <v>147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479</v>
      </c>
      <c r="F29" s="129"/>
      <c r="G29" s="116">
        <v>5</v>
      </c>
      <c r="H29" s="117" t="s">
        <v>149</v>
      </c>
      <c r="I29" s="118" t="s">
        <v>111</v>
      </c>
      <c r="J29" s="119">
        <v>3076</v>
      </c>
      <c r="L29" s="116">
        <v>8</v>
      </c>
      <c r="M29" s="117" t="s">
        <v>152</v>
      </c>
      <c r="N29" s="118" t="s">
        <v>103</v>
      </c>
      <c r="O29" s="119">
        <v>519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287</v>
      </c>
      <c r="F30" s="129"/>
      <c r="G30" s="116">
        <v>6</v>
      </c>
      <c r="H30" s="117" t="s">
        <v>154</v>
      </c>
      <c r="I30" s="118" t="s">
        <v>94</v>
      </c>
      <c r="J30" s="119">
        <v>499</v>
      </c>
      <c r="L30" s="116">
        <v>9</v>
      </c>
      <c r="M30" s="117" t="s">
        <v>152</v>
      </c>
      <c r="N30" s="118" t="s">
        <v>111</v>
      </c>
      <c r="O30" s="119">
        <v>1787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332</v>
      </c>
      <c r="F31" s="129"/>
      <c r="G31" s="116">
        <v>7</v>
      </c>
      <c r="H31" s="117" t="s">
        <v>156</v>
      </c>
      <c r="I31" s="118" t="s">
        <v>103</v>
      </c>
      <c r="J31" s="119">
        <v>545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657</v>
      </c>
      <c r="F32" s="129"/>
      <c r="G32" s="116">
        <v>8</v>
      </c>
      <c r="H32" s="117" t="s">
        <v>158</v>
      </c>
      <c r="I32" s="118" t="s">
        <v>103</v>
      </c>
      <c r="J32" s="119">
        <v>330</v>
      </c>
      <c r="L32" s="141" t="s">
        <v>159</v>
      </c>
      <c r="M32" s="142" t="s">
        <v>17</v>
      </c>
      <c r="N32" s="143" t="s">
        <v>97</v>
      </c>
      <c r="O32" s="144">
        <f>SUM(O33:O42)</f>
        <v>6375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1504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428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2293</v>
      </c>
      <c r="L34" s="116">
        <v>2</v>
      </c>
      <c r="M34" s="117" t="s">
        <v>162</v>
      </c>
      <c r="N34" s="118" t="s">
        <v>94</v>
      </c>
      <c r="O34" s="119">
        <v>693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4219</v>
      </c>
      <c r="F35" s="129"/>
      <c r="G35" s="116">
        <v>1</v>
      </c>
      <c r="H35" s="117" t="s">
        <v>165</v>
      </c>
      <c r="I35" s="118" t="s">
        <v>103</v>
      </c>
      <c r="J35" s="119">
        <v>159</v>
      </c>
      <c r="L35" s="116">
        <v>3</v>
      </c>
      <c r="M35" s="117" t="s">
        <v>166</v>
      </c>
      <c r="N35" s="118" t="s">
        <v>103</v>
      </c>
      <c r="O35" s="119">
        <v>169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702</v>
      </c>
      <c r="F36" s="129"/>
      <c r="G36" s="116">
        <v>2</v>
      </c>
      <c r="H36" s="117" t="s">
        <v>168</v>
      </c>
      <c r="I36" s="118" t="s">
        <v>103</v>
      </c>
      <c r="J36" s="119">
        <v>223</v>
      </c>
      <c r="L36" s="116">
        <v>4</v>
      </c>
      <c r="M36" s="117" t="s">
        <v>169</v>
      </c>
      <c r="N36" s="118" t="s">
        <v>94</v>
      </c>
      <c r="O36" s="119">
        <v>1679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1437</v>
      </c>
      <c r="F37" s="129"/>
      <c r="G37" s="116">
        <v>3</v>
      </c>
      <c r="H37" s="117" t="s">
        <v>171</v>
      </c>
      <c r="I37" s="118" t="s">
        <v>103</v>
      </c>
      <c r="J37" s="119">
        <v>183</v>
      </c>
      <c r="L37" s="116">
        <v>5</v>
      </c>
      <c r="M37" s="117" t="s">
        <v>172</v>
      </c>
      <c r="N37" s="118" t="s">
        <v>111</v>
      </c>
      <c r="O37" s="119">
        <v>137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317</v>
      </c>
      <c r="F38" s="129"/>
      <c r="G38" s="116">
        <v>4</v>
      </c>
      <c r="H38" s="117" t="s">
        <v>174</v>
      </c>
      <c r="I38" s="118" t="s">
        <v>103</v>
      </c>
      <c r="J38" s="119">
        <v>206</v>
      </c>
      <c r="L38" s="116">
        <v>6</v>
      </c>
      <c r="M38" s="117" t="s">
        <v>175</v>
      </c>
      <c r="N38" s="118" t="s">
        <v>103</v>
      </c>
      <c r="O38" s="119">
        <v>210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1437</v>
      </c>
      <c r="F39" s="129"/>
      <c r="G39" s="116">
        <v>5</v>
      </c>
      <c r="H39" s="117" t="s">
        <v>177</v>
      </c>
      <c r="I39" s="118" t="s">
        <v>94</v>
      </c>
      <c r="J39" s="119">
        <v>1265</v>
      </c>
      <c r="L39" s="116">
        <v>7</v>
      </c>
      <c r="M39" s="117" t="s">
        <v>178</v>
      </c>
      <c r="N39" s="118" t="s">
        <v>103</v>
      </c>
      <c r="O39" s="119">
        <v>353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326</v>
      </c>
      <c r="F40" s="129"/>
      <c r="G40" s="116">
        <v>6</v>
      </c>
      <c r="H40" s="117" t="s">
        <v>180</v>
      </c>
      <c r="I40" s="118" t="s">
        <v>94</v>
      </c>
      <c r="J40" s="119">
        <v>257</v>
      </c>
      <c r="L40" s="116">
        <v>8</v>
      </c>
      <c r="M40" s="117" t="s">
        <v>181</v>
      </c>
      <c r="N40" s="118" t="s">
        <v>103</v>
      </c>
      <c r="O40" s="119">
        <v>325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537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1816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1928</v>
      </c>
      <c r="L42" s="145">
        <v>10</v>
      </c>
      <c r="M42" s="134" t="s">
        <v>182</v>
      </c>
      <c r="N42" s="146" t="s">
        <v>111</v>
      </c>
      <c r="O42" s="135">
        <v>1844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178</v>
      </c>
      <c r="F43" s="129"/>
      <c r="G43" s="116">
        <v>1</v>
      </c>
      <c r="H43" s="117" t="s">
        <v>184</v>
      </c>
      <c r="I43" s="118" t="s">
        <v>94</v>
      </c>
      <c r="J43" s="119">
        <v>480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177</v>
      </c>
      <c r="F44" s="129"/>
      <c r="G44" s="116">
        <v>2</v>
      </c>
      <c r="H44" s="117" t="s">
        <v>186</v>
      </c>
      <c r="I44" s="118" t="s">
        <v>94</v>
      </c>
      <c r="J44" s="119">
        <v>286</v>
      </c>
      <c r="L44" s="258" t="s">
        <v>187</v>
      </c>
      <c r="M44" s="259"/>
      <c r="N44" s="262" t="s">
        <v>188</v>
      </c>
      <c r="O44" s="264">
        <f>SUM(E9+E20+E28+E35+E42+J15+J24+J34+J42+O7+O21+O32)</f>
        <v>56073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193</v>
      </c>
      <c r="F45" s="129"/>
      <c r="G45" s="151">
        <v>3</v>
      </c>
      <c r="H45" s="152" t="s">
        <v>190</v>
      </c>
      <c r="I45" s="153" t="s">
        <v>94</v>
      </c>
      <c r="J45" s="154">
        <v>1162</v>
      </c>
      <c r="L45" s="260"/>
      <c r="M45" s="261"/>
      <c r="N45" s="263"/>
      <c r="O45" s="265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57"/>
  <sheetViews>
    <sheetView zoomScale="80" zoomScaleNormal="80" zoomScalePageLayoutView="0" workbookViewId="0" topLeftCell="N1">
      <selection activeCell="W1" sqref="W1"/>
    </sheetView>
  </sheetViews>
  <sheetFormatPr defaultColWidth="9.00390625" defaultRowHeight="12.75"/>
  <cols>
    <col min="1" max="1" width="4.625" style="0" customWidth="1"/>
    <col min="4" max="4" width="11.25390625" style="0" customWidth="1"/>
    <col min="23" max="23" width="3.625" style="0" customWidth="1"/>
    <col min="31" max="31" width="8.125" style="0" customWidth="1"/>
  </cols>
  <sheetData>
    <row r="1" spans="2:32" ht="15">
      <c r="B1" t="s">
        <v>192</v>
      </c>
      <c r="C1">
        <v>2003</v>
      </c>
      <c r="D1">
        <v>2004</v>
      </c>
      <c r="E1">
        <v>2005</v>
      </c>
      <c r="F1">
        <v>2006</v>
      </c>
      <c r="G1">
        <v>2007</v>
      </c>
      <c r="H1" s="128">
        <v>2008</v>
      </c>
      <c r="I1" s="128">
        <v>2009</v>
      </c>
      <c r="L1">
        <v>2001</v>
      </c>
      <c r="M1">
        <v>2002</v>
      </c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</row>
    <row r="2" spans="2:32" ht="15">
      <c r="B2">
        <v>1</v>
      </c>
      <c r="C2">
        <v>113842</v>
      </c>
      <c r="D2">
        <v>111803</v>
      </c>
      <c r="E2">
        <v>103253</v>
      </c>
      <c r="F2">
        <v>93529</v>
      </c>
      <c r="G2">
        <v>74980</v>
      </c>
      <c r="H2" s="128">
        <v>54779</v>
      </c>
      <c r="I2" s="128">
        <v>53696</v>
      </c>
      <c r="L2">
        <v>94018</v>
      </c>
      <c r="M2">
        <v>108819</v>
      </c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</row>
    <row r="3" spans="2:32" ht="15">
      <c r="B3">
        <v>2</v>
      </c>
      <c r="C3">
        <v>114704</v>
      </c>
      <c r="D3">
        <v>111121</v>
      </c>
      <c r="E3">
        <v>103006</v>
      </c>
      <c r="F3">
        <v>93418</v>
      </c>
      <c r="G3">
        <v>72664</v>
      </c>
      <c r="H3" s="128">
        <v>52902</v>
      </c>
      <c r="I3" s="128">
        <v>56338</v>
      </c>
      <c r="L3">
        <v>95204</v>
      </c>
      <c r="M3">
        <v>108620</v>
      </c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</row>
    <row r="4" spans="2:32" ht="15">
      <c r="B4">
        <v>3</v>
      </c>
      <c r="C4">
        <v>113113</v>
      </c>
      <c r="D4">
        <v>108456</v>
      </c>
      <c r="E4">
        <v>101475</v>
      </c>
      <c r="F4">
        <v>91993</v>
      </c>
      <c r="G4">
        <v>69938</v>
      </c>
      <c r="H4" s="128">
        <v>50486</v>
      </c>
      <c r="I4" s="128">
        <v>57254</v>
      </c>
      <c r="L4">
        <v>94958</v>
      </c>
      <c r="M4">
        <v>108027</v>
      </c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</row>
    <row r="5" spans="2:32" ht="15">
      <c r="B5">
        <v>4</v>
      </c>
      <c r="C5">
        <v>110612</v>
      </c>
      <c r="D5">
        <v>105527</v>
      </c>
      <c r="E5">
        <v>97409</v>
      </c>
      <c r="F5">
        <v>87590</v>
      </c>
      <c r="G5">
        <v>65270</v>
      </c>
      <c r="H5" s="128">
        <v>47310</v>
      </c>
      <c r="I5" s="128">
        <v>56225</v>
      </c>
      <c r="L5">
        <v>94391</v>
      </c>
      <c r="M5">
        <v>107421</v>
      </c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</row>
    <row r="6" spans="2:32" ht="15">
      <c r="B6">
        <v>5</v>
      </c>
      <c r="C6">
        <v>108031</v>
      </c>
      <c r="D6">
        <v>102855</v>
      </c>
      <c r="E6">
        <v>93574</v>
      </c>
      <c r="F6">
        <v>82954</v>
      </c>
      <c r="G6">
        <v>61004</v>
      </c>
      <c r="H6" s="128">
        <v>44984</v>
      </c>
      <c r="I6" s="128">
        <v>54741</v>
      </c>
      <c r="L6">
        <v>93519</v>
      </c>
      <c r="M6">
        <v>103296</v>
      </c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</row>
    <row r="7" spans="2:32" ht="15">
      <c r="B7">
        <v>6</v>
      </c>
      <c r="C7">
        <v>107774</v>
      </c>
      <c r="D7">
        <v>102825</v>
      </c>
      <c r="E7">
        <v>92857</v>
      </c>
      <c r="F7">
        <v>79162</v>
      </c>
      <c r="G7">
        <v>58114</v>
      </c>
      <c r="H7" s="128">
        <v>42609</v>
      </c>
      <c r="I7" s="128">
        <v>54426</v>
      </c>
      <c r="L7">
        <v>94647</v>
      </c>
      <c r="M7">
        <v>105313</v>
      </c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</row>
    <row r="8" spans="2:32" ht="15">
      <c r="B8">
        <v>7</v>
      </c>
      <c r="C8">
        <v>107306</v>
      </c>
      <c r="D8">
        <v>101625</v>
      </c>
      <c r="E8">
        <v>93301</v>
      </c>
      <c r="F8">
        <v>78229</v>
      </c>
      <c r="G8">
        <v>56671</v>
      </c>
      <c r="H8" s="128">
        <v>42717</v>
      </c>
      <c r="I8" s="128">
        <v>55171</v>
      </c>
      <c r="L8">
        <v>95742</v>
      </c>
      <c r="M8">
        <v>106030</v>
      </c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</row>
    <row r="9" spans="2:32" ht="15">
      <c r="B9">
        <v>8</v>
      </c>
      <c r="C9">
        <v>106528</v>
      </c>
      <c r="D9">
        <v>100965</v>
      </c>
      <c r="E9">
        <v>92571</v>
      </c>
      <c r="F9">
        <v>77624</v>
      </c>
      <c r="G9">
        <v>54866</v>
      </c>
      <c r="H9" s="128">
        <v>42385</v>
      </c>
      <c r="I9" s="128">
        <v>55559</v>
      </c>
      <c r="L9">
        <v>96545</v>
      </c>
      <c r="M9">
        <v>105993</v>
      </c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</row>
    <row r="10" spans="2:32" ht="15">
      <c r="B10">
        <v>9</v>
      </c>
      <c r="C10">
        <v>105998</v>
      </c>
      <c r="D10">
        <v>100429</v>
      </c>
      <c r="E10">
        <v>91137</v>
      </c>
      <c r="F10">
        <v>76057</v>
      </c>
      <c r="G10">
        <v>53772</v>
      </c>
      <c r="H10" s="128">
        <v>42258</v>
      </c>
      <c r="I10" s="128">
        <v>55554</v>
      </c>
      <c r="L10">
        <v>97931</v>
      </c>
      <c r="M10">
        <v>106830</v>
      </c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</row>
    <row r="11" spans="2:32" ht="15">
      <c r="B11">
        <v>10</v>
      </c>
      <c r="C11">
        <v>104763</v>
      </c>
      <c r="D11">
        <v>99295</v>
      </c>
      <c r="E11">
        <v>88827</v>
      </c>
      <c r="F11">
        <v>73433</v>
      </c>
      <c r="G11">
        <v>51479</v>
      </c>
      <c r="H11" s="128">
        <v>40958</v>
      </c>
      <c r="I11" s="291">
        <v>56073</v>
      </c>
      <c r="L11">
        <v>98306</v>
      </c>
      <c r="M11">
        <v>106564</v>
      </c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</row>
    <row r="12" spans="2:32" ht="15">
      <c r="B12">
        <v>11</v>
      </c>
      <c r="C12">
        <v>105162</v>
      </c>
      <c r="D12">
        <v>98384</v>
      </c>
      <c r="E12">
        <v>87984</v>
      </c>
      <c r="F12">
        <v>71622</v>
      </c>
      <c r="G12">
        <v>51007</v>
      </c>
      <c r="H12" s="128">
        <v>43119</v>
      </c>
      <c r="I12" s="128"/>
      <c r="L12">
        <v>99712</v>
      </c>
      <c r="M12">
        <v>107838</v>
      </c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</row>
    <row r="13" spans="2:32" ht="15">
      <c r="B13">
        <v>12</v>
      </c>
      <c r="C13">
        <v>108026</v>
      </c>
      <c r="D13">
        <v>99389</v>
      </c>
      <c r="E13">
        <v>89151</v>
      </c>
      <c r="F13">
        <v>72816</v>
      </c>
      <c r="G13">
        <v>52293</v>
      </c>
      <c r="H13" s="128">
        <v>46311</v>
      </c>
      <c r="I13" s="128"/>
      <c r="L13">
        <v>102187</v>
      </c>
      <c r="M13">
        <v>109551</v>
      </c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</row>
    <row r="14" spans="16:32" ht="15"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</row>
    <row r="15" spans="2:32" ht="15">
      <c r="B15" t="s">
        <v>193</v>
      </c>
      <c r="D15" t="s">
        <v>194</v>
      </c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</row>
    <row r="16" spans="3:32" ht="15">
      <c r="C16" t="s">
        <v>195</v>
      </c>
      <c r="D16">
        <v>153</v>
      </c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</row>
    <row r="17" spans="3:32" ht="15">
      <c r="C17" t="s">
        <v>196</v>
      </c>
      <c r="D17">
        <v>86</v>
      </c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</row>
    <row r="18" spans="3:32" ht="15">
      <c r="C18" t="s">
        <v>197</v>
      </c>
      <c r="D18">
        <v>1114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</row>
    <row r="19" spans="3:32" ht="15">
      <c r="C19" t="s">
        <v>198</v>
      </c>
      <c r="D19">
        <v>238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</row>
    <row r="20" spans="3:32" ht="15">
      <c r="C20" t="s">
        <v>199</v>
      </c>
      <c r="D20">
        <v>372</v>
      </c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</row>
    <row r="21" spans="3:32" ht="15">
      <c r="C21" t="s">
        <v>200</v>
      </c>
      <c r="D21">
        <v>632</v>
      </c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</row>
    <row r="22" spans="3:32" ht="15">
      <c r="C22" t="s">
        <v>201</v>
      </c>
      <c r="D22">
        <v>357</v>
      </c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</row>
    <row r="23" spans="3:32" ht="15">
      <c r="C23" t="s">
        <v>202</v>
      </c>
      <c r="D23">
        <v>52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</row>
    <row r="24" spans="3:32" ht="15">
      <c r="C24" t="s">
        <v>203</v>
      </c>
      <c r="D24">
        <v>2</v>
      </c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</row>
    <row r="25" spans="3:32" ht="15">
      <c r="C25" t="s">
        <v>204</v>
      </c>
      <c r="D25">
        <v>165</v>
      </c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</row>
    <row r="26" spans="3:32" ht="15">
      <c r="C26" t="s">
        <v>205</v>
      </c>
      <c r="D26">
        <v>116</v>
      </c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</row>
    <row r="27" spans="3:32" ht="15">
      <c r="C27" t="s">
        <v>206</v>
      </c>
      <c r="D27">
        <v>94</v>
      </c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</row>
    <row r="28" spans="3:32" ht="15">
      <c r="C28" t="s">
        <v>207</v>
      </c>
      <c r="D28">
        <v>23</v>
      </c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</row>
    <row r="29" spans="15:32" ht="15"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</row>
    <row r="30" spans="15:32" ht="15"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</row>
    <row r="31" spans="15:32" ht="15"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</row>
    <row r="32" spans="15:32" ht="15"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</row>
    <row r="33" spans="15:32" ht="15"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</row>
    <row r="34" spans="15:32" ht="15"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</row>
    <row r="35" spans="15:32" ht="15"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</row>
    <row r="36" spans="15:32" ht="15"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</row>
    <row r="37" spans="15:32" ht="15"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</row>
    <row r="38" spans="15:32" ht="15"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</row>
    <row r="39" spans="15:32" ht="15"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</row>
    <row r="40" spans="15:32" ht="15"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</row>
    <row r="41" spans="15:32" ht="15"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</row>
    <row r="42" spans="15:32" ht="15"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</row>
    <row r="43" spans="15:32" ht="15"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</row>
    <row r="44" spans="15:32" ht="15"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</row>
    <row r="45" spans="4:32" ht="15">
      <c r="D45" s="292"/>
      <c r="E45" s="293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</row>
    <row r="46" spans="4:31" ht="15">
      <c r="D46" s="292"/>
      <c r="E46" s="293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</row>
    <row r="47" spans="4:31" ht="15">
      <c r="D47" s="292"/>
      <c r="E47" s="293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</row>
    <row r="48" spans="4:31" ht="15">
      <c r="D48" s="292"/>
      <c r="E48" s="293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</row>
    <row r="49" spans="4:31" ht="15">
      <c r="D49" s="294"/>
      <c r="E49" s="295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</row>
    <row r="50" spans="4:31" ht="15">
      <c r="D50" s="294"/>
      <c r="E50" s="293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4:31" ht="15">
      <c r="D51" s="294"/>
      <c r="E51" s="293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</row>
    <row r="52" spans="4:31" ht="15">
      <c r="D52" s="294"/>
      <c r="E52" s="293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</row>
    <row r="53" spans="4:31" ht="15">
      <c r="D53" s="294"/>
      <c r="E53" s="293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</row>
    <row r="54" spans="4:31" ht="15">
      <c r="D54" s="294"/>
      <c r="E54" s="293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</row>
    <row r="55" spans="15:31" ht="15"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</row>
    <row r="56" spans="15:31" ht="15"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</row>
    <row r="57" spans="15:31" ht="15"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2009-11-13T07:54:21Z</dcterms:created>
  <dcterms:modified xsi:type="dcterms:W3CDTF">2009-11-13T09:07:32Z</dcterms:modified>
  <cp:category/>
  <cp:version/>
  <cp:contentType/>
  <cp:contentStatus/>
</cp:coreProperties>
</file>