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X 10" sheetId="1" r:id="rId1"/>
    <sheet name="Gminy X 10  " sheetId="2" r:id="rId2"/>
    <sheet name="Wykresy X 10" sheetId="3" r:id="rId3"/>
  </sheets>
  <externalReferences>
    <externalReference r:id="rId6"/>
  </externalReferences>
  <definedNames>
    <definedName name="_xlnm.Print_Area" localSheetId="1">'Gminy X 10  '!$B$2:$O$47</definedName>
    <definedName name="_xlnm.Print_Area" localSheetId="0">'Stan i struktura X 10'!$B$2:$S$68</definedName>
    <definedName name="_xlnm.Print_Area" localSheetId="2">'Wykresy X 10'!$L$3:$AD$46</definedName>
  </definedNames>
  <calcPr fullCalcOnLoad="1"/>
</workbook>
</file>

<file path=xl/sharedStrings.xml><?xml version="1.0" encoding="utf-8"?>
<sst xmlns="http://schemas.openxmlformats.org/spreadsheetml/2006/main" count="408" uniqueCount="233">
  <si>
    <t xml:space="preserve">INFORMACJA O STANIE I STRUKTURZE BEZROBOCIA W WOJ. LUBUSKIM W PAŹDZIERNIKU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</si>
  <si>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</si>
  <si>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</si>
  <si>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</si>
  <si>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</si>
  <si>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</si>
  <si>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</si>
  <si>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</si>
  <si>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</si>
  <si>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</si>
  <si>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</si>
  <si>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</si>
  <si>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</si>
  <si>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</si>
  <si>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</si>
  <si>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</si>
  <si>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</si>
  <si>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</si>
  <si>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</si>
  <si>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</si>
  <si>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</si>
  <si>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wrzesień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</si>
  <si>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</si>
  <si>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</si>
  <si>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</si>
  <si>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</si>
  <si>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</si>
  <si>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</si>
  <si>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</si>
  <si>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</si>
  <si>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</si>
  <si>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</si>
  <si>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</si>
  <si>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</si>
  <si>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</si>
  <si>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</si>
  <si>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</si>
  <si>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</si>
  <si>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</si>
  <si>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</si>
  <si>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</si>
  <si>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</si>
  <si>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</si>
  <si>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</si>
  <si>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</si>
  <si>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</si>
  <si>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</si>
  <si>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</si>
  <si>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</si>
  <si>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</si>
  <si>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</si>
  <si>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</si>
  <si>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</si>
  <si>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</si>
  <si>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</si>
  <si>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</si>
  <si>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</si>
  <si>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</si>
  <si>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</si>
  <si>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</si>
  <si>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</si>
  <si>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</si>
  <si>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</si>
  <si>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</si>
  <si>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</si>
  <si>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</si>
  <si>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</si>
  <si>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</si>
  <si>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</si>
  <si>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</si>
  <si>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</si>
  <si>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</si>
  <si>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</si>
  <si>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</si>
  <si>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</si>
  <si>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</si>
  <si>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</si>
  <si>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</si>
  <si>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</si>
  <si>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</si>
  <si>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</si>
  <si>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</si>
  <si>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</si>
  <si>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</si>
  <si>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październik jest podawany przez GUS z miesięcznym opóżnieniem</t>
  </si>
  <si>
    <t>Liczba  bezrobotnych w układzie powiatowych urzędów pracy i gmin woj. lubuskiego zarejestrowanych</t>
  </si>
  <si>
    <t>na koniec października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</si>
  <si>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</si>
  <si>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</si>
  <si>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</si>
  <si>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</si>
  <si>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</si>
  <si>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</si>
  <si>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</si>
  <si>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</si>
  <si>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</si>
  <si>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</si>
  <si>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</si>
  <si>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</si>
  <si>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</si>
  <si>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</si>
  <si>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</si>
  <si>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</si>
  <si>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</si>
  <si>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</si>
  <si>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</si>
  <si>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</si>
  <si>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</si>
  <si>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</si>
  <si>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</si>
  <si>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</si>
  <si>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</si>
  <si>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</si>
  <si>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</si>
  <si>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</si>
  <si>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</si>
  <si>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</si>
  <si>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</si>
  <si>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</si>
  <si>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</si>
  <si>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</si>
  <si>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</si>
  <si>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</si>
  <si>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</si>
  <si>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</si>
  <si>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</si>
  <si>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</si>
  <si>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</si>
  <si>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</si>
  <si>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</si>
  <si>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</si>
  <si>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</si>
  <si>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</si>
  <si>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</si>
  <si>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</si>
  <si>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</si>
  <si>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</si>
  <si>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</si>
  <si>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</si>
  <si>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</si>
  <si>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</si>
  <si>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</si>
  <si>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</si>
  <si>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</si>
  <si>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</si>
  <si>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</si>
  <si>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</si>
  <si>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</si>
  <si>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</si>
  <si>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</si>
  <si>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</si>
  <si>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</si>
  <si>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</si>
  <si>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</si>
  <si>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</si>
  <si>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</si>
  <si>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</si>
  <si>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</si>
  <si>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</si>
  <si>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</si>
  <si>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</si>
  <si>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</si>
  <si>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</si>
  <si>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</si>
  <si>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</si>
  <si>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</si>
  <si>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</si>
  <si>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</si>
  <si>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</si>
  <si>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</si>
  <si>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</si>
  <si>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</si>
  <si>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</si>
  <si>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</si>
  <si>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</si>
  <si>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</si>
  <si>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</si>
  <si>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</si>
  <si>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</si>
  <si>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</si>
  <si>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</si>
  <si>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</si>
  <si>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</si>
  <si>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</si>
  <si>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</si>
  <si>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</si>
  <si>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</si>
  <si>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</si>
  <si>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</si>
  <si>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</si>
  <si>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</si>
  <si>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</si>
  <si>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</si>
  <si>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 xml:space="preserve">rok 2009 r. </t>
  </si>
  <si>
    <t>rok 2010 r.</t>
  </si>
  <si>
    <t>I</t>
  </si>
  <si>
    <t>II</t>
  </si>
  <si>
    <t>III</t>
  </si>
  <si>
    <t>VI</t>
  </si>
  <si>
    <t>V</t>
  </si>
  <si>
    <t>VII</t>
  </si>
  <si>
    <t>VIII</t>
  </si>
  <si>
    <t>IX</t>
  </si>
  <si>
    <t>X</t>
  </si>
  <si>
    <t>lata</t>
  </si>
  <si>
    <t>liczba bezrobotnych</t>
  </si>
  <si>
    <t>III 2009r.</t>
  </si>
  <si>
    <t>IV 2009r.</t>
  </si>
  <si>
    <t>V 2009r.</t>
  </si>
  <si>
    <t>VI 2009r.</t>
  </si>
  <si>
    <t>VII 2009r.</t>
  </si>
  <si>
    <t>VIII 2009r.</t>
  </si>
  <si>
    <t>IX 2009r.</t>
  </si>
  <si>
    <t>X 2009r.</t>
  </si>
  <si>
    <t>XI 2009r.</t>
  </si>
  <si>
    <t>XII 2009r.</t>
  </si>
  <si>
    <t>I 2010r.</t>
  </si>
  <si>
    <t>II 2010r.</t>
  </si>
  <si>
    <t>III 2010r.</t>
  </si>
  <si>
    <t>IV 2010r.</t>
  </si>
  <si>
    <t>V 2010r.</t>
  </si>
  <si>
    <t>VI 2010r.</t>
  </si>
  <si>
    <t>VII 2010 r.</t>
  </si>
  <si>
    <t>VIII 2010 r.</t>
  </si>
  <si>
    <t>IX 2010 r.</t>
  </si>
  <si>
    <t>X 2010 r.</t>
  </si>
  <si>
    <t>napływ</t>
  </si>
  <si>
    <t>odpływ</t>
  </si>
  <si>
    <t>VII 2010r.</t>
  </si>
  <si>
    <t>VIII 2010r.</t>
  </si>
  <si>
    <t>IX 2010r.</t>
  </si>
  <si>
    <t>X 2010r.</t>
  </si>
  <si>
    <t>Obserwatorium Rynku Pracy - tel: 68 4565633, 68 4565631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</si>
</sst>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sz val="12"/>
      <name val="Arial CE"/>
      <family val="2"/>
    </font>
    <font>
      <b/>
      <sz val="10"/>
      <name val="Verdana"/>
      <family val="2"/>
    </font>
    <font>
      <b/>
      <sz val="12"/>
      <color indexed="17"/>
      <name val="Arial CE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.2"/>
      <color indexed="8"/>
      <name val="Calibri"/>
      <family val="0"/>
    </font>
    <font>
      <sz val="10"/>
      <color indexed="8"/>
      <name val="Verdana"/>
      <family val="0"/>
    </font>
    <font>
      <sz val="9"/>
      <color indexed="8"/>
      <name val="Verdana"/>
      <family val="0"/>
    </font>
    <font>
      <sz val="9.65"/>
      <color indexed="8"/>
      <name val="Verdan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1" fillId="31" borderId="9" applyNumberFormat="0" applyFon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3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34" fillId="0" borderId="55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5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165" fontId="34" fillId="0" borderId="56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165" fontId="4" fillId="0" borderId="68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165" fontId="34" fillId="0" borderId="0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7" borderId="57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7" borderId="11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2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2" xfId="0" applyFont="1" applyBorder="1" applyAlignment="1">
      <alignment vertical="center" wrapText="1"/>
    </xf>
    <xf numFmtId="0" fontId="23" fillId="0" borderId="72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2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2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8" borderId="73" xfId="0" applyFont="1" applyFill="1" applyBorder="1" applyAlignment="1">
      <alignment horizontal="center" vertical="center"/>
    </xf>
    <xf numFmtId="0" fontId="2" fillId="38" borderId="73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2" fillId="0" borderId="74" xfId="0" applyFont="1" applyBorder="1" applyAlignment="1">
      <alignment vertical="center" wrapText="1"/>
    </xf>
    <xf numFmtId="0" fontId="12" fillId="0" borderId="75" xfId="0" applyFont="1" applyBorder="1" applyAlignment="1">
      <alignment vertical="center" wrapText="1"/>
    </xf>
    <xf numFmtId="0" fontId="14" fillId="33" borderId="76" xfId="0" applyFont="1" applyFill="1" applyBorder="1" applyAlignment="1">
      <alignment vertical="center" wrapText="1"/>
    </xf>
    <xf numFmtId="0" fontId="14" fillId="33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9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165" fontId="28" fillId="0" borderId="91" xfId="0" applyNumberFormat="1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165" fontId="4" fillId="33" borderId="88" xfId="0" applyNumberFormat="1" applyFont="1" applyFill="1" applyBorder="1" applyAlignment="1" applyProtection="1">
      <alignment horizontal="center" vertical="center" wrapText="1"/>
      <protection/>
    </xf>
    <xf numFmtId="0" fontId="2" fillId="33" borderId="95" xfId="0" applyFont="1" applyFill="1" applyBorder="1" applyAlignment="1">
      <alignment horizontal="center" vertical="center" wrapText="1"/>
    </xf>
    <xf numFmtId="165" fontId="30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6" xfId="0" applyFont="1" applyFill="1" applyBorder="1" applyAlignment="1" applyProtection="1">
      <alignment horizontal="center" vertical="center" wrapText="1"/>
      <protection locked="0"/>
    </xf>
    <xf numFmtId="0" fontId="27" fillId="0" borderId="92" xfId="0" applyFont="1" applyBorder="1" applyAlignment="1">
      <alignment horizontal="center" vertical="center" wrapText="1"/>
    </xf>
    <xf numFmtId="0" fontId="36" fillId="39" borderId="0" xfId="0" applyFont="1" applyFill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 X 2009r. do  X 2010r.</a:t>
            </a:r>
          </a:p>
        </c:rich>
      </c:tx>
      <c:layout>
        <c:manualLayout>
          <c:xMode val="factor"/>
          <c:yMode val="factor"/>
          <c:x val="0.030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775"/>
          <c:w val="0.976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527E5"/>
                </a:gs>
                <a:gs pos="39999">
                  <a:srgbClr val="1B60E9"/>
                </a:gs>
                <a:gs pos="70000">
                  <a:srgbClr val="4778E5"/>
                </a:gs>
                <a:gs pos="100000">
                  <a:srgbClr val="0E2E5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10'!$C$37:$C$49</c:f>
              <c:strCache/>
            </c:strRef>
          </c:cat>
          <c:val>
            <c:numRef>
              <c:f>'Wykresy X 10'!$D$37:$D$49</c:f>
              <c:numCache/>
            </c:numRef>
          </c:val>
        </c:ser>
        <c:gapWidth val="105"/>
        <c:axId val="6777769"/>
        <c:axId val="60999922"/>
      </c:barChart>
      <c:catAx>
        <c:axId val="6777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99922"/>
        <c:crosses val="autoZero"/>
        <c:auto val="1"/>
        <c:lblOffset val="100"/>
        <c:tickLblSkip val="1"/>
        <c:noMultiLvlLbl val="0"/>
      </c:catAx>
      <c:valAx>
        <c:axId val="60999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77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"Napływ" i  "Odpływ"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0475"/>
          <c:w val="0.9292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'Wykresy X 10'!$C$51</c:f>
              <c:strCache>
                <c:ptCount val="1"/>
                <c:pt idx="0">
                  <c:v>napływ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 10'!$B$52:$B$61</c:f>
              <c:strCache/>
            </c:strRef>
          </c:cat>
          <c:val>
            <c:numRef>
              <c:f>'Wykresy X 10'!$C$52:$C$61</c:f>
              <c:numCache/>
            </c:numRef>
          </c:val>
          <c:smooth val="0"/>
        </c:ser>
        <c:ser>
          <c:idx val="1"/>
          <c:order val="1"/>
          <c:tx>
            <c:strRef>
              <c:f>'Wykresy X 10'!$D$51</c:f>
              <c:strCache>
                <c:ptCount val="1"/>
                <c:pt idx="0">
                  <c:v>odpływ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 10'!$B$52:$B$61</c:f>
              <c:strCache/>
            </c:strRef>
          </c:cat>
          <c:val>
            <c:numRef>
              <c:f>'Wykresy X 10'!$D$52:$D$61</c:f>
              <c:numCache/>
            </c:numRef>
          </c:val>
          <c:smooth val="0"/>
        </c:ser>
        <c:marker val="1"/>
        <c:axId val="12128387"/>
        <c:axId val="42046620"/>
      </c:lineChart>
      <c:catAx>
        <c:axId val="12128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</a:defRPr>
            </a:pPr>
          </a:p>
        </c:txPr>
        <c:crossAx val="42046620"/>
        <c:crosses val="autoZero"/>
        <c:auto val="1"/>
        <c:lblOffset val="100"/>
        <c:tickLblSkip val="1"/>
        <c:noMultiLvlLbl val="0"/>
      </c:catAx>
      <c:valAx>
        <c:axId val="42046620"/>
        <c:scaling>
          <c:orientation val="minMax"/>
          <c:min val="5000"/>
        </c:scaling>
        <c:axPos val="l"/>
        <c:delete val="1"/>
        <c:majorTickMark val="out"/>
        <c:minorTickMark val="none"/>
        <c:tickLblPos val="none"/>
        <c:crossAx val="12128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25"/>
          <c:y val="0.92375"/>
          <c:w val="0.381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23</xdr:row>
      <xdr:rowOff>28575</xdr:rowOff>
    </xdr:from>
    <xdr:to>
      <xdr:col>20</xdr:col>
      <xdr:colOff>19050</xdr:colOff>
      <xdr:row>42</xdr:row>
      <xdr:rowOff>85725</xdr:rowOff>
    </xdr:to>
    <xdr:graphicFrame>
      <xdr:nvGraphicFramePr>
        <xdr:cNvPr id="1" name="Wykres 5"/>
        <xdr:cNvGraphicFramePr/>
      </xdr:nvGraphicFramePr>
      <xdr:xfrm>
        <a:off x="9010650" y="4410075"/>
        <a:ext cx="5372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266700</xdr:colOff>
      <xdr:row>23</xdr:row>
      <xdr:rowOff>9525</xdr:rowOff>
    </xdr:from>
    <xdr:to>
      <xdr:col>29</xdr:col>
      <xdr:colOff>190500</xdr:colOff>
      <xdr:row>42</xdr:row>
      <xdr:rowOff>95250</xdr:rowOff>
    </xdr:to>
    <xdr:graphicFrame>
      <xdr:nvGraphicFramePr>
        <xdr:cNvPr id="2" name="Wykres 6"/>
        <xdr:cNvGraphicFramePr/>
      </xdr:nvGraphicFramePr>
      <xdr:xfrm>
        <a:off x="14630400" y="4391025"/>
        <a:ext cx="56197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104775</xdr:colOff>
      <xdr:row>3</xdr:row>
      <xdr:rowOff>28575</xdr:rowOff>
    </xdr:from>
    <xdr:to>
      <xdr:col>19</xdr:col>
      <xdr:colOff>666750</xdr:colOff>
      <xdr:row>22</xdr:row>
      <xdr:rowOff>28575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600075"/>
          <a:ext cx="5362575" cy="36195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9525</xdr:colOff>
      <xdr:row>3</xdr:row>
      <xdr:rowOff>9525</xdr:rowOff>
    </xdr:from>
    <xdr:to>
      <xdr:col>29</xdr:col>
      <xdr:colOff>161925</xdr:colOff>
      <xdr:row>22</xdr:row>
      <xdr:rowOff>19050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49450" y="581025"/>
          <a:ext cx="5572125" cy="36290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  <sheetName val="Stan i struktura IV 10"/>
      <sheetName val="Stan i struktura V 10"/>
      <sheetName val="Stan i struktura VI 10"/>
      <sheetName val="Stan i struktura VI 10 (granic)"/>
      <sheetName val="Stan i struktura VII 10 (stary)"/>
      <sheetName val="Stan i struktura VII 10"/>
      <sheetName val="Stan i struktura VIII 10"/>
      <sheetName val="Stan i struktura IX 10"/>
      <sheetName val="Stan i struktura X 10"/>
    </sheetNames>
    <sheetDataSet>
      <sheetData sheetId="10">
        <row r="6">
          <cell r="E6">
            <v>4504</v>
          </cell>
          <cell r="F6">
            <v>2731</v>
          </cell>
          <cell r="G6">
            <v>4001</v>
          </cell>
          <cell r="H6">
            <v>4408</v>
          </cell>
          <cell r="I6">
            <v>6879</v>
          </cell>
          <cell r="J6">
            <v>3301</v>
          </cell>
          <cell r="K6">
            <v>4130</v>
          </cell>
          <cell r="L6">
            <v>1559</v>
          </cell>
          <cell r="M6">
            <v>1993</v>
          </cell>
          <cell r="N6">
            <v>2007</v>
          </cell>
          <cell r="O6">
            <v>4437</v>
          </cell>
          <cell r="P6">
            <v>4087</v>
          </cell>
          <cell r="Q6">
            <v>5529</v>
          </cell>
          <cell r="R6">
            <v>5878</v>
          </cell>
          <cell r="S6">
            <v>55444</v>
          </cell>
        </row>
        <row r="46">
          <cell r="E46">
            <v>3193</v>
          </cell>
          <cell r="F46">
            <v>1718</v>
          </cell>
          <cell r="G46">
            <v>3156</v>
          </cell>
          <cell r="H46">
            <v>1561</v>
          </cell>
          <cell r="I46">
            <v>3059</v>
          </cell>
          <cell r="J46">
            <v>1852</v>
          </cell>
          <cell r="K46">
            <v>1801</v>
          </cell>
          <cell r="L46">
            <v>1401</v>
          </cell>
          <cell r="M46">
            <v>1084</v>
          </cell>
          <cell r="N46">
            <v>1166</v>
          </cell>
          <cell r="O46">
            <v>3718</v>
          </cell>
          <cell r="P46">
            <v>1813</v>
          </cell>
          <cell r="Q46">
            <v>4203</v>
          </cell>
          <cell r="R46">
            <v>12205</v>
          </cell>
          <cell r="S46">
            <v>41930</v>
          </cell>
        </row>
        <row r="49">
          <cell r="E49">
            <v>62</v>
          </cell>
          <cell r="F49">
            <v>101</v>
          </cell>
          <cell r="G49">
            <v>9</v>
          </cell>
          <cell r="H49">
            <v>4</v>
          </cell>
          <cell r="I49">
            <v>84</v>
          </cell>
          <cell r="J49">
            <v>85</v>
          </cell>
          <cell r="K49">
            <v>132</v>
          </cell>
          <cell r="L49">
            <v>53</v>
          </cell>
          <cell r="M49">
            <v>37</v>
          </cell>
          <cell r="N49">
            <v>15</v>
          </cell>
          <cell r="O49">
            <v>126</v>
          </cell>
          <cell r="P49">
            <v>41</v>
          </cell>
          <cell r="Q49">
            <v>1103</v>
          </cell>
          <cell r="R49">
            <v>366</v>
          </cell>
          <cell r="S49">
            <v>2218</v>
          </cell>
        </row>
        <row r="51">
          <cell r="E51">
            <v>87</v>
          </cell>
          <cell r="F51">
            <v>278</v>
          </cell>
          <cell r="G51">
            <v>384</v>
          </cell>
          <cell r="H51">
            <v>153</v>
          </cell>
          <cell r="I51">
            <v>451</v>
          </cell>
          <cell r="J51">
            <v>55</v>
          </cell>
          <cell r="K51">
            <v>122</v>
          </cell>
          <cell r="L51">
            <v>101</v>
          </cell>
          <cell r="M51">
            <v>18</v>
          </cell>
          <cell r="N51">
            <v>86</v>
          </cell>
          <cell r="O51">
            <v>244</v>
          </cell>
          <cell r="P51">
            <v>249</v>
          </cell>
          <cell r="Q51">
            <v>147</v>
          </cell>
          <cell r="R51">
            <v>112</v>
          </cell>
          <cell r="S51">
            <v>2487</v>
          </cell>
        </row>
        <row r="53">
          <cell r="E53">
            <v>129</v>
          </cell>
          <cell r="F53">
            <v>39</v>
          </cell>
          <cell r="G53">
            <v>162</v>
          </cell>
          <cell r="H53">
            <v>148</v>
          </cell>
          <cell r="I53">
            <v>117</v>
          </cell>
          <cell r="J53">
            <v>94</v>
          </cell>
          <cell r="K53">
            <v>239</v>
          </cell>
          <cell r="L53">
            <v>81</v>
          </cell>
          <cell r="M53">
            <v>32</v>
          </cell>
          <cell r="N53">
            <v>92</v>
          </cell>
          <cell r="O53">
            <v>66</v>
          </cell>
          <cell r="P53">
            <v>56</v>
          </cell>
          <cell r="Q53">
            <v>127</v>
          </cell>
          <cell r="R53">
            <v>240</v>
          </cell>
          <cell r="S53">
            <v>1622</v>
          </cell>
        </row>
        <row r="55">
          <cell r="E55">
            <v>113</v>
          </cell>
          <cell r="F55">
            <v>60</v>
          </cell>
          <cell r="G55">
            <v>103</v>
          </cell>
          <cell r="H55">
            <v>10</v>
          </cell>
          <cell r="I55">
            <v>57</v>
          </cell>
          <cell r="J55">
            <v>152</v>
          </cell>
          <cell r="K55">
            <v>72</v>
          </cell>
          <cell r="L55">
            <v>140</v>
          </cell>
          <cell r="M55">
            <v>74</v>
          </cell>
          <cell r="N55">
            <v>93</v>
          </cell>
          <cell r="O55">
            <v>108</v>
          </cell>
          <cell r="P55">
            <v>109</v>
          </cell>
          <cell r="Q55">
            <v>166</v>
          </cell>
          <cell r="R55">
            <v>164</v>
          </cell>
          <cell r="S55">
            <v>1421</v>
          </cell>
        </row>
        <row r="57">
          <cell r="E57">
            <v>10</v>
          </cell>
          <cell r="F57">
            <v>2</v>
          </cell>
          <cell r="G57">
            <v>0</v>
          </cell>
          <cell r="H57">
            <v>0</v>
          </cell>
          <cell r="I57">
            <v>14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2</v>
          </cell>
          <cell r="S57">
            <v>29</v>
          </cell>
        </row>
        <row r="59">
          <cell r="E59">
            <v>195</v>
          </cell>
          <cell r="F59">
            <v>85</v>
          </cell>
          <cell r="G59">
            <v>421</v>
          </cell>
          <cell r="H59">
            <v>327</v>
          </cell>
          <cell r="I59">
            <v>534</v>
          </cell>
          <cell r="J59">
            <v>261</v>
          </cell>
          <cell r="K59">
            <v>405</v>
          </cell>
          <cell r="L59">
            <v>102</v>
          </cell>
          <cell r="M59">
            <v>199</v>
          </cell>
          <cell r="N59">
            <v>176</v>
          </cell>
          <cell r="O59">
            <v>222</v>
          </cell>
          <cell r="P59">
            <v>279</v>
          </cell>
          <cell r="Q59">
            <v>475</v>
          </cell>
          <cell r="R59">
            <v>512</v>
          </cell>
          <cell r="S59">
            <v>4193</v>
          </cell>
        </row>
        <row r="61">
          <cell r="E61">
            <v>934</v>
          </cell>
          <cell r="F61">
            <v>470</v>
          </cell>
          <cell r="G61">
            <v>879</v>
          </cell>
          <cell r="H61">
            <v>815</v>
          </cell>
          <cell r="I61">
            <v>929</v>
          </cell>
          <cell r="J61">
            <v>900</v>
          </cell>
          <cell r="K61">
            <v>620</v>
          </cell>
          <cell r="L61">
            <v>466</v>
          </cell>
          <cell r="M61">
            <v>487</v>
          </cell>
          <cell r="N61">
            <v>247</v>
          </cell>
          <cell r="O61">
            <v>659</v>
          </cell>
          <cell r="P61">
            <v>640</v>
          </cell>
          <cell r="Q61">
            <v>920</v>
          </cell>
          <cell r="R61">
            <v>786</v>
          </cell>
          <cell r="S61">
            <v>9752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8</v>
          </cell>
          <cell r="K63">
            <v>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11</v>
          </cell>
          <cell r="S63">
            <v>25</v>
          </cell>
        </row>
        <row r="65">
          <cell r="E65">
            <v>39</v>
          </cell>
          <cell r="F65">
            <v>166</v>
          </cell>
          <cell r="G65">
            <v>76</v>
          </cell>
          <cell r="H65">
            <v>136</v>
          </cell>
          <cell r="I65">
            <v>364</v>
          </cell>
          <cell r="J65">
            <v>151</v>
          </cell>
          <cell r="K65">
            <v>149</v>
          </cell>
          <cell r="L65">
            <v>18</v>
          </cell>
          <cell r="M65">
            <v>64</v>
          </cell>
          <cell r="N65">
            <v>73</v>
          </cell>
          <cell r="O65">
            <v>715</v>
          </cell>
          <cell r="P65">
            <v>153</v>
          </cell>
          <cell r="Q65">
            <v>753</v>
          </cell>
          <cell r="R65">
            <v>8510</v>
          </cell>
          <cell r="S65">
            <v>11367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59.25390625" style="1" customWidth="1"/>
    <col min="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53" t="s">
        <v>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18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56"/>
    </row>
    <row r="5" spans="2:20" ht="28.5" customHeight="1" thickBot="1" thickTop="1">
      <c r="B5" s="14" t="s">
        <v>20</v>
      </c>
      <c r="C5" s="257" t="s">
        <v>21</v>
      </c>
      <c r="D5" s="258"/>
      <c r="E5" s="15">
        <v>7.7</v>
      </c>
      <c r="F5" s="15">
        <v>11.7</v>
      </c>
      <c r="G5" s="15">
        <v>24.5</v>
      </c>
      <c r="H5" s="15">
        <v>20.4</v>
      </c>
      <c r="I5" s="15">
        <v>24.5</v>
      </c>
      <c r="J5" s="15">
        <v>19.1</v>
      </c>
      <c r="K5" s="15">
        <v>24</v>
      </c>
      <c r="L5" s="15">
        <v>13.1</v>
      </c>
      <c r="M5" s="15">
        <v>8.8</v>
      </c>
      <c r="N5" s="15">
        <v>14.6</v>
      </c>
      <c r="O5" s="15">
        <v>7.5</v>
      </c>
      <c r="P5" s="15">
        <v>14.6</v>
      </c>
      <c r="Q5" s="15">
        <v>23.1</v>
      </c>
      <c r="R5" s="16">
        <v>17.7</v>
      </c>
      <c r="S5" s="17">
        <v>14.8</v>
      </c>
      <c r="T5" s="1" t="s">
        <v>22</v>
      </c>
    </row>
    <row r="6" spans="2:19" s="4" customFormat="1" ht="28.5" customHeight="1" thickBot="1" thickTop="1">
      <c r="B6" s="18" t="s">
        <v>23</v>
      </c>
      <c r="C6" s="259" t="s">
        <v>24</v>
      </c>
      <c r="D6" s="260"/>
      <c r="E6" s="19">
        <v>4400</v>
      </c>
      <c r="F6" s="20">
        <v>2657</v>
      </c>
      <c r="G6" s="20">
        <v>3989</v>
      </c>
      <c r="H6" s="20">
        <v>4452</v>
      </c>
      <c r="I6" s="20">
        <v>6900</v>
      </c>
      <c r="J6" s="20">
        <v>3179</v>
      </c>
      <c r="K6" s="20">
        <v>4192</v>
      </c>
      <c r="L6" s="20">
        <v>1563</v>
      </c>
      <c r="M6" s="20">
        <v>2004</v>
      </c>
      <c r="N6" s="20">
        <v>2028</v>
      </c>
      <c r="O6" s="20">
        <v>4398</v>
      </c>
      <c r="P6" s="20">
        <v>4065</v>
      </c>
      <c r="Q6" s="20">
        <v>5616</v>
      </c>
      <c r="R6" s="21">
        <v>5716</v>
      </c>
      <c r="S6" s="22">
        <f>SUM(E6:R6)</f>
        <v>55159</v>
      </c>
    </row>
    <row r="7" spans="2:20" s="4" customFormat="1" ht="28.5" customHeight="1" thickBot="1" thickTop="1">
      <c r="B7" s="23"/>
      <c r="C7" s="261" t="s">
        <v>25</v>
      </c>
      <c r="D7" s="262"/>
      <c r="E7" s="24">
        <f>'[1]Stan i struktura IX 10'!E6</f>
        <v>4504</v>
      </c>
      <c r="F7" s="25">
        <f>'[1]Stan i struktura IX 10'!F6</f>
        <v>2731</v>
      </c>
      <c r="G7" s="25">
        <f>'[1]Stan i struktura IX 10'!G6</f>
        <v>4001</v>
      </c>
      <c r="H7" s="25">
        <f>'[1]Stan i struktura IX 10'!H6</f>
        <v>4408</v>
      </c>
      <c r="I7" s="25">
        <f>'[1]Stan i struktura IX 10'!I6</f>
        <v>6879</v>
      </c>
      <c r="J7" s="25">
        <f>'[1]Stan i struktura IX 10'!J6</f>
        <v>3301</v>
      </c>
      <c r="K7" s="25">
        <f>'[1]Stan i struktura IX 10'!K6</f>
        <v>4130</v>
      </c>
      <c r="L7" s="25">
        <f>'[1]Stan i struktura IX 10'!L6</f>
        <v>1559</v>
      </c>
      <c r="M7" s="25">
        <f>'[1]Stan i struktura IX 10'!M6</f>
        <v>1993</v>
      </c>
      <c r="N7" s="25">
        <f>'[1]Stan i struktura IX 10'!N6</f>
        <v>2007</v>
      </c>
      <c r="O7" s="25">
        <f>'[1]Stan i struktura IX 10'!O6</f>
        <v>4437</v>
      </c>
      <c r="P7" s="25">
        <f>'[1]Stan i struktura IX 10'!P6</f>
        <v>4087</v>
      </c>
      <c r="Q7" s="25">
        <f>'[1]Stan i struktura IX 10'!Q6</f>
        <v>5529</v>
      </c>
      <c r="R7" s="26">
        <f>'[1]Stan i struktura IX 10'!R6</f>
        <v>5878</v>
      </c>
      <c r="S7" s="27">
        <f>'[1]Stan i struktura IX 10'!S6</f>
        <v>55444</v>
      </c>
      <c r="T7" s="28"/>
    </row>
    <row r="8" spans="2:20" ht="28.5" customHeight="1" thickBot="1" thickTop="1">
      <c r="B8" s="29"/>
      <c r="C8" s="246" t="s">
        <v>26</v>
      </c>
      <c r="D8" s="232"/>
      <c r="E8" s="30">
        <f aca="true" t="shared" si="0" ref="E8:S8">E6-E7</f>
        <v>-104</v>
      </c>
      <c r="F8" s="30">
        <f t="shared" si="0"/>
        <v>-74</v>
      </c>
      <c r="G8" s="30">
        <f t="shared" si="0"/>
        <v>-12</v>
      </c>
      <c r="H8" s="30">
        <f t="shared" si="0"/>
        <v>44</v>
      </c>
      <c r="I8" s="30">
        <f t="shared" si="0"/>
        <v>21</v>
      </c>
      <c r="J8" s="30">
        <f t="shared" si="0"/>
        <v>-122</v>
      </c>
      <c r="K8" s="30">
        <f t="shared" si="0"/>
        <v>62</v>
      </c>
      <c r="L8" s="30">
        <f t="shared" si="0"/>
        <v>4</v>
      </c>
      <c r="M8" s="30">
        <f t="shared" si="0"/>
        <v>11</v>
      </c>
      <c r="N8" s="30">
        <f t="shared" si="0"/>
        <v>21</v>
      </c>
      <c r="O8" s="30">
        <f t="shared" si="0"/>
        <v>-39</v>
      </c>
      <c r="P8" s="30">
        <f t="shared" si="0"/>
        <v>-22</v>
      </c>
      <c r="Q8" s="30">
        <f t="shared" si="0"/>
        <v>87</v>
      </c>
      <c r="R8" s="31">
        <f t="shared" si="0"/>
        <v>-162</v>
      </c>
      <c r="S8" s="32">
        <f t="shared" si="0"/>
        <v>-285</v>
      </c>
      <c r="T8" s="33"/>
    </row>
    <row r="9" spans="2:20" ht="28.5" customHeight="1" thickBot="1" thickTop="1">
      <c r="B9" s="34"/>
      <c r="C9" s="242" t="s">
        <v>27</v>
      </c>
      <c r="D9" s="243"/>
      <c r="E9" s="35">
        <f aca="true" t="shared" si="1" ref="E9:S9">E6/E7*100</f>
        <v>97.69094138543517</v>
      </c>
      <c r="F9" s="35">
        <f t="shared" si="1"/>
        <v>97.29036982790187</v>
      </c>
      <c r="G9" s="35">
        <f t="shared" si="1"/>
        <v>99.70007498125469</v>
      </c>
      <c r="H9" s="35">
        <f t="shared" si="1"/>
        <v>100.99818511796734</v>
      </c>
      <c r="I9" s="35">
        <f t="shared" si="1"/>
        <v>100.3052769297863</v>
      </c>
      <c r="J9" s="35">
        <f t="shared" si="1"/>
        <v>96.30415025749772</v>
      </c>
      <c r="K9" s="35">
        <f t="shared" si="1"/>
        <v>101.50121065375302</v>
      </c>
      <c r="L9" s="35">
        <f t="shared" si="1"/>
        <v>100.25657472738936</v>
      </c>
      <c r="M9" s="35">
        <f t="shared" si="1"/>
        <v>100.55193176116408</v>
      </c>
      <c r="N9" s="35">
        <f t="shared" si="1"/>
        <v>101.04633781763827</v>
      </c>
      <c r="O9" s="35">
        <f t="shared" si="1"/>
        <v>99.12102772143339</v>
      </c>
      <c r="P9" s="35">
        <f t="shared" si="1"/>
        <v>99.46170785417176</v>
      </c>
      <c r="Q9" s="35">
        <f t="shared" si="1"/>
        <v>101.5735214324471</v>
      </c>
      <c r="R9" s="36">
        <f t="shared" si="1"/>
        <v>97.24396053079278</v>
      </c>
      <c r="S9" s="37">
        <f t="shared" si="1"/>
        <v>99.48596782338936</v>
      </c>
      <c r="T9" s="33"/>
    </row>
    <row r="10" spans="2:20" s="4" customFormat="1" ht="28.5" customHeight="1" thickBot="1" thickTop="1">
      <c r="B10" s="38" t="s">
        <v>28</v>
      </c>
      <c r="C10" s="244" t="s">
        <v>29</v>
      </c>
      <c r="D10" s="245"/>
      <c r="E10" s="39">
        <v>920</v>
      </c>
      <c r="F10" s="40">
        <v>463</v>
      </c>
      <c r="G10" s="41">
        <v>707</v>
      </c>
      <c r="H10" s="41">
        <v>599</v>
      </c>
      <c r="I10" s="41">
        <v>998</v>
      </c>
      <c r="J10" s="41">
        <v>537</v>
      </c>
      <c r="K10" s="41">
        <v>728</v>
      </c>
      <c r="L10" s="41">
        <v>384</v>
      </c>
      <c r="M10" s="42">
        <v>405</v>
      </c>
      <c r="N10" s="42">
        <v>392</v>
      </c>
      <c r="O10" s="42">
        <v>922</v>
      </c>
      <c r="P10" s="42">
        <v>874</v>
      </c>
      <c r="Q10" s="42">
        <v>1096</v>
      </c>
      <c r="R10" s="42">
        <v>1984</v>
      </c>
      <c r="S10" s="43">
        <f>SUM(E10:R10)</f>
        <v>11009</v>
      </c>
      <c r="T10" s="28"/>
    </row>
    <row r="11" spans="2:20" ht="28.5" customHeight="1" thickBot="1" thickTop="1">
      <c r="B11" s="44"/>
      <c r="C11" s="246" t="s">
        <v>30</v>
      </c>
      <c r="D11" s="232"/>
      <c r="E11" s="45">
        <f aca="true" t="shared" si="2" ref="E11:S11">E76/E10*100</f>
        <v>24.347826086956523</v>
      </c>
      <c r="F11" s="45">
        <f t="shared" si="2"/>
        <v>21.382289416846653</v>
      </c>
      <c r="G11" s="45">
        <f t="shared" si="2"/>
        <v>11.598302687411598</v>
      </c>
      <c r="H11" s="45">
        <f t="shared" si="2"/>
        <v>17.195325542570952</v>
      </c>
      <c r="I11" s="45">
        <f t="shared" si="2"/>
        <v>12.725450901803606</v>
      </c>
      <c r="J11" s="45">
        <f t="shared" si="2"/>
        <v>14.8975791433892</v>
      </c>
      <c r="K11" s="45">
        <f t="shared" si="2"/>
        <v>8.516483516483516</v>
      </c>
      <c r="L11" s="45">
        <f t="shared" si="2"/>
        <v>11.71875</v>
      </c>
      <c r="M11" s="45">
        <f t="shared" si="2"/>
        <v>20.98765432098765</v>
      </c>
      <c r="N11" s="45">
        <f t="shared" si="2"/>
        <v>20.408163265306122</v>
      </c>
      <c r="O11" s="45">
        <f t="shared" si="2"/>
        <v>18.872017353579178</v>
      </c>
      <c r="P11" s="45">
        <f t="shared" si="2"/>
        <v>17.505720823798626</v>
      </c>
      <c r="Q11" s="45">
        <f t="shared" si="2"/>
        <v>8.667883211678832</v>
      </c>
      <c r="R11" s="46">
        <f t="shared" si="2"/>
        <v>6.703629032258064</v>
      </c>
      <c r="S11" s="47">
        <f t="shared" si="2"/>
        <v>14.00672177309474</v>
      </c>
      <c r="T11" s="33"/>
    </row>
    <row r="12" spans="2:20" ht="28.5" customHeight="1" thickBot="1" thickTop="1">
      <c r="B12" s="48" t="s">
        <v>31</v>
      </c>
      <c r="C12" s="247" t="s">
        <v>32</v>
      </c>
      <c r="D12" s="248"/>
      <c r="E12" s="39">
        <v>1024</v>
      </c>
      <c r="F12" s="41">
        <v>537</v>
      </c>
      <c r="G12" s="41">
        <v>719</v>
      </c>
      <c r="H12" s="41">
        <v>555</v>
      </c>
      <c r="I12" s="41">
        <v>977</v>
      </c>
      <c r="J12" s="41">
        <v>659</v>
      </c>
      <c r="K12" s="41">
        <v>666</v>
      </c>
      <c r="L12" s="41">
        <v>380</v>
      </c>
      <c r="M12" s="42">
        <v>394</v>
      </c>
      <c r="N12" s="42">
        <v>371</v>
      </c>
      <c r="O12" s="42">
        <v>961</v>
      </c>
      <c r="P12" s="42">
        <v>896</v>
      </c>
      <c r="Q12" s="42">
        <v>1009</v>
      </c>
      <c r="R12" s="42">
        <v>2146</v>
      </c>
      <c r="S12" s="43">
        <f>SUM(E12:R12)</f>
        <v>11294</v>
      </c>
      <c r="T12" s="33"/>
    </row>
    <row r="13" spans="2:20" ht="28.5" customHeight="1" thickBot="1" thickTop="1">
      <c r="B13" s="44" t="s">
        <v>22</v>
      </c>
      <c r="C13" s="249" t="s">
        <v>33</v>
      </c>
      <c r="D13" s="250"/>
      <c r="E13" s="49">
        <v>331</v>
      </c>
      <c r="F13" s="50">
        <v>185</v>
      </c>
      <c r="G13" s="50">
        <v>359</v>
      </c>
      <c r="H13" s="50">
        <v>224</v>
      </c>
      <c r="I13" s="50">
        <v>426</v>
      </c>
      <c r="J13" s="50">
        <v>181</v>
      </c>
      <c r="K13" s="50">
        <v>261</v>
      </c>
      <c r="L13" s="50">
        <v>163</v>
      </c>
      <c r="M13" s="51">
        <v>152</v>
      </c>
      <c r="N13" s="51">
        <v>110</v>
      </c>
      <c r="O13" s="51">
        <v>248</v>
      </c>
      <c r="P13" s="51">
        <v>301</v>
      </c>
      <c r="Q13" s="51">
        <v>390</v>
      </c>
      <c r="R13" s="51">
        <v>467</v>
      </c>
      <c r="S13" s="52">
        <f>SUM(E13:R13)</f>
        <v>3798</v>
      </c>
      <c r="T13" s="33"/>
    </row>
    <row r="14" spans="2:20" s="4" customFormat="1" ht="28.5" customHeight="1" thickBot="1" thickTop="1">
      <c r="B14" s="18" t="s">
        <v>22</v>
      </c>
      <c r="C14" s="251" t="s">
        <v>34</v>
      </c>
      <c r="D14" s="252"/>
      <c r="E14" s="49">
        <v>277</v>
      </c>
      <c r="F14" s="50">
        <v>169</v>
      </c>
      <c r="G14" s="50">
        <v>254</v>
      </c>
      <c r="H14" s="50">
        <v>195</v>
      </c>
      <c r="I14" s="50">
        <v>323</v>
      </c>
      <c r="J14" s="50">
        <v>145</v>
      </c>
      <c r="K14" s="50">
        <v>234</v>
      </c>
      <c r="L14" s="50">
        <v>112</v>
      </c>
      <c r="M14" s="51">
        <v>139</v>
      </c>
      <c r="N14" s="51">
        <v>89</v>
      </c>
      <c r="O14" s="51">
        <v>221</v>
      </c>
      <c r="P14" s="51">
        <v>255</v>
      </c>
      <c r="Q14" s="51">
        <v>263</v>
      </c>
      <c r="R14" s="51">
        <v>345</v>
      </c>
      <c r="S14" s="52">
        <f>SUM(E14:R14)</f>
        <v>3021</v>
      </c>
      <c r="T14" s="28"/>
    </row>
    <row r="15" spans="2:20" s="4" customFormat="1" ht="28.5" customHeight="1" thickBot="1" thickTop="1">
      <c r="B15" s="53" t="s">
        <v>22</v>
      </c>
      <c r="C15" s="235" t="s">
        <v>35</v>
      </c>
      <c r="D15" s="236"/>
      <c r="E15" s="54">
        <v>384</v>
      </c>
      <c r="F15" s="55">
        <v>189</v>
      </c>
      <c r="G15" s="55">
        <v>93</v>
      </c>
      <c r="H15" s="55">
        <v>96</v>
      </c>
      <c r="I15" s="55">
        <v>249</v>
      </c>
      <c r="J15" s="55">
        <v>210</v>
      </c>
      <c r="K15" s="55">
        <v>184</v>
      </c>
      <c r="L15" s="55">
        <v>109</v>
      </c>
      <c r="M15" s="56">
        <v>34</v>
      </c>
      <c r="N15" s="56">
        <v>120</v>
      </c>
      <c r="O15" s="56">
        <v>351</v>
      </c>
      <c r="P15" s="56">
        <v>280</v>
      </c>
      <c r="Q15" s="56">
        <v>213</v>
      </c>
      <c r="R15" s="56">
        <v>299</v>
      </c>
      <c r="S15" s="52">
        <f>SUM(E15:R15)</f>
        <v>2811</v>
      </c>
      <c r="T15" s="28"/>
    </row>
    <row r="16" spans="2:19" ht="28.5" customHeight="1" thickBot="1">
      <c r="B16" s="218" t="s">
        <v>36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8"/>
    </row>
    <row r="17" spans="2:19" ht="28.5" customHeight="1" thickBot="1" thickTop="1">
      <c r="B17" s="239" t="s">
        <v>20</v>
      </c>
      <c r="C17" s="240" t="s">
        <v>37</v>
      </c>
      <c r="D17" s="241"/>
      <c r="E17" s="57">
        <v>2313</v>
      </c>
      <c r="F17" s="58">
        <v>1503</v>
      </c>
      <c r="G17" s="58">
        <v>2238</v>
      </c>
      <c r="H17" s="58">
        <v>2393</v>
      </c>
      <c r="I17" s="58">
        <v>3966</v>
      </c>
      <c r="J17" s="58">
        <v>1560</v>
      </c>
      <c r="K17" s="58">
        <v>2197</v>
      </c>
      <c r="L17" s="58">
        <v>819</v>
      </c>
      <c r="M17" s="59">
        <v>1043</v>
      </c>
      <c r="N17" s="59">
        <v>1079</v>
      </c>
      <c r="O17" s="59">
        <v>2293</v>
      </c>
      <c r="P17" s="59">
        <v>2295</v>
      </c>
      <c r="Q17" s="59">
        <v>3067</v>
      </c>
      <c r="R17" s="59">
        <v>3176</v>
      </c>
      <c r="S17" s="52">
        <f>SUM(E17:R17)</f>
        <v>29942</v>
      </c>
    </row>
    <row r="18" spans="2:19" ht="28.5" customHeight="1" thickBot="1" thickTop="1">
      <c r="B18" s="189"/>
      <c r="C18" s="226" t="s">
        <v>38</v>
      </c>
      <c r="D18" s="227"/>
      <c r="E18" s="60">
        <f aca="true" t="shared" si="3" ref="E18:S18">E17/E6*100</f>
        <v>52.56818181818181</v>
      </c>
      <c r="F18" s="60">
        <f t="shared" si="3"/>
        <v>56.5675573955589</v>
      </c>
      <c r="G18" s="60">
        <f t="shared" si="3"/>
        <v>56.104286788668844</v>
      </c>
      <c r="H18" s="60">
        <f t="shared" si="3"/>
        <v>53.751123090745736</v>
      </c>
      <c r="I18" s="60">
        <f t="shared" si="3"/>
        <v>57.47826086956521</v>
      </c>
      <c r="J18" s="60">
        <f t="shared" si="3"/>
        <v>49.07203523120478</v>
      </c>
      <c r="K18" s="60">
        <f t="shared" si="3"/>
        <v>52.409351145038165</v>
      </c>
      <c r="L18" s="60">
        <f t="shared" si="3"/>
        <v>52.39923224568138</v>
      </c>
      <c r="M18" s="60">
        <f t="shared" si="3"/>
        <v>52.04590818363274</v>
      </c>
      <c r="N18" s="60">
        <f t="shared" si="3"/>
        <v>53.205128205128204</v>
      </c>
      <c r="O18" s="60">
        <f t="shared" si="3"/>
        <v>52.13733515234197</v>
      </c>
      <c r="P18" s="60">
        <f t="shared" si="3"/>
        <v>56.457564575645755</v>
      </c>
      <c r="Q18" s="60">
        <f t="shared" si="3"/>
        <v>54.61182336182336</v>
      </c>
      <c r="R18" s="61">
        <f t="shared" si="3"/>
        <v>55.56333100069979</v>
      </c>
      <c r="S18" s="62">
        <f t="shared" si="3"/>
        <v>54.28307257201907</v>
      </c>
    </row>
    <row r="19" spans="2:19" ht="28.5" customHeight="1" thickBot="1" thickTop="1">
      <c r="B19" s="211" t="s">
        <v>23</v>
      </c>
      <c r="C19" s="231" t="s">
        <v>39</v>
      </c>
      <c r="D19" s="232"/>
      <c r="E19" s="49">
        <v>0</v>
      </c>
      <c r="F19" s="50">
        <v>1707</v>
      </c>
      <c r="G19" s="50">
        <v>1794</v>
      </c>
      <c r="H19" s="50">
        <v>2164</v>
      </c>
      <c r="I19" s="50">
        <v>2650</v>
      </c>
      <c r="J19" s="50">
        <v>1143</v>
      </c>
      <c r="K19" s="50">
        <v>2266</v>
      </c>
      <c r="L19" s="50">
        <v>830</v>
      </c>
      <c r="M19" s="51">
        <v>1279</v>
      </c>
      <c r="N19" s="51">
        <v>933</v>
      </c>
      <c r="O19" s="51">
        <v>0</v>
      </c>
      <c r="P19" s="51">
        <v>2728</v>
      </c>
      <c r="Q19" s="51">
        <v>2291</v>
      </c>
      <c r="R19" s="51">
        <v>2399</v>
      </c>
      <c r="S19" s="63">
        <f>SUM(E19:R19)</f>
        <v>22184</v>
      </c>
    </row>
    <row r="20" spans="2:19" ht="28.5" customHeight="1" thickBot="1" thickTop="1">
      <c r="B20" s="189"/>
      <c r="C20" s="226" t="s">
        <v>38</v>
      </c>
      <c r="D20" s="227"/>
      <c r="E20" s="60">
        <f aca="true" t="shared" si="4" ref="E20:S20">E19/E6*100</f>
        <v>0</v>
      </c>
      <c r="F20" s="60">
        <f t="shared" si="4"/>
        <v>64.24538953707189</v>
      </c>
      <c r="G20" s="60">
        <f t="shared" si="4"/>
        <v>44.973677613436955</v>
      </c>
      <c r="H20" s="60">
        <f t="shared" si="4"/>
        <v>48.607367475292</v>
      </c>
      <c r="I20" s="60">
        <f t="shared" si="4"/>
        <v>38.405797101449274</v>
      </c>
      <c r="J20" s="60">
        <f t="shared" si="4"/>
        <v>35.954702736709656</v>
      </c>
      <c r="K20" s="60">
        <f t="shared" si="4"/>
        <v>54.05534351145038</v>
      </c>
      <c r="L20" s="60">
        <f t="shared" si="4"/>
        <v>53.103007037747915</v>
      </c>
      <c r="M20" s="60">
        <f t="shared" si="4"/>
        <v>63.82235528942116</v>
      </c>
      <c r="N20" s="60">
        <f t="shared" si="4"/>
        <v>46.005917159763314</v>
      </c>
      <c r="O20" s="60">
        <f t="shared" si="4"/>
        <v>0</v>
      </c>
      <c r="P20" s="60">
        <f t="shared" si="4"/>
        <v>67.10947109471095</v>
      </c>
      <c r="Q20" s="60">
        <f t="shared" si="4"/>
        <v>40.79415954415954</v>
      </c>
      <c r="R20" s="61">
        <f t="shared" si="4"/>
        <v>41.96990902729181</v>
      </c>
      <c r="S20" s="62">
        <f t="shared" si="4"/>
        <v>40.21827806885549</v>
      </c>
    </row>
    <row r="21" spans="2:19" s="4" customFormat="1" ht="28.5" customHeight="1" thickBot="1" thickTop="1">
      <c r="B21" s="222" t="s">
        <v>28</v>
      </c>
      <c r="C21" s="224" t="s">
        <v>40</v>
      </c>
      <c r="D21" s="225"/>
      <c r="E21" s="49">
        <v>906</v>
      </c>
      <c r="F21" s="50">
        <v>458</v>
      </c>
      <c r="G21" s="50">
        <v>716</v>
      </c>
      <c r="H21" s="50">
        <v>943</v>
      </c>
      <c r="I21" s="50">
        <v>1308</v>
      </c>
      <c r="J21" s="50">
        <v>434</v>
      </c>
      <c r="K21" s="50">
        <v>1009</v>
      </c>
      <c r="L21" s="50">
        <v>258</v>
      </c>
      <c r="M21" s="51">
        <v>331</v>
      </c>
      <c r="N21" s="51">
        <v>269</v>
      </c>
      <c r="O21" s="51">
        <v>768</v>
      </c>
      <c r="P21" s="51">
        <v>604</v>
      </c>
      <c r="Q21" s="51">
        <v>1137</v>
      </c>
      <c r="R21" s="51">
        <v>1250</v>
      </c>
      <c r="S21" s="52">
        <f>SUM(E21:R21)</f>
        <v>10391</v>
      </c>
    </row>
    <row r="22" spans="2:19" ht="28.5" customHeight="1" thickBot="1" thickTop="1">
      <c r="B22" s="189"/>
      <c r="C22" s="226" t="s">
        <v>38</v>
      </c>
      <c r="D22" s="227"/>
      <c r="E22" s="60">
        <f aca="true" t="shared" si="5" ref="E22:S22">E21/E6*100</f>
        <v>20.59090909090909</v>
      </c>
      <c r="F22" s="60">
        <f t="shared" si="5"/>
        <v>17.237485886337975</v>
      </c>
      <c r="G22" s="60">
        <f t="shared" si="5"/>
        <v>17.949360742040614</v>
      </c>
      <c r="H22" s="60">
        <f t="shared" si="5"/>
        <v>21.181491464510334</v>
      </c>
      <c r="I22" s="60">
        <f t="shared" si="5"/>
        <v>18.956521739130437</v>
      </c>
      <c r="J22" s="60">
        <f t="shared" si="5"/>
        <v>13.652091852783894</v>
      </c>
      <c r="K22" s="60">
        <f t="shared" si="5"/>
        <v>24.06965648854962</v>
      </c>
      <c r="L22" s="60">
        <f t="shared" si="5"/>
        <v>16.50671785028791</v>
      </c>
      <c r="M22" s="60">
        <f t="shared" si="5"/>
        <v>16.51696606786427</v>
      </c>
      <c r="N22" s="60">
        <f t="shared" si="5"/>
        <v>13.264299802761343</v>
      </c>
      <c r="O22" s="60">
        <f t="shared" si="5"/>
        <v>17.462482946793997</v>
      </c>
      <c r="P22" s="60">
        <f t="shared" si="5"/>
        <v>14.858548585485856</v>
      </c>
      <c r="Q22" s="60">
        <f t="shared" si="5"/>
        <v>20.245726495726498</v>
      </c>
      <c r="R22" s="61">
        <f t="shared" si="5"/>
        <v>21.868439468159554</v>
      </c>
      <c r="S22" s="62">
        <f t="shared" si="5"/>
        <v>18.838267553799017</v>
      </c>
    </row>
    <row r="23" spans="2:19" s="4" customFormat="1" ht="28.5" customHeight="1" thickBot="1" thickTop="1">
      <c r="B23" s="222" t="s">
        <v>31</v>
      </c>
      <c r="C23" s="233" t="s">
        <v>41</v>
      </c>
      <c r="D23" s="234"/>
      <c r="E23" s="49">
        <v>25</v>
      </c>
      <c r="F23" s="50">
        <v>50</v>
      </c>
      <c r="G23" s="50">
        <v>31</v>
      </c>
      <c r="H23" s="50">
        <v>152</v>
      </c>
      <c r="I23" s="50">
        <v>211</v>
      </c>
      <c r="J23" s="50">
        <v>9</v>
      </c>
      <c r="K23" s="50">
        <v>368</v>
      </c>
      <c r="L23" s="50">
        <v>33</v>
      </c>
      <c r="M23" s="51">
        <v>2</v>
      </c>
      <c r="N23" s="51">
        <v>41</v>
      </c>
      <c r="O23" s="51">
        <v>64</v>
      </c>
      <c r="P23" s="51">
        <v>44</v>
      </c>
      <c r="Q23" s="51">
        <v>162</v>
      </c>
      <c r="R23" s="51">
        <v>54</v>
      </c>
      <c r="S23" s="52">
        <f>SUM(E23:R23)</f>
        <v>1246</v>
      </c>
    </row>
    <row r="24" spans="2:19" ht="28.5" customHeight="1" thickBot="1" thickTop="1">
      <c r="B24" s="189"/>
      <c r="C24" s="226" t="s">
        <v>38</v>
      </c>
      <c r="D24" s="227"/>
      <c r="E24" s="60">
        <f aca="true" t="shared" si="6" ref="E24:S24">E23/E6*100</f>
        <v>0.5681818181818182</v>
      </c>
      <c r="F24" s="60">
        <f t="shared" si="6"/>
        <v>1.881821603312006</v>
      </c>
      <c r="G24" s="60">
        <f t="shared" si="6"/>
        <v>0.7771371270995237</v>
      </c>
      <c r="H24" s="60">
        <f t="shared" si="6"/>
        <v>3.4141958670260557</v>
      </c>
      <c r="I24" s="60">
        <f t="shared" si="6"/>
        <v>3.0579710144927534</v>
      </c>
      <c r="J24" s="60">
        <f t="shared" si="6"/>
        <v>0.28310789556464294</v>
      </c>
      <c r="K24" s="60">
        <f t="shared" si="6"/>
        <v>8.778625954198473</v>
      </c>
      <c r="L24" s="60">
        <f t="shared" si="6"/>
        <v>2.111324376199616</v>
      </c>
      <c r="M24" s="60">
        <f t="shared" si="6"/>
        <v>0.09980039920159679</v>
      </c>
      <c r="N24" s="60">
        <f t="shared" si="6"/>
        <v>2.021696252465483</v>
      </c>
      <c r="O24" s="60">
        <f t="shared" si="6"/>
        <v>1.455206912232833</v>
      </c>
      <c r="P24" s="60">
        <f t="shared" si="6"/>
        <v>1.082410824108241</v>
      </c>
      <c r="Q24" s="60">
        <f t="shared" si="6"/>
        <v>2.8846153846153846</v>
      </c>
      <c r="R24" s="61">
        <f t="shared" si="6"/>
        <v>0.9447165850244927</v>
      </c>
      <c r="S24" s="62">
        <f t="shared" si="6"/>
        <v>2.258924200946355</v>
      </c>
    </row>
    <row r="25" spans="2:19" s="4" customFormat="1" ht="28.5" customHeight="1" thickBot="1" thickTop="1">
      <c r="B25" s="222" t="s">
        <v>42</v>
      </c>
      <c r="C25" s="224" t="s">
        <v>43</v>
      </c>
      <c r="D25" s="225"/>
      <c r="E25" s="64">
        <v>207</v>
      </c>
      <c r="F25" s="51">
        <v>116</v>
      </c>
      <c r="G25" s="51">
        <v>206</v>
      </c>
      <c r="H25" s="51">
        <v>215</v>
      </c>
      <c r="I25" s="51">
        <v>343</v>
      </c>
      <c r="J25" s="51">
        <v>79</v>
      </c>
      <c r="K25" s="51">
        <v>208</v>
      </c>
      <c r="L25" s="51">
        <v>103</v>
      </c>
      <c r="M25" s="51">
        <v>102</v>
      </c>
      <c r="N25" s="51">
        <v>158</v>
      </c>
      <c r="O25" s="51">
        <v>217</v>
      </c>
      <c r="P25" s="51">
        <v>217</v>
      </c>
      <c r="Q25" s="51">
        <v>259</v>
      </c>
      <c r="R25" s="51">
        <v>267</v>
      </c>
      <c r="S25" s="52">
        <f>SUM(E25:R25)</f>
        <v>2697</v>
      </c>
    </row>
    <row r="26" spans="2:19" ht="28.5" customHeight="1" thickBot="1" thickTop="1">
      <c r="B26" s="189"/>
      <c r="C26" s="226" t="s">
        <v>38</v>
      </c>
      <c r="D26" s="227"/>
      <c r="E26" s="60">
        <f aca="true" t="shared" si="7" ref="E26:S26">E25/E6*100</f>
        <v>4.704545454545454</v>
      </c>
      <c r="F26" s="60">
        <f t="shared" si="7"/>
        <v>4.365826119683854</v>
      </c>
      <c r="G26" s="60">
        <f t="shared" si="7"/>
        <v>5.164201554274254</v>
      </c>
      <c r="H26" s="60">
        <f t="shared" si="7"/>
        <v>4.829290206648698</v>
      </c>
      <c r="I26" s="60">
        <f t="shared" si="7"/>
        <v>4.971014492753623</v>
      </c>
      <c r="J26" s="60">
        <f t="shared" si="7"/>
        <v>2.485058194400755</v>
      </c>
      <c r="K26" s="60">
        <f t="shared" si="7"/>
        <v>4.961832061068702</v>
      </c>
      <c r="L26" s="60">
        <f t="shared" si="7"/>
        <v>6.589891234804862</v>
      </c>
      <c r="M26" s="60">
        <f t="shared" si="7"/>
        <v>5.089820359281437</v>
      </c>
      <c r="N26" s="60">
        <f t="shared" si="7"/>
        <v>7.790927021696252</v>
      </c>
      <c r="O26" s="60">
        <f t="shared" si="7"/>
        <v>4.93406093678945</v>
      </c>
      <c r="P26" s="60">
        <f t="shared" si="7"/>
        <v>5.338253382533825</v>
      </c>
      <c r="Q26" s="60">
        <f t="shared" si="7"/>
        <v>4.611823361823362</v>
      </c>
      <c r="R26" s="61">
        <f t="shared" si="7"/>
        <v>4.67109867039888</v>
      </c>
      <c r="S26" s="62">
        <f t="shared" si="7"/>
        <v>4.8895012599938354</v>
      </c>
    </row>
    <row r="27" spans="2:19" ht="28.5" customHeight="1" thickBot="1" thickTop="1">
      <c r="B27" s="218" t="s">
        <v>44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30"/>
    </row>
    <row r="28" spans="2:19" ht="28.5" customHeight="1" thickBot="1" thickTop="1">
      <c r="B28" s="211" t="s">
        <v>20</v>
      </c>
      <c r="C28" s="231" t="s">
        <v>45</v>
      </c>
      <c r="D28" s="232"/>
      <c r="E28" s="49">
        <v>736</v>
      </c>
      <c r="F28" s="50">
        <v>508</v>
      </c>
      <c r="G28" s="50">
        <v>875</v>
      </c>
      <c r="H28" s="50">
        <v>1039</v>
      </c>
      <c r="I28" s="50">
        <v>1329</v>
      </c>
      <c r="J28" s="50">
        <v>644</v>
      </c>
      <c r="K28" s="50">
        <v>876</v>
      </c>
      <c r="L28" s="50">
        <v>408</v>
      </c>
      <c r="M28" s="51">
        <v>509</v>
      </c>
      <c r="N28" s="51">
        <v>523</v>
      </c>
      <c r="O28" s="51">
        <v>681</v>
      </c>
      <c r="P28" s="51">
        <v>910</v>
      </c>
      <c r="Q28" s="51">
        <v>1099</v>
      </c>
      <c r="R28" s="51">
        <v>1112</v>
      </c>
      <c r="S28" s="52">
        <f>SUM(E28:R28)</f>
        <v>11249</v>
      </c>
    </row>
    <row r="29" spans="2:19" ht="28.5" customHeight="1" thickBot="1" thickTop="1">
      <c r="B29" s="189"/>
      <c r="C29" s="226" t="s">
        <v>38</v>
      </c>
      <c r="D29" s="227"/>
      <c r="E29" s="60">
        <f aca="true" t="shared" si="8" ref="E29:S29">E28/E6*100</f>
        <v>16.727272727272727</v>
      </c>
      <c r="F29" s="60">
        <f t="shared" si="8"/>
        <v>19.11930748964998</v>
      </c>
      <c r="G29" s="60">
        <f t="shared" si="8"/>
        <v>21.93532213587365</v>
      </c>
      <c r="H29" s="60">
        <f t="shared" si="8"/>
        <v>23.337825696316262</v>
      </c>
      <c r="I29" s="60">
        <f t="shared" si="8"/>
        <v>19.26086956521739</v>
      </c>
      <c r="J29" s="60">
        <f t="shared" si="8"/>
        <v>20.25794274929223</v>
      </c>
      <c r="K29" s="60">
        <f t="shared" si="8"/>
        <v>20.896946564885496</v>
      </c>
      <c r="L29" s="60">
        <f t="shared" si="8"/>
        <v>26.103646833013432</v>
      </c>
      <c r="M29" s="60">
        <f t="shared" si="8"/>
        <v>25.399201596806385</v>
      </c>
      <c r="N29" s="60">
        <f t="shared" si="8"/>
        <v>25.788954635108478</v>
      </c>
      <c r="O29" s="60">
        <f t="shared" si="8"/>
        <v>15.484311050477489</v>
      </c>
      <c r="P29" s="60">
        <f t="shared" si="8"/>
        <v>22.386223862238623</v>
      </c>
      <c r="Q29" s="60">
        <f t="shared" si="8"/>
        <v>19.56908831908832</v>
      </c>
      <c r="R29" s="61">
        <f t="shared" si="8"/>
        <v>19.454163750874738</v>
      </c>
      <c r="S29" s="62">
        <f t="shared" si="8"/>
        <v>20.39377073551007</v>
      </c>
    </row>
    <row r="30" spans="2:19" ht="28.5" customHeight="1" thickBot="1" thickTop="1">
      <c r="B30" s="222" t="s">
        <v>23</v>
      </c>
      <c r="C30" s="224" t="s">
        <v>46</v>
      </c>
      <c r="D30" s="225"/>
      <c r="E30" s="49">
        <v>1270</v>
      </c>
      <c r="F30" s="50">
        <v>676</v>
      </c>
      <c r="G30" s="50">
        <v>815</v>
      </c>
      <c r="H30" s="50">
        <v>977</v>
      </c>
      <c r="I30" s="50">
        <v>1547</v>
      </c>
      <c r="J30" s="50">
        <v>754</v>
      </c>
      <c r="K30" s="50">
        <v>920</v>
      </c>
      <c r="L30" s="50">
        <v>369</v>
      </c>
      <c r="M30" s="51">
        <v>392</v>
      </c>
      <c r="N30" s="51">
        <v>400</v>
      </c>
      <c r="O30" s="51">
        <v>1130</v>
      </c>
      <c r="P30" s="51">
        <v>849</v>
      </c>
      <c r="Q30" s="51">
        <v>1224</v>
      </c>
      <c r="R30" s="51">
        <v>1278</v>
      </c>
      <c r="S30" s="52">
        <f>SUM(E30:R30)</f>
        <v>12601</v>
      </c>
    </row>
    <row r="31" spans="2:19" ht="28.5" customHeight="1" thickBot="1" thickTop="1">
      <c r="B31" s="189"/>
      <c r="C31" s="226" t="s">
        <v>38</v>
      </c>
      <c r="D31" s="227"/>
      <c r="E31" s="60">
        <f aca="true" t="shared" si="9" ref="E31:S31">E30/E6*100</f>
        <v>28.863636363636363</v>
      </c>
      <c r="F31" s="60">
        <f t="shared" si="9"/>
        <v>25.442228076778324</v>
      </c>
      <c r="G31" s="60">
        <f t="shared" si="9"/>
        <v>20.431185760842315</v>
      </c>
      <c r="H31" s="60">
        <f t="shared" si="9"/>
        <v>21.945193171608267</v>
      </c>
      <c r="I31" s="60">
        <f t="shared" si="9"/>
        <v>22.420289855072465</v>
      </c>
      <c r="J31" s="60">
        <f t="shared" si="9"/>
        <v>23.718150361748975</v>
      </c>
      <c r="K31" s="60">
        <f t="shared" si="9"/>
        <v>21.946564885496183</v>
      </c>
      <c r="L31" s="60">
        <f t="shared" si="9"/>
        <v>23.608445297504797</v>
      </c>
      <c r="M31" s="60">
        <f t="shared" si="9"/>
        <v>19.560878243512974</v>
      </c>
      <c r="N31" s="60">
        <f t="shared" si="9"/>
        <v>19.723865877712033</v>
      </c>
      <c r="O31" s="60">
        <f t="shared" si="9"/>
        <v>25.69349704411096</v>
      </c>
      <c r="P31" s="60">
        <f t="shared" si="9"/>
        <v>20.88560885608856</v>
      </c>
      <c r="Q31" s="60">
        <f t="shared" si="9"/>
        <v>21.794871794871796</v>
      </c>
      <c r="R31" s="61">
        <f t="shared" si="9"/>
        <v>22.358292512246326</v>
      </c>
      <c r="S31" s="62">
        <f t="shared" si="9"/>
        <v>22.844866658206275</v>
      </c>
    </row>
    <row r="32" spans="2:19" ht="28.5" customHeight="1" thickBot="1" thickTop="1">
      <c r="B32" s="222" t="s">
        <v>28</v>
      </c>
      <c r="C32" s="224" t="s">
        <v>47</v>
      </c>
      <c r="D32" s="225"/>
      <c r="E32" s="49">
        <v>1196</v>
      </c>
      <c r="F32" s="50">
        <v>942</v>
      </c>
      <c r="G32" s="50">
        <v>2186</v>
      </c>
      <c r="H32" s="50">
        <v>2221</v>
      </c>
      <c r="I32" s="50">
        <v>3723</v>
      </c>
      <c r="J32" s="50">
        <v>1304</v>
      </c>
      <c r="K32" s="50">
        <v>1954</v>
      </c>
      <c r="L32" s="50">
        <v>559</v>
      </c>
      <c r="M32" s="51">
        <v>715</v>
      </c>
      <c r="N32" s="51">
        <v>832</v>
      </c>
      <c r="O32" s="51">
        <v>1428</v>
      </c>
      <c r="P32" s="51">
        <v>1526</v>
      </c>
      <c r="Q32" s="51">
        <v>2820</v>
      </c>
      <c r="R32" s="51">
        <v>2711</v>
      </c>
      <c r="S32" s="52">
        <f>SUM(E32:R32)</f>
        <v>24117</v>
      </c>
    </row>
    <row r="33" spans="2:19" ht="28.5" customHeight="1" thickBot="1" thickTop="1">
      <c r="B33" s="189"/>
      <c r="C33" s="226" t="s">
        <v>38</v>
      </c>
      <c r="D33" s="227"/>
      <c r="E33" s="60">
        <f aca="true" t="shared" si="10" ref="E33:S33">E32/E6*100</f>
        <v>27.18181818181818</v>
      </c>
      <c r="F33" s="60">
        <f t="shared" si="10"/>
        <v>35.453519006398196</v>
      </c>
      <c r="G33" s="60">
        <f t="shared" si="10"/>
        <v>54.80070193030835</v>
      </c>
      <c r="H33" s="60">
        <f t="shared" si="10"/>
        <v>49.887690925426774</v>
      </c>
      <c r="I33" s="60">
        <f t="shared" si="10"/>
        <v>53.95652173913044</v>
      </c>
      <c r="J33" s="60">
        <f t="shared" si="10"/>
        <v>41.01918842403271</v>
      </c>
      <c r="K33" s="60">
        <f t="shared" si="10"/>
        <v>46.61259541984733</v>
      </c>
      <c r="L33" s="60">
        <f t="shared" si="10"/>
        <v>35.764555342290464</v>
      </c>
      <c r="M33" s="60">
        <f t="shared" si="10"/>
        <v>35.678642714570856</v>
      </c>
      <c r="N33" s="60">
        <f t="shared" si="10"/>
        <v>41.02564102564102</v>
      </c>
      <c r="O33" s="60">
        <f t="shared" si="10"/>
        <v>32.46930422919509</v>
      </c>
      <c r="P33" s="60">
        <f t="shared" si="10"/>
        <v>37.539975399754</v>
      </c>
      <c r="Q33" s="60">
        <f t="shared" si="10"/>
        <v>50.21367521367522</v>
      </c>
      <c r="R33" s="61">
        <f t="shared" si="10"/>
        <v>47.428271518544435</v>
      </c>
      <c r="S33" s="62">
        <f t="shared" si="10"/>
        <v>43.722692579633424</v>
      </c>
    </row>
    <row r="34" spans="2:19" ht="28.5" customHeight="1" thickBot="1" thickTop="1">
      <c r="B34" s="222" t="s">
        <v>31</v>
      </c>
      <c r="C34" s="224" t="s">
        <v>48</v>
      </c>
      <c r="D34" s="225"/>
      <c r="E34" s="64">
        <v>1158</v>
      </c>
      <c r="F34" s="51">
        <v>902</v>
      </c>
      <c r="G34" s="51">
        <v>1113</v>
      </c>
      <c r="H34" s="51">
        <v>1317</v>
      </c>
      <c r="I34" s="51">
        <v>1923</v>
      </c>
      <c r="J34" s="51">
        <v>601</v>
      </c>
      <c r="K34" s="51">
        <v>1434</v>
      </c>
      <c r="L34" s="51">
        <v>428</v>
      </c>
      <c r="M34" s="51">
        <v>548</v>
      </c>
      <c r="N34" s="51">
        <v>404</v>
      </c>
      <c r="O34" s="51">
        <v>1309</v>
      </c>
      <c r="P34" s="51">
        <v>1208</v>
      </c>
      <c r="Q34" s="51">
        <v>1502</v>
      </c>
      <c r="R34" s="51">
        <v>1115</v>
      </c>
      <c r="S34" s="52">
        <f>SUM(E34:R34)</f>
        <v>14962</v>
      </c>
    </row>
    <row r="35" spans="2:19" ht="28.5" customHeight="1" thickBot="1" thickTop="1">
      <c r="B35" s="223"/>
      <c r="C35" s="226" t="s">
        <v>38</v>
      </c>
      <c r="D35" s="227"/>
      <c r="E35" s="60">
        <f aca="true" t="shared" si="11" ref="E35:S35">E34/E6*100</f>
        <v>26.31818181818182</v>
      </c>
      <c r="F35" s="60">
        <f t="shared" si="11"/>
        <v>33.94806172374859</v>
      </c>
      <c r="G35" s="60">
        <f t="shared" si="11"/>
        <v>27.901729756831283</v>
      </c>
      <c r="H35" s="60">
        <f t="shared" si="11"/>
        <v>29.582210242587603</v>
      </c>
      <c r="I35" s="60">
        <f t="shared" si="11"/>
        <v>27.869565217391308</v>
      </c>
      <c r="J35" s="60">
        <f t="shared" si="11"/>
        <v>18.905316137150045</v>
      </c>
      <c r="K35" s="60">
        <f t="shared" si="11"/>
        <v>34.208015267175576</v>
      </c>
      <c r="L35" s="60">
        <f t="shared" si="11"/>
        <v>27.383237364043506</v>
      </c>
      <c r="M35" s="60">
        <f t="shared" si="11"/>
        <v>27.345309381237527</v>
      </c>
      <c r="N35" s="60">
        <f t="shared" si="11"/>
        <v>19.92110453648915</v>
      </c>
      <c r="O35" s="60">
        <f t="shared" si="11"/>
        <v>29.763528876762162</v>
      </c>
      <c r="P35" s="60">
        <f t="shared" si="11"/>
        <v>29.717097170971712</v>
      </c>
      <c r="Q35" s="60">
        <f t="shared" si="11"/>
        <v>26.745014245014243</v>
      </c>
      <c r="R35" s="61">
        <f t="shared" si="11"/>
        <v>19.506648005598322</v>
      </c>
      <c r="S35" s="62">
        <f t="shared" si="11"/>
        <v>27.125219819068512</v>
      </c>
    </row>
    <row r="36" spans="2:19" ht="28.5" customHeight="1" thickBot="1" thickTop="1">
      <c r="B36" s="222" t="s">
        <v>42</v>
      </c>
      <c r="C36" s="228" t="s">
        <v>49</v>
      </c>
      <c r="D36" s="229"/>
      <c r="E36" s="64">
        <v>817</v>
      </c>
      <c r="F36" s="51">
        <v>561</v>
      </c>
      <c r="G36" s="51">
        <v>1101</v>
      </c>
      <c r="H36" s="51">
        <v>1021</v>
      </c>
      <c r="I36" s="51">
        <v>1688</v>
      </c>
      <c r="J36" s="51">
        <v>479</v>
      </c>
      <c r="K36" s="51">
        <v>1062</v>
      </c>
      <c r="L36" s="51">
        <v>342</v>
      </c>
      <c r="M36" s="51">
        <v>658</v>
      </c>
      <c r="N36" s="51">
        <v>488</v>
      </c>
      <c r="O36" s="51">
        <v>1645</v>
      </c>
      <c r="P36" s="51">
        <v>1438</v>
      </c>
      <c r="Q36" s="51">
        <v>1265</v>
      </c>
      <c r="R36" s="51">
        <v>1281</v>
      </c>
      <c r="S36" s="52">
        <f>SUM(E36:R36)</f>
        <v>13846</v>
      </c>
    </row>
    <row r="37" spans="2:19" ht="28.5" customHeight="1" thickBot="1" thickTop="1">
      <c r="B37" s="223"/>
      <c r="C37" s="226" t="s">
        <v>38</v>
      </c>
      <c r="D37" s="227"/>
      <c r="E37" s="60">
        <f aca="true" t="shared" si="12" ref="E37:S37">E36/E6*100</f>
        <v>18.568181818181817</v>
      </c>
      <c r="F37" s="60">
        <f t="shared" si="12"/>
        <v>21.114038389160708</v>
      </c>
      <c r="G37" s="60">
        <f t="shared" si="12"/>
        <v>27.600902481825017</v>
      </c>
      <c r="H37" s="60">
        <f t="shared" si="12"/>
        <v>22.93351302785265</v>
      </c>
      <c r="I37" s="60">
        <f t="shared" si="12"/>
        <v>24.463768115942027</v>
      </c>
      <c r="J37" s="60">
        <f t="shared" si="12"/>
        <v>15.067631330607108</v>
      </c>
      <c r="K37" s="60">
        <f t="shared" si="12"/>
        <v>25.333969465648853</v>
      </c>
      <c r="L37" s="60">
        <f t="shared" si="12"/>
        <v>21.8809980806142</v>
      </c>
      <c r="M37" s="60">
        <f t="shared" si="12"/>
        <v>32.83433133732535</v>
      </c>
      <c r="N37" s="60">
        <f t="shared" si="12"/>
        <v>24.06311637080868</v>
      </c>
      <c r="O37" s="60">
        <f t="shared" si="12"/>
        <v>37.40336516598454</v>
      </c>
      <c r="P37" s="60">
        <f t="shared" si="12"/>
        <v>35.37515375153751</v>
      </c>
      <c r="Q37" s="60">
        <f t="shared" si="12"/>
        <v>22.524928774928775</v>
      </c>
      <c r="R37" s="61">
        <f t="shared" si="12"/>
        <v>22.41077676696991</v>
      </c>
      <c r="S37" s="62">
        <f t="shared" si="12"/>
        <v>25.101977918381408</v>
      </c>
    </row>
    <row r="38" spans="2:19" s="65" customFormat="1" ht="28.5" customHeight="1" thickBot="1" thickTop="1">
      <c r="B38" s="211" t="s">
        <v>50</v>
      </c>
      <c r="C38" s="213" t="s">
        <v>51</v>
      </c>
      <c r="D38" s="214"/>
      <c r="E38" s="64">
        <v>705</v>
      </c>
      <c r="F38" s="51">
        <v>270</v>
      </c>
      <c r="G38" s="51">
        <v>189</v>
      </c>
      <c r="H38" s="51">
        <v>161</v>
      </c>
      <c r="I38" s="51">
        <v>510</v>
      </c>
      <c r="J38" s="51">
        <v>137</v>
      </c>
      <c r="K38" s="51">
        <v>278</v>
      </c>
      <c r="L38" s="51">
        <v>124</v>
      </c>
      <c r="M38" s="51">
        <v>142</v>
      </c>
      <c r="N38" s="51">
        <v>126</v>
      </c>
      <c r="O38" s="51">
        <v>416</v>
      </c>
      <c r="P38" s="51">
        <v>283</v>
      </c>
      <c r="Q38" s="51">
        <v>364</v>
      </c>
      <c r="R38" s="51">
        <v>437</v>
      </c>
      <c r="S38" s="52">
        <f>SUM(E38:R38)</f>
        <v>4142</v>
      </c>
    </row>
    <row r="39" spans="2:19" s="4" customFormat="1" ht="28.5" customHeight="1" thickBot="1" thickTop="1">
      <c r="B39" s="212"/>
      <c r="C39" s="215" t="s">
        <v>38</v>
      </c>
      <c r="D39" s="216"/>
      <c r="E39" s="66">
        <f aca="true" t="shared" si="13" ref="E39:S39">E38/E6*100</f>
        <v>16.022727272727273</v>
      </c>
      <c r="F39" s="67">
        <f t="shared" si="13"/>
        <v>10.161836657884834</v>
      </c>
      <c r="G39" s="67">
        <f t="shared" si="13"/>
        <v>4.738029581348709</v>
      </c>
      <c r="H39" s="67">
        <f t="shared" si="13"/>
        <v>3.6163522012578615</v>
      </c>
      <c r="I39" s="67">
        <f t="shared" si="13"/>
        <v>7.391304347826087</v>
      </c>
      <c r="J39" s="67">
        <f t="shared" si="13"/>
        <v>4.3095312991506765</v>
      </c>
      <c r="K39" s="67">
        <f t="shared" si="13"/>
        <v>6.6316793893129775</v>
      </c>
      <c r="L39" s="67">
        <f t="shared" si="13"/>
        <v>7.933461292386436</v>
      </c>
      <c r="M39" s="67">
        <f t="shared" si="13"/>
        <v>7.0858283433133735</v>
      </c>
      <c r="N39" s="67">
        <f t="shared" si="13"/>
        <v>6.21301775147929</v>
      </c>
      <c r="O39" s="66">
        <f t="shared" si="13"/>
        <v>9.458844929513416</v>
      </c>
      <c r="P39" s="67">
        <f t="shared" si="13"/>
        <v>6.961869618696187</v>
      </c>
      <c r="Q39" s="67">
        <f t="shared" si="13"/>
        <v>6.481481481481481</v>
      </c>
      <c r="R39" s="68">
        <f t="shared" si="13"/>
        <v>7.645206438068579</v>
      </c>
      <c r="S39" s="62">
        <f t="shared" si="13"/>
        <v>7.509200674413967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17" t="s">
        <v>52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18" t="s">
        <v>55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07"/>
    </row>
    <row r="44" spans="2:19" s="4" customFormat="1" ht="42" customHeight="1" thickBot="1" thickTop="1">
      <c r="B44" s="75" t="s">
        <v>20</v>
      </c>
      <c r="C44" s="220" t="s">
        <v>56</v>
      </c>
      <c r="D44" s="221"/>
      <c r="E44" s="57">
        <v>345</v>
      </c>
      <c r="F44" s="57">
        <v>89</v>
      </c>
      <c r="G44" s="57">
        <v>209</v>
      </c>
      <c r="H44" s="57">
        <v>187</v>
      </c>
      <c r="I44" s="57">
        <v>293</v>
      </c>
      <c r="J44" s="57">
        <v>330</v>
      </c>
      <c r="K44" s="57">
        <v>111</v>
      </c>
      <c r="L44" s="57">
        <v>129</v>
      </c>
      <c r="M44" s="57">
        <v>125</v>
      </c>
      <c r="N44" s="57">
        <v>113</v>
      </c>
      <c r="O44" s="57">
        <v>508</v>
      </c>
      <c r="P44" s="57">
        <v>223</v>
      </c>
      <c r="Q44" s="57">
        <v>217</v>
      </c>
      <c r="R44" s="76">
        <v>1402</v>
      </c>
      <c r="S44" s="77">
        <f>SUM(E44:R44)</f>
        <v>4281</v>
      </c>
    </row>
    <row r="45" spans="2:19" s="4" customFormat="1" ht="42" customHeight="1" thickBot="1" thickTop="1">
      <c r="B45" s="78"/>
      <c r="C45" s="201" t="s">
        <v>57</v>
      </c>
      <c r="D45" s="202"/>
      <c r="E45" s="79">
        <v>140</v>
      </c>
      <c r="F45" s="50">
        <v>48</v>
      </c>
      <c r="G45" s="50">
        <v>154</v>
      </c>
      <c r="H45" s="50">
        <v>130</v>
      </c>
      <c r="I45" s="50">
        <v>143</v>
      </c>
      <c r="J45" s="50">
        <v>241</v>
      </c>
      <c r="K45" s="50">
        <v>52</v>
      </c>
      <c r="L45" s="50">
        <v>71</v>
      </c>
      <c r="M45" s="51">
        <v>96</v>
      </c>
      <c r="N45" s="51">
        <v>64</v>
      </c>
      <c r="O45" s="51">
        <v>200</v>
      </c>
      <c r="P45" s="51">
        <v>116</v>
      </c>
      <c r="Q45" s="51">
        <v>72</v>
      </c>
      <c r="R45" s="51">
        <v>1158</v>
      </c>
      <c r="S45" s="77">
        <f>SUM(E45:R45)</f>
        <v>2685</v>
      </c>
    </row>
    <row r="46" spans="2:22" s="4" customFormat="1" ht="42" customHeight="1" thickBot="1" thickTop="1">
      <c r="B46" s="80" t="s">
        <v>23</v>
      </c>
      <c r="C46" s="203" t="s">
        <v>58</v>
      </c>
      <c r="D46" s="204"/>
      <c r="E46" s="81">
        <f>E44+'[1]Stan i struktura IX 10'!E46</f>
        <v>3538</v>
      </c>
      <c r="F46" s="81">
        <f>F44+'[1]Stan i struktura IX 10'!F46</f>
        <v>1807</v>
      </c>
      <c r="G46" s="81">
        <f>G44+'[1]Stan i struktura IX 10'!G46</f>
        <v>3365</v>
      </c>
      <c r="H46" s="81">
        <f>H44+'[1]Stan i struktura IX 10'!H46</f>
        <v>1748</v>
      </c>
      <c r="I46" s="81">
        <f>I44+'[1]Stan i struktura IX 10'!I46</f>
        <v>3352</v>
      </c>
      <c r="J46" s="81">
        <f>J44+'[1]Stan i struktura IX 10'!J46</f>
        <v>2182</v>
      </c>
      <c r="K46" s="81">
        <f>K44+'[1]Stan i struktura IX 10'!K46</f>
        <v>1912</v>
      </c>
      <c r="L46" s="81">
        <f>L44+'[1]Stan i struktura IX 10'!L46</f>
        <v>1530</v>
      </c>
      <c r="M46" s="81">
        <f>M44+'[1]Stan i struktura IX 10'!M46</f>
        <v>1209</v>
      </c>
      <c r="N46" s="81">
        <f>N44+'[1]Stan i struktura IX 10'!N46</f>
        <v>1279</v>
      </c>
      <c r="O46" s="81">
        <f>O44+'[1]Stan i struktura IX 10'!O46</f>
        <v>4226</v>
      </c>
      <c r="P46" s="81">
        <f>P44+'[1]Stan i struktura IX 10'!P46</f>
        <v>2036</v>
      </c>
      <c r="Q46" s="81">
        <f>Q44+'[1]Stan i struktura IX 10'!Q46</f>
        <v>4420</v>
      </c>
      <c r="R46" s="82">
        <f>R44+'[1]Stan i struktura IX 10'!R46</f>
        <v>13607</v>
      </c>
      <c r="S46" s="83">
        <f>S44+'[1]Stan i struktura IX 10'!S46</f>
        <v>46211</v>
      </c>
      <c r="V46" s="4">
        <f>SUM(E46:R46)</f>
        <v>46211</v>
      </c>
    </row>
    <row r="47" spans="2:19" s="4" customFormat="1" ht="42" customHeight="1" thickBot="1">
      <c r="B47" s="205" t="s">
        <v>59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2:19" s="4" customFormat="1" ht="42" customHeight="1" thickBot="1" thickTop="1">
      <c r="B48" s="208" t="s">
        <v>20</v>
      </c>
      <c r="C48" s="209" t="s">
        <v>60</v>
      </c>
      <c r="D48" s="210"/>
      <c r="E48" s="58">
        <v>30</v>
      </c>
      <c r="F48" s="58">
        <v>8</v>
      </c>
      <c r="G48" s="58">
        <v>1</v>
      </c>
      <c r="H48" s="58">
        <v>2</v>
      </c>
      <c r="I48" s="58">
        <v>10</v>
      </c>
      <c r="J48" s="58">
        <v>3</v>
      </c>
      <c r="K48" s="58">
        <v>5</v>
      </c>
      <c r="L48" s="58">
        <v>6</v>
      </c>
      <c r="M48" s="58">
        <v>4</v>
      </c>
      <c r="N48" s="58">
        <v>0</v>
      </c>
      <c r="O48" s="58">
        <v>4</v>
      </c>
      <c r="P48" s="58">
        <v>5</v>
      </c>
      <c r="Q48" s="58">
        <v>95</v>
      </c>
      <c r="R48" s="59">
        <v>52</v>
      </c>
      <c r="S48" s="84">
        <f>SUM(E48:R48)</f>
        <v>225</v>
      </c>
    </row>
    <row r="49" spans="2:22" ht="42" customHeight="1" thickBot="1" thickTop="1">
      <c r="B49" s="189"/>
      <c r="C49" s="199" t="s">
        <v>61</v>
      </c>
      <c r="D49" s="200"/>
      <c r="E49" s="85">
        <f>E48+'[1]Stan i struktura IX 10'!E49</f>
        <v>92</v>
      </c>
      <c r="F49" s="85">
        <f>F48+'[1]Stan i struktura IX 10'!F49</f>
        <v>109</v>
      </c>
      <c r="G49" s="85">
        <f>G48+'[1]Stan i struktura IX 10'!G49</f>
        <v>10</v>
      </c>
      <c r="H49" s="85">
        <f>H48+'[1]Stan i struktura IX 10'!H49</f>
        <v>6</v>
      </c>
      <c r="I49" s="85">
        <f>I48+'[1]Stan i struktura IX 10'!I49</f>
        <v>94</v>
      </c>
      <c r="J49" s="85">
        <f>J48+'[1]Stan i struktura IX 10'!J49</f>
        <v>88</v>
      </c>
      <c r="K49" s="85">
        <f>K48+'[1]Stan i struktura IX 10'!K49</f>
        <v>137</v>
      </c>
      <c r="L49" s="85">
        <f>L48+'[1]Stan i struktura IX 10'!L49</f>
        <v>59</v>
      </c>
      <c r="M49" s="85">
        <f>M48+'[1]Stan i struktura IX 10'!M49</f>
        <v>41</v>
      </c>
      <c r="N49" s="85">
        <f>N48+'[1]Stan i struktura IX 10'!N49</f>
        <v>15</v>
      </c>
      <c r="O49" s="85">
        <f>O48+'[1]Stan i struktura IX 10'!O49</f>
        <v>130</v>
      </c>
      <c r="P49" s="85">
        <f>P48+'[1]Stan i struktura IX 10'!P49</f>
        <v>46</v>
      </c>
      <c r="Q49" s="85">
        <f>Q48+'[1]Stan i struktura IX 10'!Q49</f>
        <v>1198</v>
      </c>
      <c r="R49" s="86">
        <f>R48+'[1]Stan i struktura IX 10'!R49</f>
        <v>418</v>
      </c>
      <c r="S49" s="83">
        <f>S48+'[1]Stan i struktura IX 10'!S49</f>
        <v>2443</v>
      </c>
      <c r="V49" s="4">
        <f>SUM(E49:R49)</f>
        <v>2443</v>
      </c>
    </row>
    <row r="50" spans="2:19" s="4" customFormat="1" ht="42" customHeight="1" thickBot="1" thickTop="1">
      <c r="B50" s="184" t="s">
        <v>23</v>
      </c>
      <c r="C50" s="197" t="s">
        <v>62</v>
      </c>
      <c r="D50" s="198"/>
      <c r="E50" s="87">
        <v>0</v>
      </c>
      <c r="F50" s="87">
        <v>1</v>
      </c>
      <c r="G50" s="87">
        <v>59</v>
      </c>
      <c r="H50" s="87">
        <v>17</v>
      </c>
      <c r="I50" s="87">
        <v>13</v>
      </c>
      <c r="J50" s="87">
        <v>0</v>
      </c>
      <c r="K50" s="87">
        <v>1</v>
      </c>
      <c r="L50" s="87">
        <v>23</v>
      </c>
      <c r="M50" s="87">
        <v>0</v>
      </c>
      <c r="N50" s="87">
        <v>8</v>
      </c>
      <c r="O50" s="87">
        <v>5</v>
      </c>
      <c r="P50" s="87">
        <v>27</v>
      </c>
      <c r="Q50" s="87">
        <v>0</v>
      </c>
      <c r="R50" s="88">
        <v>9</v>
      </c>
      <c r="S50" s="84">
        <f>SUM(E50:R50)</f>
        <v>163</v>
      </c>
    </row>
    <row r="51" spans="2:22" ht="42" customHeight="1" thickBot="1" thickTop="1">
      <c r="B51" s="189"/>
      <c r="C51" s="199" t="s">
        <v>63</v>
      </c>
      <c r="D51" s="200"/>
      <c r="E51" s="85">
        <f>E50+'[1]Stan i struktura IX 10'!E51</f>
        <v>87</v>
      </c>
      <c r="F51" s="85">
        <f>F50+'[1]Stan i struktura IX 10'!F51</f>
        <v>279</v>
      </c>
      <c r="G51" s="85">
        <f>G50+'[1]Stan i struktura IX 10'!G51</f>
        <v>443</v>
      </c>
      <c r="H51" s="85">
        <f>H50+'[1]Stan i struktura IX 10'!H51</f>
        <v>170</v>
      </c>
      <c r="I51" s="85">
        <f>I50+'[1]Stan i struktura IX 10'!I51</f>
        <v>464</v>
      </c>
      <c r="J51" s="85">
        <f>J50+'[1]Stan i struktura IX 10'!J51</f>
        <v>55</v>
      </c>
      <c r="K51" s="85">
        <f>K50+'[1]Stan i struktura IX 10'!K51</f>
        <v>123</v>
      </c>
      <c r="L51" s="85">
        <f>L50+'[1]Stan i struktura IX 10'!L51</f>
        <v>124</v>
      </c>
      <c r="M51" s="85">
        <f>M50+'[1]Stan i struktura IX 10'!M51</f>
        <v>18</v>
      </c>
      <c r="N51" s="85">
        <f>N50+'[1]Stan i struktura IX 10'!N51</f>
        <v>94</v>
      </c>
      <c r="O51" s="85">
        <f>O50+'[1]Stan i struktura IX 10'!O51</f>
        <v>249</v>
      </c>
      <c r="P51" s="85">
        <f>P50+'[1]Stan i struktura IX 10'!P51</f>
        <v>276</v>
      </c>
      <c r="Q51" s="85">
        <f>Q50+'[1]Stan i struktura IX 10'!Q51</f>
        <v>147</v>
      </c>
      <c r="R51" s="86">
        <f>R50+'[1]Stan i struktura IX 10'!R51</f>
        <v>121</v>
      </c>
      <c r="S51" s="83">
        <f>S50+'[1]Stan i struktura IX 10'!S51</f>
        <v>2650</v>
      </c>
      <c r="V51" s="4">
        <f>SUM(E51:R51)</f>
        <v>2650</v>
      </c>
    </row>
    <row r="52" spans="2:19" s="4" customFormat="1" ht="42" customHeight="1" thickBot="1" thickTop="1">
      <c r="B52" s="183" t="s">
        <v>28</v>
      </c>
      <c r="C52" s="190" t="s">
        <v>64</v>
      </c>
      <c r="D52" s="191"/>
      <c r="E52" s="49">
        <v>10</v>
      </c>
      <c r="F52" s="50">
        <v>2</v>
      </c>
      <c r="G52" s="50">
        <v>29</v>
      </c>
      <c r="H52" s="50">
        <v>10</v>
      </c>
      <c r="I52" s="51">
        <v>58</v>
      </c>
      <c r="J52" s="50">
        <v>7</v>
      </c>
      <c r="K52" s="51">
        <v>5</v>
      </c>
      <c r="L52" s="50">
        <v>7</v>
      </c>
      <c r="M52" s="51">
        <v>6</v>
      </c>
      <c r="N52" s="51">
        <v>3</v>
      </c>
      <c r="O52" s="51">
        <v>4</v>
      </c>
      <c r="P52" s="50">
        <v>6</v>
      </c>
      <c r="Q52" s="89">
        <v>7</v>
      </c>
      <c r="R52" s="51">
        <v>26</v>
      </c>
      <c r="S52" s="84">
        <f>SUM(E52:R52)</f>
        <v>180</v>
      </c>
    </row>
    <row r="53" spans="2:22" ht="42" customHeight="1" thickBot="1" thickTop="1">
      <c r="B53" s="189"/>
      <c r="C53" s="199" t="s">
        <v>65</v>
      </c>
      <c r="D53" s="200"/>
      <c r="E53" s="85">
        <f>E52+'[1]Stan i struktura IX 10'!E53</f>
        <v>139</v>
      </c>
      <c r="F53" s="85">
        <f>F52+'[1]Stan i struktura IX 10'!F53</f>
        <v>41</v>
      </c>
      <c r="G53" s="85">
        <f>G52+'[1]Stan i struktura IX 10'!G53</f>
        <v>191</v>
      </c>
      <c r="H53" s="85">
        <f>H52+'[1]Stan i struktura IX 10'!H53</f>
        <v>158</v>
      </c>
      <c r="I53" s="85">
        <f>I52+'[1]Stan i struktura IX 10'!I53</f>
        <v>175</v>
      </c>
      <c r="J53" s="85">
        <f>J52+'[1]Stan i struktura IX 10'!J53</f>
        <v>101</v>
      </c>
      <c r="K53" s="85">
        <f>K52+'[1]Stan i struktura IX 10'!K53</f>
        <v>244</v>
      </c>
      <c r="L53" s="85">
        <f>L52+'[1]Stan i struktura IX 10'!L53</f>
        <v>88</v>
      </c>
      <c r="M53" s="85">
        <f>M52+'[1]Stan i struktura IX 10'!M53</f>
        <v>38</v>
      </c>
      <c r="N53" s="85">
        <f>N52+'[1]Stan i struktura IX 10'!N53</f>
        <v>95</v>
      </c>
      <c r="O53" s="85">
        <f>O52+'[1]Stan i struktura IX 10'!O53</f>
        <v>70</v>
      </c>
      <c r="P53" s="85">
        <f>P52+'[1]Stan i struktura IX 10'!P53</f>
        <v>62</v>
      </c>
      <c r="Q53" s="85">
        <f>Q52+'[1]Stan i struktura IX 10'!Q53</f>
        <v>134</v>
      </c>
      <c r="R53" s="86">
        <f>R52+'[1]Stan i struktura IX 10'!R53</f>
        <v>266</v>
      </c>
      <c r="S53" s="83">
        <f>S52+'[1]Stan i struktura IX 10'!S53</f>
        <v>1802</v>
      </c>
      <c r="V53" s="4">
        <f>SUM(E53:R53)</f>
        <v>1802</v>
      </c>
    </row>
    <row r="54" spans="2:19" s="4" customFormat="1" ht="42" customHeight="1" thickBot="1" thickTop="1">
      <c r="B54" s="183" t="s">
        <v>31</v>
      </c>
      <c r="C54" s="190" t="s">
        <v>66</v>
      </c>
      <c r="D54" s="191"/>
      <c r="E54" s="49">
        <v>14</v>
      </c>
      <c r="F54" s="50">
        <v>5</v>
      </c>
      <c r="G54" s="50">
        <v>16</v>
      </c>
      <c r="H54" s="50">
        <v>0</v>
      </c>
      <c r="I54" s="51">
        <v>21</v>
      </c>
      <c r="J54" s="50">
        <v>25</v>
      </c>
      <c r="K54" s="51">
        <v>16</v>
      </c>
      <c r="L54" s="50">
        <v>15</v>
      </c>
      <c r="M54" s="51">
        <v>3</v>
      </c>
      <c r="N54" s="51">
        <v>10</v>
      </c>
      <c r="O54" s="51">
        <v>14</v>
      </c>
      <c r="P54" s="50">
        <v>7</v>
      </c>
      <c r="Q54" s="89">
        <v>25</v>
      </c>
      <c r="R54" s="51">
        <v>35</v>
      </c>
      <c r="S54" s="84">
        <f>SUM(E54:R54)</f>
        <v>206</v>
      </c>
    </row>
    <row r="55" spans="2:22" s="4" customFormat="1" ht="42" customHeight="1" thickBot="1" thickTop="1">
      <c r="B55" s="189"/>
      <c r="C55" s="192" t="s">
        <v>67</v>
      </c>
      <c r="D55" s="193"/>
      <c r="E55" s="85">
        <f>E54+'[1]Stan i struktura IX 10'!E55</f>
        <v>127</v>
      </c>
      <c r="F55" s="85">
        <f>F54+'[1]Stan i struktura IX 10'!F55</f>
        <v>65</v>
      </c>
      <c r="G55" s="85">
        <f>G54+'[1]Stan i struktura IX 10'!G55</f>
        <v>119</v>
      </c>
      <c r="H55" s="85">
        <f>H54+'[1]Stan i struktura IX 10'!H55</f>
        <v>10</v>
      </c>
      <c r="I55" s="85">
        <f>I54+'[1]Stan i struktura IX 10'!I55</f>
        <v>78</v>
      </c>
      <c r="J55" s="85">
        <f>J54+'[1]Stan i struktura IX 10'!J55</f>
        <v>177</v>
      </c>
      <c r="K55" s="85">
        <f>K54+'[1]Stan i struktura IX 10'!K55</f>
        <v>88</v>
      </c>
      <c r="L55" s="85">
        <f>L54+'[1]Stan i struktura IX 10'!L55</f>
        <v>155</v>
      </c>
      <c r="M55" s="85">
        <f>M54+'[1]Stan i struktura IX 10'!M55</f>
        <v>77</v>
      </c>
      <c r="N55" s="85">
        <f>N54+'[1]Stan i struktura IX 10'!N55</f>
        <v>103</v>
      </c>
      <c r="O55" s="85">
        <f>O54+'[1]Stan i struktura IX 10'!O55</f>
        <v>122</v>
      </c>
      <c r="P55" s="85">
        <f>P54+'[1]Stan i struktura IX 10'!P55</f>
        <v>116</v>
      </c>
      <c r="Q55" s="85">
        <f>Q54+'[1]Stan i struktura IX 10'!Q55</f>
        <v>191</v>
      </c>
      <c r="R55" s="86">
        <f>R54+'[1]Stan i struktura IX 10'!R55</f>
        <v>199</v>
      </c>
      <c r="S55" s="83">
        <f>S54+'[1]Stan i struktura IX 10'!S55</f>
        <v>1627</v>
      </c>
      <c r="V55" s="4">
        <f>SUM(E55:R55)</f>
        <v>1627</v>
      </c>
    </row>
    <row r="56" spans="2:19" s="4" customFormat="1" ht="42" customHeight="1" thickBot="1" thickTop="1">
      <c r="B56" s="183" t="s">
        <v>42</v>
      </c>
      <c r="C56" s="176" t="s">
        <v>68</v>
      </c>
      <c r="D56" s="177"/>
      <c r="E56" s="90">
        <v>0</v>
      </c>
      <c r="F56" s="90">
        <v>0</v>
      </c>
      <c r="G56" s="90">
        <v>0</v>
      </c>
      <c r="H56" s="90">
        <v>0</v>
      </c>
      <c r="I56" s="90">
        <v>1</v>
      </c>
      <c r="J56" s="90">
        <v>1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1</v>
      </c>
      <c r="Q56" s="90">
        <v>0</v>
      </c>
      <c r="R56" s="91">
        <v>0</v>
      </c>
      <c r="S56" s="84">
        <f>SUM(E56:R56)</f>
        <v>3</v>
      </c>
    </row>
    <row r="57" spans="2:22" s="4" customFormat="1" ht="42" customHeight="1" thickBot="1" thickTop="1">
      <c r="B57" s="194"/>
      <c r="C57" s="195" t="s">
        <v>69</v>
      </c>
      <c r="D57" s="196"/>
      <c r="E57" s="85">
        <f>E56+'[1]Stan i struktura IX 10'!E57</f>
        <v>10</v>
      </c>
      <c r="F57" s="85">
        <f>F56+'[1]Stan i struktura IX 10'!F57</f>
        <v>2</v>
      </c>
      <c r="G57" s="85">
        <f>G56+'[1]Stan i struktura IX 10'!G57</f>
        <v>0</v>
      </c>
      <c r="H57" s="85">
        <f>H56+'[1]Stan i struktura IX 10'!H57</f>
        <v>0</v>
      </c>
      <c r="I57" s="85">
        <f>I56+'[1]Stan i struktura IX 10'!I57</f>
        <v>15</v>
      </c>
      <c r="J57" s="85">
        <f>J56+'[1]Stan i struktura IX 10'!J57</f>
        <v>1</v>
      </c>
      <c r="K57" s="85">
        <f>K56+'[1]Stan i struktura IX 10'!K57</f>
        <v>0</v>
      </c>
      <c r="L57" s="85">
        <f>L56+'[1]Stan i struktura IX 10'!L57</f>
        <v>0</v>
      </c>
      <c r="M57" s="85">
        <f>M56+'[1]Stan i struktura IX 10'!M57</f>
        <v>0</v>
      </c>
      <c r="N57" s="85">
        <f>N56+'[1]Stan i struktura IX 10'!N57</f>
        <v>0</v>
      </c>
      <c r="O57" s="85">
        <f>O56+'[1]Stan i struktura IX 10'!O57</f>
        <v>1</v>
      </c>
      <c r="P57" s="85">
        <f>P56+'[1]Stan i struktura IX 10'!P57</f>
        <v>1</v>
      </c>
      <c r="Q57" s="85">
        <f>Q56+'[1]Stan i struktura IX 10'!Q57</f>
        <v>0</v>
      </c>
      <c r="R57" s="86">
        <f>R56+'[1]Stan i struktura IX 10'!R57</f>
        <v>2</v>
      </c>
      <c r="S57" s="83">
        <f>S56+'[1]Stan i struktura IX 10'!S57</f>
        <v>32</v>
      </c>
      <c r="V57" s="4">
        <f>SUM(E57:R57)</f>
        <v>32</v>
      </c>
    </row>
    <row r="58" spans="2:19" s="4" customFormat="1" ht="42" customHeight="1" thickBot="1" thickTop="1">
      <c r="B58" s="183" t="s">
        <v>50</v>
      </c>
      <c r="C58" s="176" t="s">
        <v>70</v>
      </c>
      <c r="D58" s="177"/>
      <c r="E58" s="90">
        <v>119</v>
      </c>
      <c r="F58" s="90">
        <v>61</v>
      </c>
      <c r="G58" s="90">
        <v>31</v>
      </c>
      <c r="H58" s="90">
        <v>22</v>
      </c>
      <c r="I58" s="90">
        <v>88</v>
      </c>
      <c r="J58" s="90">
        <v>0</v>
      </c>
      <c r="K58" s="90">
        <v>40</v>
      </c>
      <c r="L58" s="90">
        <v>6</v>
      </c>
      <c r="M58" s="90">
        <v>88</v>
      </c>
      <c r="N58" s="90">
        <v>54</v>
      </c>
      <c r="O58" s="90">
        <v>54</v>
      </c>
      <c r="P58" s="90">
        <v>67</v>
      </c>
      <c r="Q58" s="90">
        <v>53</v>
      </c>
      <c r="R58" s="91">
        <v>121</v>
      </c>
      <c r="S58" s="84">
        <f>SUM(E58:R58)</f>
        <v>804</v>
      </c>
    </row>
    <row r="59" spans="2:22" s="4" customFormat="1" ht="42" customHeight="1" thickBot="1" thickTop="1">
      <c r="B59" s="184"/>
      <c r="C59" s="185" t="s">
        <v>71</v>
      </c>
      <c r="D59" s="186"/>
      <c r="E59" s="85">
        <f>E58+'[1]Stan i struktura IX 10'!E59</f>
        <v>314</v>
      </c>
      <c r="F59" s="85">
        <f>F58+'[1]Stan i struktura IX 10'!F59</f>
        <v>146</v>
      </c>
      <c r="G59" s="85">
        <f>G58+'[1]Stan i struktura IX 10'!G59</f>
        <v>452</v>
      </c>
      <c r="H59" s="85">
        <f>H58+'[1]Stan i struktura IX 10'!H59</f>
        <v>349</v>
      </c>
      <c r="I59" s="85">
        <f>I58+'[1]Stan i struktura IX 10'!I59</f>
        <v>622</v>
      </c>
      <c r="J59" s="85">
        <f>J58+'[1]Stan i struktura IX 10'!J59</f>
        <v>261</v>
      </c>
      <c r="K59" s="85">
        <f>K58+'[1]Stan i struktura IX 10'!K59</f>
        <v>445</v>
      </c>
      <c r="L59" s="85">
        <f>L58+'[1]Stan i struktura IX 10'!L59</f>
        <v>108</v>
      </c>
      <c r="M59" s="85">
        <f>M58+'[1]Stan i struktura IX 10'!M59</f>
        <v>287</v>
      </c>
      <c r="N59" s="85">
        <f>N58+'[1]Stan i struktura IX 10'!N59</f>
        <v>230</v>
      </c>
      <c r="O59" s="85">
        <f>O58+'[1]Stan i struktura IX 10'!O59</f>
        <v>276</v>
      </c>
      <c r="P59" s="85">
        <f>P58+'[1]Stan i struktura IX 10'!P59</f>
        <v>346</v>
      </c>
      <c r="Q59" s="85">
        <f>Q58+'[1]Stan i struktura IX 10'!Q59</f>
        <v>528</v>
      </c>
      <c r="R59" s="86">
        <f>R58+'[1]Stan i struktura IX 10'!R59</f>
        <v>633</v>
      </c>
      <c r="S59" s="83">
        <f>S58+'[1]Stan i struktura IX 10'!S59</f>
        <v>4997</v>
      </c>
      <c r="V59" s="4">
        <f>SUM(E59:R59)</f>
        <v>4997</v>
      </c>
    </row>
    <row r="60" spans="2:19" s="4" customFormat="1" ht="42" customHeight="1" thickBot="1" thickTop="1">
      <c r="B60" s="175" t="s">
        <v>72</v>
      </c>
      <c r="C60" s="176" t="s">
        <v>73</v>
      </c>
      <c r="D60" s="177"/>
      <c r="E60" s="90">
        <v>88</v>
      </c>
      <c r="F60" s="90">
        <v>41</v>
      </c>
      <c r="G60" s="90">
        <v>89</v>
      </c>
      <c r="H60" s="90">
        <v>107</v>
      </c>
      <c r="I60" s="90">
        <v>73</v>
      </c>
      <c r="J60" s="90">
        <v>174</v>
      </c>
      <c r="K60" s="90">
        <v>14</v>
      </c>
      <c r="L60" s="90">
        <v>23</v>
      </c>
      <c r="M60" s="90">
        <v>74</v>
      </c>
      <c r="N60" s="90">
        <v>47</v>
      </c>
      <c r="O60" s="90">
        <v>105</v>
      </c>
      <c r="P60" s="90">
        <v>139</v>
      </c>
      <c r="Q60" s="90">
        <v>2</v>
      </c>
      <c r="R60" s="91">
        <v>139</v>
      </c>
      <c r="S60" s="84">
        <f>SUM(E60:R60)</f>
        <v>1115</v>
      </c>
    </row>
    <row r="61" spans="2:22" s="4" customFormat="1" ht="42" customHeight="1" thickBot="1" thickTop="1">
      <c r="B61" s="175"/>
      <c r="C61" s="187" t="s">
        <v>74</v>
      </c>
      <c r="D61" s="188"/>
      <c r="E61" s="92">
        <f>E60+'[1]Stan i struktura IX 10'!E61</f>
        <v>1022</v>
      </c>
      <c r="F61" s="92">
        <f>F60+'[1]Stan i struktura IX 10'!F61</f>
        <v>511</v>
      </c>
      <c r="G61" s="92">
        <f>G60+'[1]Stan i struktura IX 10'!G61</f>
        <v>968</v>
      </c>
      <c r="H61" s="92">
        <f>H60+'[1]Stan i struktura IX 10'!H61</f>
        <v>922</v>
      </c>
      <c r="I61" s="92">
        <f>I60+'[1]Stan i struktura IX 10'!I61</f>
        <v>1002</v>
      </c>
      <c r="J61" s="92">
        <f>J60+'[1]Stan i struktura IX 10'!J61</f>
        <v>1074</v>
      </c>
      <c r="K61" s="92">
        <f>K60+'[1]Stan i struktura IX 10'!K61</f>
        <v>634</v>
      </c>
      <c r="L61" s="92">
        <f>L60+'[1]Stan i struktura IX 10'!L61</f>
        <v>489</v>
      </c>
      <c r="M61" s="92">
        <f>M60+'[1]Stan i struktura IX 10'!M61</f>
        <v>561</v>
      </c>
      <c r="N61" s="92">
        <f>N60+'[1]Stan i struktura IX 10'!N61</f>
        <v>294</v>
      </c>
      <c r="O61" s="92">
        <f>O60+'[1]Stan i struktura IX 10'!O61</f>
        <v>764</v>
      </c>
      <c r="P61" s="92">
        <f>P60+'[1]Stan i struktura IX 10'!P61</f>
        <v>779</v>
      </c>
      <c r="Q61" s="92">
        <f>Q60+'[1]Stan i struktura IX 10'!Q61</f>
        <v>922</v>
      </c>
      <c r="R61" s="93">
        <f>R60+'[1]Stan i struktura IX 10'!R61</f>
        <v>925</v>
      </c>
      <c r="S61" s="83">
        <f>S60+'[1]Stan i struktura IX 10'!S61</f>
        <v>10867</v>
      </c>
      <c r="V61" s="4">
        <f>SUM(E61:R61)</f>
        <v>10867</v>
      </c>
    </row>
    <row r="62" spans="2:19" s="4" customFormat="1" ht="42" customHeight="1" thickBot="1" thickTop="1">
      <c r="B62" s="175" t="s">
        <v>75</v>
      </c>
      <c r="C62" s="176" t="s">
        <v>76</v>
      </c>
      <c r="D62" s="177"/>
      <c r="E62" s="90">
        <v>13</v>
      </c>
      <c r="F62" s="90">
        <v>1</v>
      </c>
      <c r="G62" s="90">
        <v>0</v>
      </c>
      <c r="H62" s="90">
        <v>0</v>
      </c>
      <c r="I62" s="90">
        <v>0</v>
      </c>
      <c r="J62" s="90">
        <v>0</v>
      </c>
      <c r="K62" s="90">
        <v>1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15</v>
      </c>
    </row>
    <row r="63" spans="2:22" s="4" customFormat="1" ht="42" customHeight="1" thickBot="1" thickTop="1">
      <c r="B63" s="175"/>
      <c r="C63" s="178" t="s">
        <v>77</v>
      </c>
      <c r="D63" s="179"/>
      <c r="E63" s="85">
        <f>E62+'[1]Stan i struktura IX 10'!E63</f>
        <v>13</v>
      </c>
      <c r="F63" s="85">
        <f>F62+'[1]Stan i struktura IX 10'!F63</f>
        <v>1</v>
      </c>
      <c r="G63" s="85">
        <f>G62+'[1]Stan i struktura IX 10'!G63</f>
        <v>0</v>
      </c>
      <c r="H63" s="85">
        <f>H62+'[1]Stan i struktura IX 10'!H63</f>
        <v>0</v>
      </c>
      <c r="I63" s="85">
        <f>I62+'[1]Stan i struktura IX 10'!I63</f>
        <v>0</v>
      </c>
      <c r="J63" s="85">
        <f>J62+'[1]Stan i struktura IX 10'!J63</f>
        <v>8</v>
      </c>
      <c r="K63" s="85">
        <f>K62+'[1]Stan i struktura IX 10'!K63</f>
        <v>7</v>
      </c>
      <c r="L63" s="85">
        <f>L62+'[1]Stan i struktura IX 10'!L63</f>
        <v>0</v>
      </c>
      <c r="M63" s="85">
        <f>M62+'[1]Stan i struktura IX 10'!M63</f>
        <v>0</v>
      </c>
      <c r="N63" s="85">
        <f>N62+'[1]Stan i struktura IX 10'!N63</f>
        <v>0</v>
      </c>
      <c r="O63" s="85">
        <f>O62+'[1]Stan i struktura IX 10'!O63</f>
        <v>0</v>
      </c>
      <c r="P63" s="85">
        <f>P62+'[1]Stan i struktura IX 10'!P63</f>
        <v>0</v>
      </c>
      <c r="Q63" s="85">
        <f>Q62+'[1]Stan i struktura IX 10'!Q63</f>
        <v>0</v>
      </c>
      <c r="R63" s="86">
        <f>R62+'[1]Stan i struktura IX 10'!R63</f>
        <v>11</v>
      </c>
      <c r="S63" s="83">
        <f>S62+'[1]Stan i struktura IX 10'!S63</f>
        <v>40</v>
      </c>
      <c r="V63" s="4">
        <f>SUM(E63:R63)</f>
        <v>40</v>
      </c>
    </row>
    <row r="64" spans="2:19" s="4" customFormat="1" ht="42" customHeight="1" thickBot="1" thickTop="1">
      <c r="B64" s="175" t="s">
        <v>78</v>
      </c>
      <c r="C64" s="176" t="s">
        <v>79</v>
      </c>
      <c r="D64" s="177"/>
      <c r="E64" s="90">
        <v>0</v>
      </c>
      <c r="F64" s="90">
        <v>1</v>
      </c>
      <c r="G64" s="90">
        <v>2</v>
      </c>
      <c r="H64" s="90">
        <v>25</v>
      </c>
      <c r="I64" s="90">
        <v>21</v>
      </c>
      <c r="J64" s="90">
        <v>2</v>
      </c>
      <c r="K64" s="90">
        <v>5</v>
      </c>
      <c r="L64" s="90">
        <v>0</v>
      </c>
      <c r="M64" s="90">
        <v>0</v>
      </c>
      <c r="N64" s="90">
        <v>2</v>
      </c>
      <c r="O64" s="90">
        <v>88</v>
      </c>
      <c r="P64" s="90">
        <v>21</v>
      </c>
      <c r="Q64" s="90">
        <v>172</v>
      </c>
      <c r="R64" s="91">
        <v>966</v>
      </c>
      <c r="S64" s="84">
        <f>SUM(E64:R64)</f>
        <v>1305</v>
      </c>
    </row>
    <row r="65" spans="2:22" ht="42" customHeight="1" thickBot="1" thickTop="1">
      <c r="B65" s="180"/>
      <c r="C65" s="181" t="s">
        <v>80</v>
      </c>
      <c r="D65" s="182"/>
      <c r="E65" s="85">
        <f>E64+'[1]Stan i struktura IX 10'!E65</f>
        <v>39</v>
      </c>
      <c r="F65" s="85">
        <f>F64+'[1]Stan i struktura IX 10'!F65</f>
        <v>167</v>
      </c>
      <c r="G65" s="85">
        <f>G64+'[1]Stan i struktura IX 10'!G65</f>
        <v>78</v>
      </c>
      <c r="H65" s="85">
        <f>H64+'[1]Stan i struktura IX 10'!H65</f>
        <v>161</v>
      </c>
      <c r="I65" s="85">
        <f>I64+'[1]Stan i struktura IX 10'!I65</f>
        <v>385</v>
      </c>
      <c r="J65" s="85">
        <f>J64+'[1]Stan i struktura IX 10'!J65</f>
        <v>153</v>
      </c>
      <c r="K65" s="85">
        <f>K64+'[1]Stan i struktura IX 10'!K65</f>
        <v>154</v>
      </c>
      <c r="L65" s="85">
        <f>L64+'[1]Stan i struktura IX 10'!L65</f>
        <v>18</v>
      </c>
      <c r="M65" s="85">
        <f>M64+'[1]Stan i struktura IX 10'!M65</f>
        <v>64</v>
      </c>
      <c r="N65" s="85">
        <f>N64+'[1]Stan i struktura IX 10'!N65</f>
        <v>75</v>
      </c>
      <c r="O65" s="85">
        <f>O64+'[1]Stan i struktura IX 10'!O65</f>
        <v>803</v>
      </c>
      <c r="P65" s="85">
        <f>P64+'[1]Stan i struktura IX 10'!P65</f>
        <v>174</v>
      </c>
      <c r="Q65" s="85">
        <f>Q64+'[1]Stan i struktura IX 10'!Q65</f>
        <v>925</v>
      </c>
      <c r="R65" s="86">
        <f>R64+'[1]Stan i struktura IX 10'!R65</f>
        <v>9476</v>
      </c>
      <c r="S65" s="83">
        <f>S64+'[1]Stan i struktura IX 10'!S65</f>
        <v>12672</v>
      </c>
      <c r="V65" s="4">
        <f>SUM(E65:R65)</f>
        <v>12672</v>
      </c>
    </row>
    <row r="66" spans="2:22" ht="45" customHeight="1" thickBot="1" thickTop="1">
      <c r="B66" s="168" t="s">
        <v>81</v>
      </c>
      <c r="C66" s="170" t="s">
        <v>82</v>
      </c>
      <c r="D66" s="171"/>
      <c r="E66" s="94">
        <f aca="true" t="shared" si="14" ref="E66:R67">E48+E50+E52+E54+E56+E58+E60+E62+E64</f>
        <v>274</v>
      </c>
      <c r="F66" s="94">
        <f t="shared" si="14"/>
        <v>120</v>
      </c>
      <c r="G66" s="94">
        <f t="shared" si="14"/>
        <v>227</v>
      </c>
      <c r="H66" s="94">
        <f t="shared" si="14"/>
        <v>183</v>
      </c>
      <c r="I66" s="94">
        <f t="shared" si="14"/>
        <v>285</v>
      </c>
      <c r="J66" s="94">
        <f t="shared" si="14"/>
        <v>212</v>
      </c>
      <c r="K66" s="94">
        <f t="shared" si="14"/>
        <v>87</v>
      </c>
      <c r="L66" s="94">
        <f t="shared" si="14"/>
        <v>80</v>
      </c>
      <c r="M66" s="94">
        <f t="shared" si="14"/>
        <v>175</v>
      </c>
      <c r="N66" s="94">
        <f t="shared" si="14"/>
        <v>124</v>
      </c>
      <c r="O66" s="94">
        <f t="shared" si="14"/>
        <v>274</v>
      </c>
      <c r="P66" s="94">
        <f t="shared" si="14"/>
        <v>273</v>
      </c>
      <c r="Q66" s="94">
        <f t="shared" si="14"/>
        <v>354</v>
      </c>
      <c r="R66" s="95">
        <f t="shared" si="14"/>
        <v>1348</v>
      </c>
      <c r="S66" s="96">
        <f>SUM(E66:R66)</f>
        <v>4016</v>
      </c>
      <c r="V66" s="4"/>
    </row>
    <row r="67" spans="2:22" ht="45" customHeight="1" thickBot="1" thickTop="1">
      <c r="B67" s="169"/>
      <c r="C67" s="170" t="s">
        <v>83</v>
      </c>
      <c r="D67" s="171"/>
      <c r="E67" s="97">
        <f t="shared" si="14"/>
        <v>1843</v>
      </c>
      <c r="F67" s="97">
        <f>F49+F51+F53+F55+F57+F59+F61+F63+F65</f>
        <v>1321</v>
      </c>
      <c r="G67" s="97">
        <f t="shared" si="14"/>
        <v>2261</v>
      </c>
      <c r="H67" s="97">
        <f t="shared" si="14"/>
        <v>1776</v>
      </c>
      <c r="I67" s="97">
        <f t="shared" si="14"/>
        <v>2835</v>
      </c>
      <c r="J67" s="97">
        <f t="shared" si="14"/>
        <v>1918</v>
      </c>
      <c r="K67" s="97">
        <f t="shared" si="14"/>
        <v>1832</v>
      </c>
      <c r="L67" s="97">
        <f t="shared" si="14"/>
        <v>1041</v>
      </c>
      <c r="M67" s="97">
        <f t="shared" si="14"/>
        <v>1086</v>
      </c>
      <c r="N67" s="97">
        <f t="shared" si="14"/>
        <v>906</v>
      </c>
      <c r="O67" s="97">
        <f t="shared" si="14"/>
        <v>2415</v>
      </c>
      <c r="P67" s="97">
        <f t="shared" si="14"/>
        <v>1800</v>
      </c>
      <c r="Q67" s="97">
        <f t="shared" si="14"/>
        <v>4045</v>
      </c>
      <c r="R67" s="98">
        <f t="shared" si="14"/>
        <v>12051</v>
      </c>
      <c r="S67" s="96">
        <f>SUM(E67:R67)</f>
        <v>37130</v>
      </c>
      <c r="V67" s="4"/>
    </row>
    <row r="68" spans="2:19" ht="14.25" customHeight="1">
      <c r="B68" s="172" t="s">
        <v>84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</row>
    <row r="69" spans="2:19" ht="14.25" customHeight="1">
      <c r="B69" s="173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</row>
    <row r="75" ht="13.5" thickBot="1"/>
    <row r="76" spans="5:19" ht="26.25" customHeight="1" thickBot="1" thickTop="1">
      <c r="E76" s="99">
        <v>224</v>
      </c>
      <c r="F76" s="99">
        <v>99</v>
      </c>
      <c r="G76" s="99">
        <v>82</v>
      </c>
      <c r="H76" s="99">
        <v>103</v>
      </c>
      <c r="I76" s="99">
        <v>127</v>
      </c>
      <c r="J76" s="99">
        <v>80</v>
      </c>
      <c r="K76" s="99">
        <v>62</v>
      </c>
      <c r="L76" s="99">
        <v>45</v>
      </c>
      <c r="M76" s="99">
        <v>85</v>
      </c>
      <c r="N76" s="99">
        <v>80</v>
      </c>
      <c r="O76" s="99">
        <v>174</v>
      </c>
      <c r="P76" s="99">
        <v>153</v>
      </c>
      <c r="Q76" s="99">
        <v>95</v>
      </c>
      <c r="R76" s="99">
        <v>133</v>
      </c>
      <c r="S76" s="77">
        <f>SUM(E76:R76)</f>
        <v>1542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2" spans="2:15" ht="27" customHeight="1">
      <c r="B2" s="263" t="s">
        <v>85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2:15" ht="18" customHeight="1">
      <c r="B3" s="265" t="s">
        <v>86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5" ht="18.75" thickBot="1">
      <c r="B4" s="1"/>
      <c r="C4" s="100"/>
      <c r="D4" s="100"/>
      <c r="E4" s="100"/>
      <c r="F4" s="100"/>
      <c r="G4" s="100"/>
      <c r="H4" s="33"/>
      <c r="I4" s="33"/>
      <c r="J4" s="33"/>
      <c r="K4" s="33"/>
      <c r="L4" s="33"/>
      <c r="M4" s="33"/>
      <c r="N4" s="1"/>
      <c r="O4" s="1"/>
    </row>
    <row r="5" spans="2:15" ht="18.75" customHeight="1" thickBot="1">
      <c r="B5" s="266" t="s">
        <v>87</v>
      </c>
      <c r="C5" s="268" t="s">
        <v>88</v>
      </c>
      <c r="D5" s="270" t="s">
        <v>89</v>
      </c>
      <c r="E5" s="272" t="s">
        <v>90</v>
      </c>
      <c r="F5" s="100"/>
      <c r="G5" s="266" t="s">
        <v>87</v>
      </c>
      <c r="H5" s="274" t="s">
        <v>91</v>
      </c>
      <c r="I5" s="270" t="s">
        <v>89</v>
      </c>
      <c r="J5" s="272" t="s">
        <v>90</v>
      </c>
      <c r="K5" s="33"/>
      <c r="L5" s="266" t="s">
        <v>87</v>
      </c>
      <c r="M5" s="276" t="s">
        <v>88</v>
      </c>
      <c r="N5" s="270" t="s">
        <v>89</v>
      </c>
      <c r="O5" s="278" t="s">
        <v>90</v>
      </c>
    </row>
    <row r="6" spans="2:15" ht="18.75" customHeight="1" thickBot="1" thickTop="1">
      <c r="B6" s="267"/>
      <c r="C6" s="269"/>
      <c r="D6" s="271"/>
      <c r="E6" s="273"/>
      <c r="F6" s="100"/>
      <c r="G6" s="267"/>
      <c r="H6" s="275"/>
      <c r="I6" s="271"/>
      <c r="J6" s="273"/>
      <c r="K6" s="33"/>
      <c r="L6" s="267"/>
      <c r="M6" s="277"/>
      <c r="N6" s="271"/>
      <c r="O6" s="279"/>
    </row>
    <row r="7" spans="2:15" ht="16.5" customHeight="1" thickTop="1">
      <c r="B7" s="280" t="s">
        <v>92</v>
      </c>
      <c r="C7" s="281"/>
      <c r="D7" s="281"/>
      <c r="E7" s="284">
        <f>SUM(E9+E20+E28+E35+E42)</f>
        <v>20443</v>
      </c>
      <c r="F7" s="100"/>
      <c r="G7" s="101">
        <v>4</v>
      </c>
      <c r="H7" s="102" t="s">
        <v>93</v>
      </c>
      <c r="I7" s="103" t="s">
        <v>94</v>
      </c>
      <c r="J7" s="104">
        <v>818</v>
      </c>
      <c r="K7" s="33"/>
      <c r="L7" s="105" t="s">
        <v>95</v>
      </c>
      <c r="M7" s="106" t="s">
        <v>96</v>
      </c>
      <c r="N7" s="106" t="s">
        <v>97</v>
      </c>
      <c r="O7" s="107">
        <f>SUM(O8:O19)</f>
        <v>8463</v>
      </c>
    </row>
    <row r="8" spans="2:15" ht="16.5" customHeight="1" thickBot="1">
      <c r="B8" s="282"/>
      <c r="C8" s="283"/>
      <c r="D8" s="283"/>
      <c r="E8" s="285"/>
      <c r="F8" s="1"/>
      <c r="G8" s="108">
        <v>5</v>
      </c>
      <c r="H8" s="109" t="s">
        <v>98</v>
      </c>
      <c r="I8" s="110" t="s">
        <v>94</v>
      </c>
      <c r="J8" s="111">
        <v>266</v>
      </c>
      <c r="K8" s="1"/>
      <c r="L8" s="108">
        <v>1</v>
      </c>
      <c r="M8" s="109" t="s">
        <v>99</v>
      </c>
      <c r="N8" s="110" t="s">
        <v>94</v>
      </c>
      <c r="O8" s="112">
        <v>159</v>
      </c>
    </row>
    <row r="9" spans="2:15" ht="16.5" customHeight="1" thickBot="1" thickTop="1">
      <c r="B9" s="105" t="s">
        <v>100</v>
      </c>
      <c r="C9" s="106" t="s">
        <v>101</v>
      </c>
      <c r="D9" s="113" t="s">
        <v>97</v>
      </c>
      <c r="E9" s="107">
        <f>SUM(E10:E18)</f>
        <v>7057</v>
      </c>
      <c r="F9" s="1"/>
      <c r="G9" s="114"/>
      <c r="H9" s="115"/>
      <c r="I9" s="116"/>
      <c r="J9" s="117"/>
      <c r="K9" s="1"/>
      <c r="L9" s="108">
        <v>2</v>
      </c>
      <c r="M9" s="109" t="s">
        <v>102</v>
      </c>
      <c r="N9" s="110" t="s">
        <v>103</v>
      </c>
      <c r="O9" s="112">
        <v>155</v>
      </c>
    </row>
    <row r="10" spans="2:15" ht="16.5" customHeight="1" thickBot="1">
      <c r="B10" s="108">
        <v>1</v>
      </c>
      <c r="C10" s="109" t="s">
        <v>104</v>
      </c>
      <c r="D10" s="110" t="s">
        <v>103</v>
      </c>
      <c r="E10" s="112">
        <v>239</v>
      </c>
      <c r="F10" s="1"/>
      <c r="G10" s="118"/>
      <c r="H10" s="119"/>
      <c r="I10" s="120"/>
      <c r="J10" s="120"/>
      <c r="K10" s="1"/>
      <c r="L10" s="108">
        <v>3</v>
      </c>
      <c r="M10" s="109" t="s">
        <v>105</v>
      </c>
      <c r="N10" s="110" t="s">
        <v>94</v>
      </c>
      <c r="O10" s="112">
        <v>583</v>
      </c>
    </row>
    <row r="11" spans="2:15" ht="16.5" customHeight="1">
      <c r="B11" s="108">
        <v>2</v>
      </c>
      <c r="C11" s="109" t="s">
        <v>106</v>
      </c>
      <c r="D11" s="110" t="s">
        <v>103</v>
      </c>
      <c r="E11" s="112">
        <v>271</v>
      </c>
      <c r="F11" s="1"/>
      <c r="G11" s="266" t="s">
        <v>87</v>
      </c>
      <c r="H11" s="274" t="s">
        <v>91</v>
      </c>
      <c r="I11" s="270" t="s">
        <v>89</v>
      </c>
      <c r="J11" s="272" t="s">
        <v>90</v>
      </c>
      <c r="K11" s="1"/>
      <c r="L11" s="108">
        <v>4</v>
      </c>
      <c r="M11" s="109" t="s">
        <v>107</v>
      </c>
      <c r="N11" s="110" t="s">
        <v>94</v>
      </c>
      <c r="O11" s="112">
        <v>205</v>
      </c>
    </row>
    <row r="12" spans="2:15" ht="16.5" customHeight="1" thickBot="1">
      <c r="B12" s="108">
        <v>3</v>
      </c>
      <c r="C12" s="109" t="s">
        <v>108</v>
      </c>
      <c r="D12" s="110" t="s">
        <v>103</v>
      </c>
      <c r="E12" s="112">
        <v>221</v>
      </c>
      <c r="F12" s="1"/>
      <c r="G12" s="267"/>
      <c r="H12" s="275"/>
      <c r="I12" s="271"/>
      <c r="J12" s="273"/>
      <c r="K12" s="1"/>
      <c r="L12" s="108">
        <v>5</v>
      </c>
      <c r="M12" s="109" t="s">
        <v>109</v>
      </c>
      <c r="N12" s="110" t="s">
        <v>94</v>
      </c>
      <c r="O12" s="112">
        <v>448</v>
      </c>
    </row>
    <row r="13" spans="2:15" ht="16.5" customHeight="1" thickTop="1">
      <c r="B13" s="108">
        <v>4</v>
      </c>
      <c r="C13" s="109" t="s">
        <v>110</v>
      </c>
      <c r="D13" s="110" t="s">
        <v>111</v>
      </c>
      <c r="E13" s="112">
        <v>477</v>
      </c>
      <c r="F13" s="1"/>
      <c r="G13" s="280" t="s">
        <v>112</v>
      </c>
      <c r="H13" s="281"/>
      <c r="I13" s="281"/>
      <c r="J13" s="284">
        <f>SUM(J15+J24+J34+J42+O7+O21+O32)</f>
        <v>34716</v>
      </c>
      <c r="K13" s="1"/>
      <c r="L13" s="108" t="s">
        <v>50</v>
      </c>
      <c r="M13" s="109" t="s">
        <v>113</v>
      </c>
      <c r="N13" s="110" t="s">
        <v>94</v>
      </c>
      <c r="O13" s="112">
        <v>1097</v>
      </c>
    </row>
    <row r="14" spans="2:15" ht="16.5" customHeight="1" thickBot="1">
      <c r="B14" s="108">
        <v>5</v>
      </c>
      <c r="C14" s="109" t="s">
        <v>114</v>
      </c>
      <c r="D14" s="110" t="s">
        <v>103</v>
      </c>
      <c r="E14" s="112">
        <v>307</v>
      </c>
      <c r="F14" s="121"/>
      <c r="G14" s="282"/>
      <c r="H14" s="283"/>
      <c r="I14" s="283"/>
      <c r="J14" s="294"/>
      <c r="K14" s="121"/>
      <c r="L14" s="108">
        <v>7</v>
      </c>
      <c r="M14" s="109" t="s">
        <v>115</v>
      </c>
      <c r="N14" s="110" t="s">
        <v>103</v>
      </c>
      <c r="O14" s="112">
        <v>261</v>
      </c>
    </row>
    <row r="15" spans="2:15" ht="16.5" customHeight="1" thickTop="1">
      <c r="B15" s="108">
        <v>6</v>
      </c>
      <c r="C15" s="109" t="s">
        <v>116</v>
      </c>
      <c r="D15" s="110" t="s">
        <v>103</v>
      </c>
      <c r="E15" s="112">
        <v>313</v>
      </c>
      <c r="F15" s="122"/>
      <c r="G15" s="105" t="s">
        <v>100</v>
      </c>
      <c r="H15" s="106" t="s">
        <v>117</v>
      </c>
      <c r="I15" s="123" t="s">
        <v>97</v>
      </c>
      <c r="J15" s="124">
        <f>SUM(J16:J22)</f>
        <v>3989</v>
      </c>
      <c r="K15" s="1"/>
      <c r="L15" s="108">
        <v>8</v>
      </c>
      <c r="M15" s="109" t="s">
        <v>118</v>
      </c>
      <c r="N15" s="110" t="s">
        <v>103</v>
      </c>
      <c r="O15" s="112">
        <v>156</v>
      </c>
    </row>
    <row r="16" spans="2:15" ht="16.5" customHeight="1">
      <c r="B16" s="108">
        <v>7</v>
      </c>
      <c r="C16" s="109" t="s">
        <v>119</v>
      </c>
      <c r="D16" s="110" t="s">
        <v>94</v>
      </c>
      <c r="E16" s="112">
        <v>829</v>
      </c>
      <c r="F16" s="122"/>
      <c r="G16" s="108">
        <v>1</v>
      </c>
      <c r="H16" s="109" t="s">
        <v>120</v>
      </c>
      <c r="I16" s="110" t="s">
        <v>103</v>
      </c>
      <c r="J16" s="112">
        <v>165</v>
      </c>
      <c r="K16" s="1"/>
      <c r="L16" s="108">
        <v>9</v>
      </c>
      <c r="M16" s="109" t="s">
        <v>121</v>
      </c>
      <c r="N16" s="110" t="s">
        <v>103</v>
      </c>
      <c r="O16" s="112">
        <v>183</v>
      </c>
    </row>
    <row r="17" spans="2:15" ht="16.5" customHeight="1" thickBot="1">
      <c r="B17" s="125"/>
      <c r="C17" s="126"/>
      <c r="D17" s="127"/>
      <c r="E17" s="128"/>
      <c r="F17" s="122"/>
      <c r="G17" s="108">
        <v>2</v>
      </c>
      <c r="H17" s="109" t="s">
        <v>122</v>
      </c>
      <c r="I17" s="110" t="s">
        <v>103</v>
      </c>
      <c r="J17" s="112">
        <v>100</v>
      </c>
      <c r="K17" s="1"/>
      <c r="L17" s="108">
        <v>10</v>
      </c>
      <c r="M17" s="109" t="s">
        <v>123</v>
      </c>
      <c r="N17" s="110" t="s">
        <v>103</v>
      </c>
      <c r="O17" s="112">
        <v>818</v>
      </c>
    </row>
    <row r="18" spans="2:15" ht="16.5" customHeight="1" thickBot="1" thickTop="1">
      <c r="B18" s="129">
        <v>8</v>
      </c>
      <c r="C18" s="130" t="s">
        <v>124</v>
      </c>
      <c r="D18" s="131" t="s">
        <v>125</v>
      </c>
      <c r="E18" s="132">
        <v>4400</v>
      </c>
      <c r="F18" s="122"/>
      <c r="G18" s="108">
        <v>3</v>
      </c>
      <c r="H18" s="109" t="s">
        <v>126</v>
      </c>
      <c r="I18" s="110" t="s">
        <v>103</v>
      </c>
      <c r="J18" s="112">
        <v>328</v>
      </c>
      <c r="K18" s="1"/>
      <c r="L18" s="125"/>
      <c r="M18" s="126"/>
      <c r="N18" s="127"/>
      <c r="O18" s="128"/>
    </row>
    <row r="19" spans="2:15" ht="16.5" customHeight="1" thickBot="1" thickTop="1">
      <c r="B19" s="101"/>
      <c r="C19" s="102"/>
      <c r="D19" s="103"/>
      <c r="E19" s="133" t="s">
        <v>22</v>
      </c>
      <c r="F19" s="134"/>
      <c r="G19" s="108">
        <v>4</v>
      </c>
      <c r="H19" s="109" t="s">
        <v>127</v>
      </c>
      <c r="I19" s="110" t="s">
        <v>103</v>
      </c>
      <c r="J19" s="112">
        <v>716</v>
      </c>
      <c r="K19" s="1"/>
      <c r="L19" s="129">
        <v>11</v>
      </c>
      <c r="M19" s="130" t="s">
        <v>123</v>
      </c>
      <c r="N19" s="131" t="s">
        <v>125</v>
      </c>
      <c r="O19" s="132">
        <v>4398</v>
      </c>
    </row>
    <row r="20" spans="2:15" ht="16.5" customHeight="1" thickTop="1">
      <c r="B20" s="135" t="s">
        <v>128</v>
      </c>
      <c r="C20" s="136" t="s">
        <v>7</v>
      </c>
      <c r="D20" s="137" t="s">
        <v>97</v>
      </c>
      <c r="E20" s="138">
        <f>SUM(E21:E26)</f>
        <v>4452</v>
      </c>
      <c r="F20" s="122"/>
      <c r="G20" s="108">
        <v>5</v>
      </c>
      <c r="H20" s="109" t="s">
        <v>127</v>
      </c>
      <c r="I20" s="110" t="s">
        <v>111</v>
      </c>
      <c r="J20" s="112">
        <v>1632</v>
      </c>
      <c r="K20" s="1"/>
      <c r="L20" s="101"/>
      <c r="M20" s="102"/>
      <c r="N20" s="103"/>
      <c r="O20" s="133" t="s">
        <v>22</v>
      </c>
    </row>
    <row r="21" spans="2:15" ht="16.5" customHeight="1">
      <c r="B21" s="108">
        <v>1</v>
      </c>
      <c r="C21" s="109" t="s">
        <v>129</v>
      </c>
      <c r="D21" s="110" t="s">
        <v>103</v>
      </c>
      <c r="E21" s="111">
        <v>379</v>
      </c>
      <c r="F21" s="122"/>
      <c r="G21" s="108">
        <v>6</v>
      </c>
      <c r="H21" s="109" t="s">
        <v>130</v>
      </c>
      <c r="I21" s="110" t="s">
        <v>94</v>
      </c>
      <c r="J21" s="112">
        <v>887</v>
      </c>
      <c r="K21" s="1"/>
      <c r="L21" s="135" t="s">
        <v>131</v>
      </c>
      <c r="M21" s="136" t="s">
        <v>16</v>
      </c>
      <c r="N21" s="137" t="s">
        <v>97</v>
      </c>
      <c r="O21" s="138">
        <f>SUM(O22:O30)</f>
        <v>5616</v>
      </c>
    </row>
    <row r="22" spans="2:15" ht="16.5" customHeight="1">
      <c r="B22" s="108">
        <v>2</v>
      </c>
      <c r="C22" s="109" t="s">
        <v>132</v>
      </c>
      <c r="D22" s="110" t="s">
        <v>94</v>
      </c>
      <c r="E22" s="111">
        <v>1930</v>
      </c>
      <c r="F22" s="122"/>
      <c r="G22" s="108">
        <v>7</v>
      </c>
      <c r="H22" s="109" t="s">
        <v>133</v>
      </c>
      <c r="I22" s="110" t="s">
        <v>103</v>
      </c>
      <c r="J22" s="112">
        <v>161</v>
      </c>
      <c r="K22" s="1"/>
      <c r="L22" s="108">
        <v>1</v>
      </c>
      <c r="M22" s="109" t="s">
        <v>134</v>
      </c>
      <c r="N22" s="110" t="s">
        <v>103</v>
      </c>
      <c r="O22" s="112">
        <v>278</v>
      </c>
    </row>
    <row r="23" spans="2:15" ht="16.5" customHeight="1">
      <c r="B23" s="108">
        <v>3</v>
      </c>
      <c r="C23" s="109" t="s">
        <v>135</v>
      </c>
      <c r="D23" s="110" t="s">
        <v>103</v>
      </c>
      <c r="E23" s="111">
        <v>475</v>
      </c>
      <c r="F23" s="122"/>
      <c r="G23" s="108"/>
      <c r="H23" s="109"/>
      <c r="I23" s="110"/>
      <c r="J23" s="112" t="s">
        <v>136</v>
      </c>
      <c r="K23" s="1"/>
      <c r="L23" s="108">
        <v>2</v>
      </c>
      <c r="M23" s="109" t="s">
        <v>137</v>
      </c>
      <c r="N23" s="110" t="s">
        <v>111</v>
      </c>
      <c r="O23" s="112">
        <v>254</v>
      </c>
    </row>
    <row r="24" spans="2:15" ht="16.5" customHeight="1">
      <c r="B24" s="108">
        <v>4</v>
      </c>
      <c r="C24" s="109" t="s">
        <v>138</v>
      </c>
      <c r="D24" s="110" t="s">
        <v>103</v>
      </c>
      <c r="E24" s="111">
        <v>316</v>
      </c>
      <c r="F24" s="122"/>
      <c r="G24" s="135" t="s">
        <v>128</v>
      </c>
      <c r="H24" s="136" t="s">
        <v>139</v>
      </c>
      <c r="I24" s="137" t="s">
        <v>97</v>
      </c>
      <c r="J24" s="138">
        <f>SUM(J25:J32)</f>
        <v>6900</v>
      </c>
      <c r="K24" s="1"/>
      <c r="L24" s="108">
        <v>3</v>
      </c>
      <c r="M24" s="109" t="s">
        <v>140</v>
      </c>
      <c r="N24" s="110" t="s">
        <v>94</v>
      </c>
      <c r="O24" s="112">
        <v>497</v>
      </c>
    </row>
    <row r="25" spans="2:15" ht="16.5" customHeight="1">
      <c r="B25" s="108">
        <v>5</v>
      </c>
      <c r="C25" s="109" t="s">
        <v>141</v>
      </c>
      <c r="D25" s="110" t="s">
        <v>94</v>
      </c>
      <c r="E25" s="111">
        <v>879</v>
      </c>
      <c r="F25" s="122"/>
      <c r="G25" s="108">
        <v>1</v>
      </c>
      <c r="H25" s="109" t="s">
        <v>142</v>
      </c>
      <c r="I25" s="110" t="s">
        <v>94</v>
      </c>
      <c r="J25" s="112">
        <v>346</v>
      </c>
      <c r="K25" s="1"/>
      <c r="L25" s="108">
        <v>4</v>
      </c>
      <c r="M25" s="109" t="s">
        <v>143</v>
      </c>
      <c r="N25" s="110" t="s">
        <v>94</v>
      </c>
      <c r="O25" s="112">
        <v>420</v>
      </c>
    </row>
    <row r="26" spans="2:15" ht="16.5" customHeight="1">
      <c r="B26" s="108">
        <v>6</v>
      </c>
      <c r="C26" s="109" t="s">
        <v>144</v>
      </c>
      <c r="D26" s="110" t="s">
        <v>94</v>
      </c>
      <c r="E26" s="111">
        <v>473</v>
      </c>
      <c r="F26" s="122"/>
      <c r="G26" s="108">
        <v>2</v>
      </c>
      <c r="H26" s="109" t="s">
        <v>145</v>
      </c>
      <c r="I26" s="110" t="s">
        <v>103</v>
      </c>
      <c r="J26" s="112">
        <v>258</v>
      </c>
      <c r="K26" s="1"/>
      <c r="L26" s="108">
        <v>5</v>
      </c>
      <c r="M26" s="109" t="s">
        <v>146</v>
      </c>
      <c r="N26" s="110" t="s">
        <v>103</v>
      </c>
      <c r="O26" s="112">
        <v>364</v>
      </c>
    </row>
    <row r="27" spans="2:15" ht="16.5" customHeight="1">
      <c r="B27" s="108"/>
      <c r="C27" s="109"/>
      <c r="D27" s="110"/>
      <c r="E27" s="112"/>
      <c r="F27" s="134"/>
      <c r="G27" s="108" t="s">
        <v>28</v>
      </c>
      <c r="H27" s="109" t="s">
        <v>147</v>
      </c>
      <c r="I27" s="110" t="s">
        <v>94</v>
      </c>
      <c r="J27" s="112">
        <v>1716</v>
      </c>
      <c r="K27" s="1"/>
      <c r="L27" s="108">
        <v>6</v>
      </c>
      <c r="M27" s="109" t="s">
        <v>148</v>
      </c>
      <c r="N27" s="110" t="s">
        <v>94</v>
      </c>
      <c r="O27" s="112">
        <v>1579</v>
      </c>
    </row>
    <row r="28" spans="2:15" ht="16.5" customHeight="1">
      <c r="B28" s="135" t="s">
        <v>149</v>
      </c>
      <c r="C28" s="136" t="s">
        <v>9</v>
      </c>
      <c r="D28" s="137" t="s">
        <v>97</v>
      </c>
      <c r="E28" s="138">
        <f>SUM(E29:E33)</f>
        <v>3179</v>
      </c>
      <c r="F28" s="122"/>
      <c r="G28" s="108">
        <v>4</v>
      </c>
      <c r="H28" s="109" t="s">
        <v>150</v>
      </c>
      <c r="I28" s="110" t="s">
        <v>103</v>
      </c>
      <c r="J28" s="112">
        <v>556</v>
      </c>
      <c r="K28" s="1"/>
      <c r="L28" s="108">
        <v>7</v>
      </c>
      <c r="M28" s="109" t="s">
        <v>151</v>
      </c>
      <c r="N28" s="110" t="s">
        <v>103</v>
      </c>
      <c r="O28" s="112">
        <v>169</v>
      </c>
    </row>
    <row r="29" spans="2:15" ht="16.5" customHeight="1">
      <c r="B29" s="108">
        <v>1</v>
      </c>
      <c r="C29" s="109" t="s">
        <v>152</v>
      </c>
      <c r="D29" s="110" t="s">
        <v>94</v>
      </c>
      <c r="E29" s="112">
        <v>318</v>
      </c>
      <c r="F29" s="122"/>
      <c r="G29" s="108">
        <v>5</v>
      </c>
      <c r="H29" s="109" t="s">
        <v>150</v>
      </c>
      <c r="I29" s="110" t="s">
        <v>111</v>
      </c>
      <c r="J29" s="112">
        <v>2809</v>
      </c>
      <c r="K29" s="1"/>
      <c r="L29" s="108">
        <v>8</v>
      </c>
      <c r="M29" s="109" t="s">
        <v>153</v>
      </c>
      <c r="N29" s="110" t="s">
        <v>103</v>
      </c>
      <c r="O29" s="112">
        <v>476</v>
      </c>
    </row>
    <row r="30" spans="2:15" ht="16.5" customHeight="1">
      <c r="B30" s="108">
        <v>2</v>
      </c>
      <c r="C30" s="109" t="s">
        <v>154</v>
      </c>
      <c r="D30" s="110" t="s">
        <v>103</v>
      </c>
      <c r="E30" s="112">
        <v>207</v>
      </c>
      <c r="F30" s="122"/>
      <c r="G30" s="108">
        <v>6</v>
      </c>
      <c r="H30" s="109" t="s">
        <v>155</v>
      </c>
      <c r="I30" s="110" t="s">
        <v>94</v>
      </c>
      <c r="J30" s="112">
        <v>445</v>
      </c>
      <c r="K30" s="1"/>
      <c r="L30" s="108">
        <v>9</v>
      </c>
      <c r="M30" s="109" t="s">
        <v>153</v>
      </c>
      <c r="N30" s="110" t="s">
        <v>111</v>
      </c>
      <c r="O30" s="112">
        <v>1579</v>
      </c>
    </row>
    <row r="31" spans="2:15" ht="16.5" customHeight="1">
      <c r="B31" s="108">
        <v>3</v>
      </c>
      <c r="C31" s="109" t="s">
        <v>156</v>
      </c>
      <c r="D31" s="110" t="s">
        <v>94</v>
      </c>
      <c r="E31" s="112">
        <v>202</v>
      </c>
      <c r="F31" s="122"/>
      <c r="G31" s="108">
        <v>7</v>
      </c>
      <c r="H31" s="109" t="s">
        <v>157</v>
      </c>
      <c r="I31" s="110" t="s">
        <v>103</v>
      </c>
      <c r="J31" s="112">
        <v>459</v>
      </c>
      <c r="K31" s="1"/>
      <c r="L31" s="108"/>
      <c r="M31" s="109"/>
      <c r="N31" s="110"/>
      <c r="O31" s="112"/>
    </row>
    <row r="32" spans="2:15" ht="16.5" customHeight="1">
      <c r="B32" s="108">
        <v>4</v>
      </c>
      <c r="C32" s="109" t="s">
        <v>158</v>
      </c>
      <c r="D32" s="110" t="s">
        <v>94</v>
      </c>
      <c r="E32" s="112">
        <v>462</v>
      </c>
      <c r="F32" s="122"/>
      <c r="G32" s="108">
        <v>8</v>
      </c>
      <c r="H32" s="109" t="s">
        <v>159</v>
      </c>
      <c r="I32" s="110" t="s">
        <v>103</v>
      </c>
      <c r="J32" s="112">
        <v>311</v>
      </c>
      <c r="K32" s="1"/>
      <c r="L32" s="135" t="s">
        <v>160</v>
      </c>
      <c r="M32" s="136" t="s">
        <v>17</v>
      </c>
      <c r="N32" s="137" t="s">
        <v>97</v>
      </c>
      <c r="O32" s="138">
        <f>SUM(O33:O42)</f>
        <v>5716</v>
      </c>
    </row>
    <row r="33" spans="2:15" ht="16.5" customHeight="1">
      <c r="B33" s="108">
        <v>5</v>
      </c>
      <c r="C33" s="109" t="s">
        <v>161</v>
      </c>
      <c r="D33" s="110" t="s">
        <v>94</v>
      </c>
      <c r="E33" s="112">
        <v>1990</v>
      </c>
      <c r="F33" s="134"/>
      <c r="G33" s="108"/>
      <c r="H33" s="109"/>
      <c r="I33" s="110"/>
      <c r="J33" s="112"/>
      <c r="K33" s="1"/>
      <c r="L33" s="108">
        <v>1</v>
      </c>
      <c r="M33" s="109" t="s">
        <v>162</v>
      </c>
      <c r="N33" s="110" t="s">
        <v>103</v>
      </c>
      <c r="O33" s="112">
        <v>331</v>
      </c>
    </row>
    <row r="34" spans="2:15" ht="16.5" customHeight="1">
      <c r="B34" s="108"/>
      <c r="C34" s="109"/>
      <c r="D34" s="110"/>
      <c r="E34" s="112"/>
      <c r="F34" s="122"/>
      <c r="G34" s="135" t="s">
        <v>149</v>
      </c>
      <c r="H34" s="136" t="s">
        <v>12</v>
      </c>
      <c r="I34" s="137" t="s">
        <v>97</v>
      </c>
      <c r="J34" s="138">
        <f>SUM(J35:J40)</f>
        <v>2004</v>
      </c>
      <c r="K34" s="1"/>
      <c r="L34" s="108">
        <v>2</v>
      </c>
      <c r="M34" s="109" t="s">
        <v>163</v>
      </c>
      <c r="N34" s="110" t="s">
        <v>94</v>
      </c>
      <c r="O34" s="112">
        <v>623</v>
      </c>
    </row>
    <row r="35" spans="2:15" ht="16.5" customHeight="1">
      <c r="B35" s="135" t="s">
        <v>164</v>
      </c>
      <c r="C35" s="136" t="s">
        <v>165</v>
      </c>
      <c r="D35" s="137" t="s">
        <v>97</v>
      </c>
      <c r="E35" s="138">
        <f>SUM(E36:E40)</f>
        <v>4192</v>
      </c>
      <c r="F35" s="122"/>
      <c r="G35" s="108">
        <v>1</v>
      </c>
      <c r="H35" s="109" t="s">
        <v>166</v>
      </c>
      <c r="I35" s="110" t="s">
        <v>103</v>
      </c>
      <c r="J35" s="112">
        <v>152</v>
      </c>
      <c r="K35" s="1"/>
      <c r="L35" s="108">
        <v>3</v>
      </c>
      <c r="M35" s="109" t="s">
        <v>167</v>
      </c>
      <c r="N35" s="110" t="s">
        <v>103</v>
      </c>
      <c r="O35" s="112">
        <v>165</v>
      </c>
    </row>
    <row r="36" spans="2:15" ht="16.5" customHeight="1">
      <c r="B36" s="108">
        <v>1</v>
      </c>
      <c r="C36" s="109" t="s">
        <v>168</v>
      </c>
      <c r="D36" s="110" t="s">
        <v>94</v>
      </c>
      <c r="E36" s="112">
        <v>737</v>
      </c>
      <c r="F36" s="122"/>
      <c r="G36" s="108">
        <v>2</v>
      </c>
      <c r="H36" s="109" t="s">
        <v>169</v>
      </c>
      <c r="I36" s="110" t="s">
        <v>103</v>
      </c>
      <c r="J36" s="112">
        <v>231</v>
      </c>
      <c r="K36" s="1"/>
      <c r="L36" s="108">
        <v>4</v>
      </c>
      <c r="M36" s="109" t="s">
        <v>170</v>
      </c>
      <c r="N36" s="110" t="s">
        <v>94</v>
      </c>
      <c r="O36" s="112">
        <v>1605</v>
      </c>
    </row>
    <row r="37" spans="2:15" ht="16.5" customHeight="1">
      <c r="B37" s="108">
        <v>2</v>
      </c>
      <c r="C37" s="109" t="s">
        <v>171</v>
      </c>
      <c r="D37" s="110" t="s">
        <v>94</v>
      </c>
      <c r="E37" s="112">
        <v>1359</v>
      </c>
      <c r="F37" s="122"/>
      <c r="G37" s="108">
        <v>3</v>
      </c>
      <c r="H37" s="109" t="s">
        <v>172</v>
      </c>
      <c r="I37" s="110" t="s">
        <v>103</v>
      </c>
      <c r="J37" s="112">
        <v>203</v>
      </c>
      <c r="K37" s="1"/>
      <c r="L37" s="108">
        <v>5</v>
      </c>
      <c r="M37" s="109" t="s">
        <v>173</v>
      </c>
      <c r="N37" s="110" t="s">
        <v>111</v>
      </c>
      <c r="O37" s="112">
        <v>100</v>
      </c>
    </row>
    <row r="38" spans="2:15" ht="16.5" customHeight="1">
      <c r="B38" s="108">
        <v>3</v>
      </c>
      <c r="C38" s="109" t="s">
        <v>174</v>
      </c>
      <c r="D38" s="110" t="s">
        <v>103</v>
      </c>
      <c r="E38" s="112">
        <v>334</v>
      </c>
      <c r="F38" s="122"/>
      <c r="G38" s="108">
        <v>4</v>
      </c>
      <c r="H38" s="109" t="s">
        <v>175</v>
      </c>
      <c r="I38" s="110" t="s">
        <v>103</v>
      </c>
      <c r="J38" s="112">
        <v>170</v>
      </c>
      <c r="K38" s="1"/>
      <c r="L38" s="108">
        <v>6</v>
      </c>
      <c r="M38" s="109" t="s">
        <v>176</v>
      </c>
      <c r="N38" s="110" t="s">
        <v>103</v>
      </c>
      <c r="O38" s="112">
        <v>177</v>
      </c>
    </row>
    <row r="39" spans="2:15" ht="16.5" customHeight="1">
      <c r="B39" s="108">
        <v>4</v>
      </c>
      <c r="C39" s="109" t="s">
        <v>177</v>
      </c>
      <c r="D39" s="110" t="s">
        <v>94</v>
      </c>
      <c r="E39" s="112">
        <v>1433</v>
      </c>
      <c r="F39" s="122"/>
      <c r="G39" s="108">
        <v>5</v>
      </c>
      <c r="H39" s="109" t="s">
        <v>178</v>
      </c>
      <c r="I39" s="110" t="s">
        <v>94</v>
      </c>
      <c r="J39" s="112">
        <v>1037</v>
      </c>
      <c r="K39" s="1"/>
      <c r="L39" s="108">
        <v>7</v>
      </c>
      <c r="M39" s="109" t="s">
        <v>179</v>
      </c>
      <c r="N39" s="110" t="s">
        <v>103</v>
      </c>
      <c r="O39" s="112">
        <v>299</v>
      </c>
    </row>
    <row r="40" spans="2:15" ht="16.5" customHeight="1">
      <c r="B40" s="108">
        <v>5</v>
      </c>
      <c r="C40" s="109" t="s">
        <v>180</v>
      </c>
      <c r="D40" s="110" t="s">
        <v>103</v>
      </c>
      <c r="E40" s="112">
        <v>329</v>
      </c>
      <c r="F40" s="122"/>
      <c r="G40" s="108">
        <v>6</v>
      </c>
      <c r="H40" s="109" t="s">
        <v>181</v>
      </c>
      <c r="I40" s="110" t="s">
        <v>94</v>
      </c>
      <c r="J40" s="112">
        <v>211</v>
      </c>
      <c r="K40" s="1"/>
      <c r="L40" s="108">
        <v>8</v>
      </c>
      <c r="M40" s="109" t="s">
        <v>182</v>
      </c>
      <c r="N40" s="110" t="s">
        <v>103</v>
      </c>
      <c r="O40" s="112">
        <v>298</v>
      </c>
    </row>
    <row r="41" spans="2:15" ht="16.5" customHeight="1">
      <c r="B41" s="108"/>
      <c r="C41" s="109"/>
      <c r="D41" s="110"/>
      <c r="E41" s="112"/>
      <c r="F41" s="122"/>
      <c r="G41" s="108"/>
      <c r="H41" s="109"/>
      <c r="I41" s="110"/>
      <c r="J41" s="112"/>
      <c r="K41" s="1"/>
      <c r="L41" s="108">
        <v>9</v>
      </c>
      <c r="M41" s="109" t="s">
        <v>183</v>
      </c>
      <c r="N41" s="110" t="s">
        <v>103</v>
      </c>
      <c r="O41" s="112">
        <v>476</v>
      </c>
    </row>
    <row r="42" spans="2:15" ht="16.5" customHeight="1">
      <c r="B42" s="135" t="s">
        <v>95</v>
      </c>
      <c r="C42" s="136" t="s">
        <v>11</v>
      </c>
      <c r="D42" s="137" t="s">
        <v>97</v>
      </c>
      <c r="E42" s="138">
        <f>SUM(E43+E44+E45+J7+J8)</f>
        <v>1563</v>
      </c>
      <c r="F42" s="122"/>
      <c r="G42" s="105" t="s">
        <v>164</v>
      </c>
      <c r="H42" s="106" t="s">
        <v>13</v>
      </c>
      <c r="I42" s="123" t="s">
        <v>97</v>
      </c>
      <c r="J42" s="138">
        <f>SUM(J43:J45)</f>
        <v>2028</v>
      </c>
      <c r="K42" s="1"/>
      <c r="L42" s="139">
        <v>10</v>
      </c>
      <c r="M42" s="127" t="s">
        <v>183</v>
      </c>
      <c r="N42" s="140" t="s">
        <v>111</v>
      </c>
      <c r="O42" s="128">
        <v>1642</v>
      </c>
    </row>
    <row r="43" spans="2:15" ht="16.5" customHeight="1" thickBot="1">
      <c r="B43" s="108">
        <v>1</v>
      </c>
      <c r="C43" s="109" t="s">
        <v>184</v>
      </c>
      <c r="D43" s="110" t="s">
        <v>103</v>
      </c>
      <c r="E43" s="111">
        <v>162</v>
      </c>
      <c r="F43" s="122"/>
      <c r="G43" s="108">
        <v>1</v>
      </c>
      <c r="H43" s="109" t="s">
        <v>185</v>
      </c>
      <c r="I43" s="110" t="s">
        <v>94</v>
      </c>
      <c r="J43" s="112">
        <v>445</v>
      </c>
      <c r="K43" s="1"/>
      <c r="L43" s="141"/>
      <c r="M43" s="142"/>
      <c r="N43" s="143"/>
      <c r="O43" s="144"/>
    </row>
    <row r="44" spans="2:15" ht="16.5" customHeight="1" thickBot="1" thickTop="1">
      <c r="B44" s="108">
        <v>2</v>
      </c>
      <c r="C44" s="109" t="s">
        <v>186</v>
      </c>
      <c r="D44" s="110" t="s">
        <v>94</v>
      </c>
      <c r="E44" s="111">
        <v>171</v>
      </c>
      <c r="F44" s="122"/>
      <c r="G44" s="108">
        <v>2</v>
      </c>
      <c r="H44" s="109" t="s">
        <v>187</v>
      </c>
      <c r="I44" s="110" t="s">
        <v>94</v>
      </c>
      <c r="J44" s="112">
        <v>332</v>
      </c>
      <c r="K44" s="1"/>
      <c r="L44" s="286" t="s">
        <v>188</v>
      </c>
      <c r="M44" s="287"/>
      <c r="N44" s="290" t="s">
        <v>189</v>
      </c>
      <c r="O44" s="292">
        <f>SUM(E9+E20+E28+E35+E42+J15+J24+J34+J42+O7+O21+O32)</f>
        <v>55159</v>
      </c>
    </row>
    <row r="45" spans="2:15" ht="16.5" customHeight="1" thickBot="1" thickTop="1">
      <c r="B45" s="114">
        <v>3</v>
      </c>
      <c r="C45" s="115" t="s">
        <v>190</v>
      </c>
      <c r="D45" s="116" t="s">
        <v>103</v>
      </c>
      <c r="E45" s="145">
        <v>146</v>
      </c>
      <c r="F45" s="122"/>
      <c r="G45" s="146">
        <v>3</v>
      </c>
      <c r="H45" s="147" t="s">
        <v>191</v>
      </c>
      <c r="I45" s="148" t="s">
        <v>94</v>
      </c>
      <c r="J45" s="149">
        <v>1251</v>
      </c>
      <c r="K45" s="1"/>
      <c r="L45" s="288"/>
      <c r="M45" s="289"/>
      <c r="N45" s="291"/>
      <c r="O45" s="293"/>
    </row>
    <row r="46" spans="2:15" ht="15" customHeight="1">
      <c r="B46" s="122"/>
      <c r="C46" s="150"/>
      <c r="D46" s="151"/>
      <c r="E46" s="152"/>
      <c r="F46" s="153"/>
      <c r="G46" s="150"/>
      <c r="H46" s="153"/>
      <c r="I46" s="154"/>
      <c r="J46" s="1"/>
      <c r="K46" s="1"/>
      <c r="L46" s="155"/>
      <c r="M46" s="155"/>
      <c r="N46" s="155"/>
      <c r="O46" s="155"/>
    </row>
    <row r="47" spans="2:15" ht="15" customHeight="1">
      <c r="B47" s="122"/>
      <c r="C47" s="150" t="s">
        <v>192</v>
      </c>
      <c r="D47" s="151"/>
      <c r="E47" s="152"/>
      <c r="F47" s="153"/>
      <c r="G47" s="150"/>
      <c r="H47" s="153"/>
      <c r="I47" s="154"/>
      <c r="J47" s="1"/>
      <c r="K47" s="1"/>
      <c r="L47" s="1"/>
      <c r="M47" s="1"/>
      <c r="N47" s="1"/>
      <c r="O47" s="1"/>
    </row>
    <row r="48" ht="15" customHeight="1"/>
    <row r="49" ht="15" customHeight="1"/>
    <row r="50" ht="15" customHeight="1"/>
    <row r="51" spans="2:15" ht="15" customHeight="1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7"/>
      <c r="M51" s="158"/>
      <c r="N51" s="159"/>
      <c r="O51" s="159"/>
    </row>
    <row r="52" spans="2:15" ht="15" customHeight="1"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8"/>
      <c r="N52" s="159"/>
      <c r="O52" s="159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61"/>
  <sheetViews>
    <sheetView zoomScale="78" zoomScaleNormal="78" workbookViewId="0" topLeftCell="L1">
      <selection activeCell="Z50" sqref="Z50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3.75390625" style="0" customWidth="1"/>
    <col min="5" max="5" width="12.00390625" style="0" customWidth="1"/>
    <col min="21" max="21" width="3.625" style="0" customWidth="1"/>
    <col min="29" max="29" width="8.125" style="0" customWidth="1"/>
    <col min="30" max="30" width="4.75390625" style="0" customWidth="1"/>
  </cols>
  <sheetData>
    <row r="1" ht="15">
      <c r="X1" s="160"/>
    </row>
    <row r="2" spans="14:29" ht="15"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4:30" ht="15"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4:30" ht="15"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4:30" ht="15"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</row>
    <row r="6" spans="14:30" ht="15"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4:30" ht="15"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4:30" ht="15">
      <c r="D8" t="s">
        <v>193</v>
      </c>
      <c r="E8" t="s">
        <v>194</v>
      </c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3:30" ht="15">
      <c r="C9" t="s">
        <v>195</v>
      </c>
      <c r="D9">
        <v>1330</v>
      </c>
      <c r="E9">
        <v>1116</v>
      </c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3:30" ht="15">
      <c r="C10" t="s">
        <v>196</v>
      </c>
      <c r="D10">
        <v>660</v>
      </c>
      <c r="E10">
        <v>667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3:30" ht="15">
      <c r="C11" t="s">
        <v>197</v>
      </c>
      <c r="D11">
        <v>715</v>
      </c>
      <c r="E11">
        <v>733</v>
      </c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</row>
    <row r="12" spans="3:30" ht="15">
      <c r="C12" t="s">
        <v>198</v>
      </c>
      <c r="D12">
        <v>705</v>
      </c>
      <c r="E12">
        <v>521</v>
      </c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</row>
    <row r="13" spans="3:30" ht="15">
      <c r="C13" t="s">
        <v>199</v>
      </c>
      <c r="D13">
        <v>916</v>
      </c>
      <c r="E13">
        <v>1125</v>
      </c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</row>
    <row r="14" spans="3:30" ht="15">
      <c r="C14" t="s">
        <v>198</v>
      </c>
      <c r="D14">
        <v>949</v>
      </c>
      <c r="E14">
        <v>787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</row>
    <row r="15" spans="3:30" ht="15">
      <c r="C15" t="s">
        <v>200</v>
      </c>
      <c r="D15">
        <v>1015</v>
      </c>
      <c r="E15">
        <v>990</v>
      </c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</row>
    <row r="16" spans="3:30" ht="15">
      <c r="C16" t="s">
        <v>201</v>
      </c>
      <c r="D16">
        <v>861</v>
      </c>
      <c r="E16">
        <v>1025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</row>
    <row r="17" spans="3:30" ht="15">
      <c r="C17" t="s">
        <v>202</v>
      </c>
      <c r="D17">
        <v>1727</v>
      </c>
      <c r="E17">
        <v>1689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</row>
    <row r="18" spans="3:30" ht="15">
      <c r="C18" t="s">
        <v>203</v>
      </c>
      <c r="D18">
        <v>11009</v>
      </c>
      <c r="E18">
        <v>11294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</row>
    <row r="19" spans="13:30" ht="15"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</row>
    <row r="20" spans="13:30" ht="15"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</row>
    <row r="21" spans="13:30" ht="15"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</row>
    <row r="22" spans="13:30" ht="15"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</row>
    <row r="23" spans="13:30" ht="15"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13:30" ht="15"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</row>
    <row r="25" spans="13:30" ht="15"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</row>
    <row r="26" spans="13:30" ht="15"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</row>
    <row r="27" spans="13:30" ht="15"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</row>
    <row r="28" spans="13:30" ht="15"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</row>
    <row r="29" spans="3:30" ht="15">
      <c r="C29" t="s">
        <v>204</v>
      </c>
      <c r="D29" t="s">
        <v>205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</row>
    <row r="30" spans="3:30" ht="15">
      <c r="C30" t="s">
        <v>206</v>
      </c>
      <c r="D30">
        <v>57254</v>
      </c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</row>
    <row r="31" spans="3:30" ht="15">
      <c r="C31" t="s">
        <v>207</v>
      </c>
      <c r="D31">
        <v>56225</v>
      </c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</row>
    <row r="32" spans="3:30" ht="15">
      <c r="C32" t="s">
        <v>208</v>
      </c>
      <c r="D32">
        <v>54741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</row>
    <row r="33" spans="3:30" ht="15">
      <c r="C33" t="s">
        <v>209</v>
      </c>
      <c r="D33">
        <v>54426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</row>
    <row r="34" spans="3:30" ht="15">
      <c r="C34" t="s">
        <v>210</v>
      </c>
      <c r="D34">
        <v>55171</v>
      </c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</row>
    <row r="35" spans="3:30" ht="15">
      <c r="C35" t="s">
        <v>211</v>
      </c>
      <c r="D35">
        <v>55559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</row>
    <row r="36" spans="3:30" ht="15">
      <c r="C36" t="s">
        <v>212</v>
      </c>
      <c r="D36">
        <v>55554</v>
      </c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</row>
    <row r="37" spans="3:30" ht="15">
      <c r="C37" t="s">
        <v>213</v>
      </c>
      <c r="D37">
        <v>56073</v>
      </c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</row>
    <row r="38" spans="3:30" ht="15">
      <c r="C38" t="s">
        <v>214</v>
      </c>
      <c r="D38">
        <v>58097</v>
      </c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</row>
    <row r="39" spans="3:30" ht="15">
      <c r="C39" t="s">
        <v>215</v>
      </c>
      <c r="D39">
        <v>61062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3:30" ht="15">
      <c r="C40" t="s">
        <v>216</v>
      </c>
      <c r="D40">
        <v>67453</v>
      </c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</row>
    <row r="41" spans="3:30" ht="15">
      <c r="C41" t="s">
        <v>217</v>
      </c>
      <c r="D41">
        <v>68134</v>
      </c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</row>
    <row r="42" spans="3:30" ht="15">
      <c r="C42" t="s">
        <v>218</v>
      </c>
      <c r="D42">
        <v>66123</v>
      </c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</row>
    <row r="43" spans="3:30" ht="15">
      <c r="C43" t="s">
        <v>219</v>
      </c>
      <c r="D43">
        <v>61748</v>
      </c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3:30" ht="15">
      <c r="C44" t="s">
        <v>220</v>
      </c>
      <c r="D44">
        <v>58932</v>
      </c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0"/>
    </row>
    <row r="45" spans="3:30" ht="15.75" customHeight="1">
      <c r="C45" t="s">
        <v>221</v>
      </c>
      <c r="D45" s="162">
        <v>56966</v>
      </c>
      <c r="E45" s="163"/>
      <c r="M45" s="295" t="s">
        <v>232</v>
      </c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</row>
    <row r="46" spans="3:30" ht="15.75" customHeight="1">
      <c r="C46" t="s">
        <v>222</v>
      </c>
      <c r="D46" s="162">
        <v>55882</v>
      </c>
      <c r="E46" s="163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</row>
    <row r="47" spans="3:29" ht="15">
      <c r="C47" t="s">
        <v>223</v>
      </c>
      <c r="D47" s="162">
        <v>55482</v>
      </c>
      <c r="E47" s="163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</row>
    <row r="48" spans="3:29" ht="15">
      <c r="C48" t="s">
        <v>224</v>
      </c>
      <c r="D48" s="162">
        <v>55444</v>
      </c>
      <c r="E48" s="163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</row>
    <row r="49" spans="3:29" ht="15">
      <c r="C49" t="s">
        <v>225</v>
      </c>
      <c r="D49" s="164">
        <v>55159</v>
      </c>
      <c r="E49" s="165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</row>
    <row r="50" spans="4:29" ht="15">
      <c r="D50" s="164"/>
      <c r="E50" s="163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</row>
    <row r="51" spans="2:29" ht="15">
      <c r="B51" s="166"/>
      <c r="C51" s="166" t="s">
        <v>226</v>
      </c>
      <c r="D51" s="167" t="s">
        <v>227</v>
      </c>
      <c r="E51" s="163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</row>
    <row r="52" spans="2:29" ht="15">
      <c r="B52" t="s">
        <v>216</v>
      </c>
      <c r="C52" s="166">
        <v>12694</v>
      </c>
      <c r="D52" s="167">
        <v>6303</v>
      </c>
      <c r="E52" s="163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</row>
    <row r="53" spans="2:29" ht="15">
      <c r="B53" t="s">
        <v>217</v>
      </c>
      <c r="C53" s="166">
        <v>9110</v>
      </c>
      <c r="D53" s="167">
        <v>8429</v>
      </c>
      <c r="E53" s="163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</row>
    <row r="54" spans="2:29" ht="15">
      <c r="B54" t="s">
        <v>218</v>
      </c>
      <c r="C54" s="166">
        <v>9270</v>
      </c>
      <c r="D54" s="167">
        <v>11281</v>
      </c>
      <c r="E54" s="163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</row>
    <row r="55" spans="2:29" ht="15">
      <c r="B55" t="s">
        <v>219</v>
      </c>
      <c r="C55" s="166">
        <v>7835</v>
      </c>
      <c r="D55" s="167">
        <v>12210</v>
      </c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</row>
    <row r="56" spans="2:29" ht="15">
      <c r="B56" t="s">
        <v>220</v>
      </c>
      <c r="C56" s="166">
        <v>8382</v>
      </c>
      <c r="D56" s="167">
        <v>11198</v>
      </c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</row>
    <row r="57" spans="2:29" ht="15">
      <c r="B57" t="s">
        <v>221</v>
      </c>
      <c r="C57" s="166">
        <v>8548</v>
      </c>
      <c r="D57" s="167">
        <v>10514</v>
      </c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</row>
    <row r="58" spans="2:4" ht="12.75">
      <c r="B58" t="s">
        <v>228</v>
      </c>
      <c r="C58" s="166">
        <v>9640</v>
      </c>
      <c r="D58" s="167">
        <v>10724</v>
      </c>
    </row>
    <row r="59" spans="2:4" ht="12.75">
      <c r="B59" t="s">
        <v>229</v>
      </c>
      <c r="C59" s="166">
        <v>9709</v>
      </c>
      <c r="D59" s="167">
        <v>10109</v>
      </c>
    </row>
    <row r="60" spans="2:4" ht="12.75">
      <c r="B60" t="s">
        <v>230</v>
      </c>
      <c r="C60" s="166">
        <v>11925</v>
      </c>
      <c r="D60" s="167">
        <v>11963</v>
      </c>
    </row>
    <row r="61" spans="2:4" ht="12.75">
      <c r="B61" t="s">
        <v>231</v>
      </c>
      <c r="C61" s="166">
        <v>11009</v>
      </c>
      <c r="D61" s="167">
        <v>11294</v>
      </c>
    </row>
  </sheetData>
  <sheetProtection/>
  <mergeCells count="1">
    <mergeCell ref="M45:AD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Mirosław Nowinka</cp:lastModifiedBy>
  <dcterms:created xsi:type="dcterms:W3CDTF">2010-11-09T09:10:15Z</dcterms:created>
  <dcterms:modified xsi:type="dcterms:W3CDTF">2010-11-15T10:24:10Z</dcterms:modified>
  <cp:category/>
  <cp:version/>
  <cp:contentType/>
  <cp:contentStatus/>
</cp:coreProperties>
</file>