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5580" activeTab="0"/>
  </bookViews>
  <sheets>
    <sheet name="Stan i struktura VIII 10" sheetId="1" r:id="rId1"/>
    <sheet name="Gminy VIII 10" sheetId="2" r:id="rId2"/>
    <sheet name="Wykresy VIII 10 " sheetId="3" r:id="rId3"/>
  </sheets>
  <externalReferences>
    <externalReference r:id="rId6"/>
    <externalReference r:id="rId7"/>
  </externalReferences>
  <definedNames>
    <definedName name="_xlnm.Print_Area" localSheetId="1">'Gminy VIII 10'!$B$2:$O$47</definedName>
    <definedName name="_xlnm.Print_Area" localSheetId="0">'Stan i struktura VIII 10'!$B$2:$S$68</definedName>
    <definedName name="_xlnm.Print_Area" localSheetId="2">'Wykresy VIII 10 '!$L$3:$AD$46</definedName>
  </definedNames>
  <calcPr fullCalcOnLoad="1"/>
</workbook>
</file>

<file path=xl/sharedStrings.xml><?xml version="1.0" encoding="utf-8"?>
<sst xmlns="http://schemas.openxmlformats.org/spreadsheetml/2006/main" count="390" uniqueCount="222">
  <si>
    <t xml:space="preserve">INFORMACJA O STANIE I STRUKTURZE BEZROBOCIA W WOJ. LUBUSKIM W SIERPNIU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</si>
  <si>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</si>
  <si>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</si>
  <si>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</si>
  <si>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</si>
  <si>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</si>
  <si>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</si>
  <si>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</si>
  <si>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</si>
  <si>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</si>
  <si>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</si>
  <si>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</si>
  <si>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</si>
  <si>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</si>
  <si>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</si>
  <si>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</si>
  <si>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</si>
  <si>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</si>
  <si>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</si>
  <si>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</si>
  <si>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</si>
  <si>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</si>
  <si>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</si>
  <si>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</si>
  <si>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</si>
  <si>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</si>
  <si>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</si>
  <si>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</si>
  <si>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</si>
  <si>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</si>
  <si>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</si>
  <si>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</si>
  <si>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</si>
  <si>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</si>
  <si>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</si>
  <si>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</si>
  <si>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</si>
  <si>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</si>
  <si>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</si>
  <si>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</si>
  <si>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</si>
  <si>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</si>
  <si>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</si>
  <si>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</si>
  <si>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</si>
  <si>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</si>
  <si>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</si>
  <si>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</si>
  <si>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</si>
  <si>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</si>
  <si>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</si>
  <si>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</si>
  <si>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</si>
  <si>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</si>
  <si>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</si>
  <si>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</si>
  <si>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</si>
  <si>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</si>
  <si>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</si>
  <si>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</si>
  <si>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</si>
  <si>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</si>
  <si>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</si>
  <si>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</si>
  <si>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</si>
  <si>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</si>
  <si>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</si>
  <si>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</si>
  <si>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</si>
  <si>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</si>
  <si>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</si>
  <si>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</si>
  <si>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</si>
  <si>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</si>
  <si>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</si>
  <si>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</si>
  <si>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</si>
  <si>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</si>
  <si>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</si>
  <si>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</si>
  <si>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</si>
  <si>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</si>
  <si>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</si>
  <si>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</si>
  <si>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jest podawany przez GUS z miesięcznym opóżnieniem</t>
  </si>
  <si>
    <t>Liczba  bezrobotnych w układzie powiatowych urzędów pracy i gmin woj. lubuskiego zarejestrowanych</t>
  </si>
  <si>
    <t>na koniec sierpnia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</si>
  <si>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</si>
  <si>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</si>
  <si>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</si>
  <si>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</si>
  <si>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</si>
  <si>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</si>
  <si>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</si>
  <si>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</si>
  <si>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</si>
  <si>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</si>
  <si>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</si>
  <si>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</si>
  <si>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</si>
  <si>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</si>
  <si>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</si>
  <si>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</si>
  <si>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</si>
  <si>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</si>
  <si>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</si>
  <si>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</si>
  <si>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</si>
  <si>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</si>
  <si>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</si>
  <si>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</si>
  <si>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</si>
  <si>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</si>
  <si>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</si>
  <si>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</si>
  <si>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</si>
  <si>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</si>
  <si>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</si>
  <si>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</si>
  <si>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</si>
  <si>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</si>
  <si>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</si>
  <si>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</si>
  <si>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</si>
  <si>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</si>
  <si>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</si>
  <si>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</si>
  <si>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</si>
  <si>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</si>
  <si>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</si>
  <si>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</si>
  <si>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</si>
  <si>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</si>
  <si>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</si>
  <si>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</si>
  <si>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</si>
  <si>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</si>
  <si>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</si>
  <si>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</si>
  <si>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</si>
  <si>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</si>
  <si>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</si>
  <si>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</si>
  <si>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</si>
  <si>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</si>
  <si>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</si>
  <si>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</si>
  <si>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</si>
  <si>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</si>
  <si>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</si>
  <si>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</si>
  <si>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</si>
  <si>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</si>
  <si>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</si>
  <si>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</si>
  <si>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</si>
  <si>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</si>
  <si>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</si>
  <si>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</si>
  <si>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</si>
  <si>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</si>
  <si>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</si>
  <si>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</si>
  <si>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</si>
  <si>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</si>
  <si>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</si>
  <si>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</si>
  <si>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</si>
  <si>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</si>
  <si>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</si>
  <si>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</si>
  <si>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</si>
  <si>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</si>
  <si>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</si>
  <si>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</si>
  <si>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</si>
  <si>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</si>
  <si>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</si>
  <si>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</si>
  <si>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</si>
  <si>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</si>
  <si>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</si>
  <si>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</si>
  <si>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</si>
  <si>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</si>
  <si>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</si>
  <si>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</si>
  <si>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</si>
  <si>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</si>
  <si>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</si>
  <si>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</si>
  <si>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</si>
  <si>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</si>
  <si>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rejestracje 2009 r. </t>
  </si>
  <si>
    <t>rejestracje 2010 r.</t>
  </si>
  <si>
    <t>czerwiec 2010 r.</t>
  </si>
  <si>
    <t>maj 2010 r.</t>
  </si>
  <si>
    <t>kwiecień 2010 r.</t>
  </si>
  <si>
    <t>marzec 2010 r.</t>
  </si>
  <si>
    <t>luty 2010 r.</t>
  </si>
  <si>
    <t>styczeń 2010 r.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</si>
  <si>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</si>
  <si>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</si>
  <si>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</si>
  <si>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</si>
  <si>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</si>
  <si>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</si>
  <si>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</si>
  <si>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</si>
  <si>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</si>
  <si>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</si>
  <si>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</si>
  <si>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</si>
  <si>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</si>
  <si>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</si>
  <si>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</si>
  <si>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</si>
  <si>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</si>
  <si>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</si>
  <si>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Obserwatorium Rynku Pracy - tel: 68 4565 633, 68 4565631</t>
  </si>
  <si>
    <t>VII 2010 r.</t>
  </si>
  <si>
    <t>VIII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</si>
</sst>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b/>
      <i/>
      <sz val="17"/>
      <name val="Verdana"/>
      <family val="2"/>
    </font>
    <font>
      <sz val="12"/>
      <name val="Arial CE"/>
      <family val="2"/>
    </font>
    <font>
      <b/>
      <sz val="12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1.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31" borderId="9" applyNumberFormat="0" applyFon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3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4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36" fillId="39" borderId="0" xfId="0" applyFont="1" applyFill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 VIII 2009 r. do  VIII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3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10 '!$C$35:$C$47</c:f>
              <c:strCache/>
            </c:strRef>
          </c:cat>
          <c:val>
            <c:numRef>
              <c:f>'Wykresy VIII 10 '!$D$35:$D$47</c:f>
              <c:numCache/>
            </c:numRef>
          </c:val>
        </c:ser>
        <c:gapWidth val="105"/>
        <c:axId val="50268244"/>
        <c:axId val="49761013"/>
      </c:barChart>
      <c:catAx>
        <c:axId val="502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61013"/>
        <c:crosses val="autoZero"/>
        <c:auto val="1"/>
        <c:lblOffset val="100"/>
        <c:tickLblSkip val="1"/>
        <c:noMultiLvlLbl val="0"/>
      </c:catAx>
      <c:valAx>
        <c:axId val="49761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68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1" i="0" u="none" baseline="0">
                <a:solidFill>
                  <a:srgbClr val="000000"/>
                </a:solidFill>
              </a:rPr>
              <a:t>Rejestracje bezrobotnych w okresie do 12 miesiecy 
od dnia ukonczenia nauki w 2009 r. i 2010 r</a:t>
            </a:r>
          </a:p>
        </c:rich>
      </c:tx>
      <c:layout>
        <c:manualLayout>
          <c:xMode val="factor"/>
          <c:yMode val="factor"/>
          <c:x val="-0.009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685"/>
          <c:w val="0.948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'[2]Wykres 1'!$C$4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33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 1'!$B$5:$B$12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'[2]Wykres 1'!$C$5:$C$12</c:f>
              <c:numCache>
                <c:ptCount val="8"/>
                <c:pt idx="0">
                  <c:v>1330</c:v>
                </c:pt>
                <c:pt idx="1">
                  <c:v>660</c:v>
                </c:pt>
                <c:pt idx="2">
                  <c:v>715</c:v>
                </c:pt>
                <c:pt idx="3">
                  <c:v>705</c:v>
                </c:pt>
                <c:pt idx="4">
                  <c:v>916</c:v>
                </c:pt>
                <c:pt idx="5">
                  <c:v>949</c:v>
                </c:pt>
                <c:pt idx="6">
                  <c:v>1015</c:v>
                </c:pt>
                <c:pt idx="7">
                  <c:v>861</c:v>
                </c:pt>
              </c:numCache>
            </c:numRef>
          </c:val>
        </c:ser>
        <c:ser>
          <c:idx val="1"/>
          <c:order val="1"/>
          <c:tx>
            <c:strRef>
              <c:f>'[2]Wykres 1'!$D$4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FFC2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 1'!$B$5:$B$12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'[2]Wykres 1'!$D$5:$D$12</c:f>
              <c:numCache>
                <c:ptCount val="8"/>
                <c:pt idx="0">
                  <c:v>1116</c:v>
                </c:pt>
                <c:pt idx="1">
                  <c:v>667</c:v>
                </c:pt>
                <c:pt idx="2">
                  <c:v>733</c:v>
                </c:pt>
                <c:pt idx="3">
                  <c:v>521</c:v>
                </c:pt>
                <c:pt idx="4">
                  <c:v>1125</c:v>
                </c:pt>
                <c:pt idx="5">
                  <c:v>787</c:v>
                </c:pt>
                <c:pt idx="6">
                  <c:v>990</c:v>
                </c:pt>
                <c:pt idx="7">
                  <c:v>1025</c:v>
                </c:pt>
              </c:numCache>
            </c:numRef>
          </c:val>
        </c:ser>
        <c:overlap val="1"/>
        <c:gapWidth val="62"/>
        <c:axId val="45195934"/>
        <c:axId val="4110223"/>
      </c:barChart>
      <c:catAx>
        <c:axId val="45195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0223"/>
        <c:crosses val="autoZero"/>
        <c:auto val="1"/>
        <c:lblOffset val="100"/>
        <c:tickLblSkip val="1"/>
        <c:noMultiLvlLbl val="0"/>
      </c:catAx>
      <c:valAx>
        <c:axId val="4110223"/>
        <c:scaling>
          <c:orientation val="minMax"/>
        </c:scaling>
        <c:axPos val="l"/>
        <c:delete val="1"/>
        <c:majorTickMark val="out"/>
        <c:minorTickMark val="none"/>
        <c:tickLblPos val="none"/>
        <c:crossAx val="45195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25"/>
          <c:y val="0.913"/>
          <c:w val="0.361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30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0.2445</cdr:y>
    </cdr:from>
    <cdr:to>
      <cdr:x>0.63375</cdr:x>
      <cdr:y>0.342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714375" y="895350"/>
          <a:ext cx="2857500" cy="361950"/>
        </a:xfrm>
        <a:prstGeom prst="rect">
          <a:avLst/>
        </a:prstGeom>
        <a:solidFill>
          <a:srgbClr val="F7E4B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I- VIII 2009 r. -  7151 nowych rejestracji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- VIII 2010 r. - 6964 nowych rejestracji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23</xdr:row>
      <xdr:rowOff>28575</xdr:rowOff>
    </xdr:from>
    <xdr:to>
      <xdr:col>20</xdr:col>
      <xdr:colOff>28575</xdr:colOff>
      <xdr:row>42</xdr:row>
      <xdr:rowOff>85725</xdr:rowOff>
    </xdr:to>
    <xdr:graphicFrame>
      <xdr:nvGraphicFramePr>
        <xdr:cNvPr id="1" name="Wykres 5"/>
        <xdr:cNvGraphicFramePr/>
      </xdr:nvGraphicFramePr>
      <xdr:xfrm>
        <a:off x="8696325" y="4410075"/>
        <a:ext cx="5505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</xdr:colOff>
      <xdr:row>2</xdr:row>
      <xdr:rowOff>180975</xdr:rowOff>
    </xdr:from>
    <xdr:to>
      <xdr:col>20</xdr:col>
      <xdr:colOff>9525</xdr:colOff>
      <xdr:row>22</xdr:row>
      <xdr:rowOff>28575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561975"/>
          <a:ext cx="5467350" cy="3657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0</xdr:colOff>
      <xdr:row>22</xdr:row>
      <xdr:rowOff>180975</xdr:rowOff>
    </xdr:from>
    <xdr:to>
      <xdr:col>29</xdr:col>
      <xdr:colOff>228600</xdr:colOff>
      <xdr:row>42</xdr:row>
      <xdr:rowOff>66675</xdr:rowOff>
    </xdr:to>
    <xdr:graphicFrame>
      <xdr:nvGraphicFramePr>
        <xdr:cNvPr id="3" name="Chart 43"/>
        <xdr:cNvGraphicFramePr/>
      </xdr:nvGraphicFramePr>
      <xdr:xfrm>
        <a:off x="14449425" y="4371975"/>
        <a:ext cx="56483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2</xdr:row>
      <xdr:rowOff>180975</xdr:rowOff>
    </xdr:from>
    <xdr:to>
      <xdr:col>29</xdr:col>
      <xdr:colOff>190500</xdr:colOff>
      <xdr:row>21</xdr:row>
      <xdr:rowOff>161925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58950" y="561975"/>
          <a:ext cx="5600700" cy="3600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a%20oferty%20i%20zawody%20cz&#281;&#347;&#263;%20diagnostyczna%20za%202009%20r\Mirek\do%20ofert%20i%20zawod&#243;w%20cz.II%20za%202009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</sheetNames>
    <sheetDataSet>
      <sheetData sheetId="8">
        <row r="6">
          <cell r="E6">
            <v>4468</v>
          </cell>
          <cell r="F6">
            <v>2769</v>
          </cell>
          <cell r="G6">
            <v>3993</v>
          </cell>
          <cell r="H6">
            <v>4242</v>
          </cell>
          <cell r="I6">
            <v>6688</v>
          </cell>
          <cell r="J6">
            <v>3644</v>
          </cell>
          <cell r="K6">
            <v>3858</v>
          </cell>
          <cell r="L6">
            <v>1652</v>
          </cell>
          <cell r="M6">
            <v>2086</v>
          </cell>
          <cell r="N6">
            <v>1954</v>
          </cell>
          <cell r="O6">
            <v>4455</v>
          </cell>
          <cell r="P6">
            <v>4129</v>
          </cell>
          <cell r="Q6">
            <v>5933</v>
          </cell>
          <cell r="R6">
            <v>6011</v>
          </cell>
          <cell r="S6">
            <v>55882</v>
          </cell>
        </row>
        <row r="46">
          <cell r="E46">
            <v>2276</v>
          </cell>
          <cell r="F46">
            <v>1248</v>
          </cell>
          <cell r="G46">
            <v>2443</v>
          </cell>
          <cell r="H46">
            <v>1278</v>
          </cell>
          <cell r="I46">
            <v>2404</v>
          </cell>
          <cell r="J46">
            <v>1403</v>
          </cell>
          <cell r="K46">
            <v>1458</v>
          </cell>
          <cell r="L46">
            <v>1096</v>
          </cell>
          <cell r="M46">
            <v>809</v>
          </cell>
          <cell r="N46">
            <v>949</v>
          </cell>
          <cell r="O46">
            <v>2574</v>
          </cell>
          <cell r="P46">
            <v>1199</v>
          </cell>
          <cell r="Q46">
            <v>3199</v>
          </cell>
          <cell r="R46">
            <v>9653</v>
          </cell>
          <cell r="S46">
            <v>31989</v>
          </cell>
        </row>
        <row r="49">
          <cell r="E49">
            <v>44</v>
          </cell>
          <cell r="F49">
            <v>45</v>
          </cell>
          <cell r="G49">
            <v>5</v>
          </cell>
          <cell r="H49">
            <v>1</v>
          </cell>
          <cell r="I49">
            <v>73</v>
          </cell>
          <cell r="J49">
            <v>83</v>
          </cell>
          <cell r="K49">
            <v>122</v>
          </cell>
          <cell r="L49">
            <v>39</v>
          </cell>
          <cell r="M49">
            <v>30</v>
          </cell>
          <cell r="N49">
            <v>13</v>
          </cell>
          <cell r="O49">
            <v>117</v>
          </cell>
          <cell r="P49">
            <v>31</v>
          </cell>
          <cell r="Q49">
            <v>820</v>
          </cell>
          <cell r="R49">
            <v>265</v>
          </cell>
          <cell r="S49">
            <v>1688</v>
          </cell>
        </row>
        <row r="51">
          <cell r="E51">
            <v>80</v>
          </cell>
          <cell r="F51">
            <v>175</v>
          </cell>
          <cell r="G51">
            <v>264</v>
          </cell>
          <cell r="H51">
            <v>99</v>
          </cell>
          <cell r="I51">
            <v>436</v>
          </cell>
          <cell r="J51">
            <v>49</v>
          </cell>
          <cell r="K51">
            <v>111</v>
          </cell>
          <cell r="L51">
            <v>73</v>
          </cell>
          <cell r="M51">
            <v>18</v>
          </cell>
          <cell r="N51">
            <v>86</v>
          </cell>
          <cell r="O51">
            <v>203</v>
          </cell>
          <cell r="P51">
            <v>213</v>
          </cell>
          <cell r="Q51">
            <v>128</v>
          </cell>
          <cell r="R51">
            <v>67</v>
          </cell>
          <cell r="S51">
            <v>2002</v>
          </cell>
        </row>
        <row r="53">
          <cell r="E53">
            <v>93</v>
          </cell>
          <cell r="F53">
            <v>31</v>
          </cell>
          <cell r="G53">
            <v>138</v>
          </cell>
          <cell r="H53">
            <v>113</v>
          </cell>
          <cell r="I53">
            <v>81</v>
          </cell>
          <cell r="J53">
            <v>76</v>
          </cell>
          <cell r="K53">
            <v>186</v>
          </cell>
          <cell r="L53">
            <v>63</v>
          </cell>
          <cell r="M53">
            <v>26</v>
          </cell>
          <cell r="N53">
            <v>71</v>
          </cell>
          <cell r="O53">
            <v>54</v>
          </cell>
          <cell r="P53">
            <v>44</v>
          </cell>
          <cell r="Q53">
            <v>85</v>
          </cell>
          <cell r="R53">
            <v>174</v>
          </cell>
          <cell r="S53">
            <v>1235</v>
          </cell>
        </row>
        <row r="55">
          <cell r="E55">
            <v>90</v>
          </cell>
          <cell r="F55">
            <v>51</v>
          </cell>
          <cell r="G55">
            <v>91</v>
          </cell>
          <cell r="H55">
            <v>10</v>
          </cell>
          <cell r="I55">
            <v>38</v>
          </cell>
          <cell r="J55">
            <v>107</v>
          </cell>
          <cell r="K55">
            <v>65</v>
          </cell>
          <cell r="L55">
            <v>110</v>
          </cell>
          <cell r="M55">
            <v>48</v>
          </cell>
          <cell r="N55">
            <v>88</v>
          </cell>
          <cell r="O55">
            <v>89</v>
          </cell>
          <cell r="P55">
            <v>97</v>
          </cell>
          <cell r="Q55">
            <v>100</v>
          </cell>
          <cell r="R55">
            <v>129</v>
          </cell>
          <cell r="S55">
            <v>1113</v>
          </cell>
        </row>
        <row r="57">
          <cell r="E57">
            <v>7</v>
          </cell>
          <cell r="F57">
            <v>1</v>
          </cell>
          <cell r="G57">
            <v>0</v>
          </cell>
          <cell r="H57">
            <v>0</v>
          </cell>
          <cell r="I57">
            <v>11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22</v>
          </cell>
        </row>
        <row r="59">
          <cell r="E59">
            <v>89</v>
          </cell>
          <cell r="F59">
            <v>27</v>
          </cell>
          <cell r="G59">
            <v>324</v>
          </cell>
          <cell r="H59">
            <v>264</v>
          </cell>
          <cell r="I59">
            <v>369</v>
          </cell>
          <cell r="J59">
            <v>145</v>
          </cell>
          <cell r="K59">
            <v>318</v>
          </cell>
          <cell r="L59">
            <v>45</v>
          </cell>
          <cell r="M59">
            <v>125</v>
          </cell>
          <cell r="N59">
            <v>139</v>
          </cell>
          <cell r="O59">
            <v>102</v>
          </cell>
          <cell r="P59">
            <v>149</v>
          </cell>
          <cell r="Q59">
            <v>293</v>
          </cell>
          <cell r="R59">
            <v>307</v>
          </cell>
          <cell r="S59">
            <v>2696</v>
          </cell>
        </row>
        <row r="61">
          <cell r="E61">
            <v>622</v>
          </cell>
          <cell r="F61">
            <v>287</v>
          </cell>
          <cell r="G61">
            <v>688</v>
          </cell>
          <cell r="H61">
            <v>710</v>
          </cell>
          <cell r="I61">
            <v>697</v>
          </cell>
          <cell r="J61">
            <v>665</v>
          </cell>
          <cell r="K61">
            <v>528</v>
          </cell>
          <cell r="L61">
            <v>370</v>
          </cell>
          <cell r="M61">
            <v>336</v>
          </cell>
          <cell r="N61">
            <v>179</v>
          </cell>
          <cell r="O61">
            <v>465</v>
          </cell>
          <cell r="P61">
            <v>484</v>
          </cell>
          <cell r="Q61">
            <v>669</v>
          </cell>
          <cell r="R61">
            <v>548</v>
          </cell>
          <cell r="S61">
            <v>7248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13</v>
          </cell>
        </row>
        <row r="65">
          <cell r="E65">
            <v>39</v>
          </cell>
          <cell r="F65">
            <v>152</v>
          </cell>
          <cell r="G65">
            <v>68</v>
          </cell>
          <cell r="H65">
            <v>125</v>
          </cell>
          <cell r="I65">
            <v>342</v>
          </cell>
          <cell r="J65">
            <v>147</v>
          </cell>
          <cell r="K65">
            <v>147</v>
          </cell>
          <cell r="L65">
            <v>18</v>
          </cell>
          <cell r="M65">
            <v>57</v>
          </cell>
          <cell r="N65">
            <v>69</v>
          </cell>
          <cell r="O65">
            <v>554</v>
          </cell>
          <cell r="P65">
            <v>110</v>
          </cell>
          <cell r="Q65">
            <v>644</v>
          </cell>
          <cell r="R65">
            <v>6791</v>
          </cell>
          <cell r="S65">
            <v>9263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 1"/>
      <sheetName val="Wykres2"/>
      <sheetName val="Wykres 3"/>
      <sheetName val="Wykres4"/>
      <sheetName val="Wykres 5"/>
      <sheetName val="Wykres 6"/>
    </sheetNames>
    <sheetDataSet>
      <sheetData sheetId="0">
        <row r="4">
          <cell r="C4" t="str">
            <v>Rok 2009</v>
          </cell>
          <cell r="D4" t="str">
            <v>Rok 2010</v>
          </cell>
        </row>
        <row r="5">
          <cell r="B5" t="str">
            <v>I</v>
          </cell>
          <cell r="C5">
            <v>1330</v>
          </cell>
          <cell r="D5">
            <v>1116</v>
          </cell>
        </row>
        <row r="6">
          <cell r="B6" t="str">
            <v>II</v>
          </cell>
          <cell r="C6">
            <v>660</v>
          </cell>
          <cell r="D6">
            <v>667</v>
          </cell>
        </row>
        <row r="7">
          <cell r="B7" t="str">
            <v>III</v>
          </cell>
          <cell r="C7">
            <v>715</v>
          </cell>
          <cell r="D7">
            <v>733</v>
          </cell>
        </row>
        <row r="8">
          <cell r="B8" t="str">
            <v>IV</v>
          </cell>
          <cell r="C8">
            <v>705</v>
          </cell>
          <cell r="D8">
            <v>521</v>
          </cell>
        </row>
        <row r="9">
          <cell r="B9" t="str">
            <v>V</v>
          </cell>
          <cell r="C9">
            <v>916</v>
          </cell>
          <cell r="D9">
            <v>1125</v>
          </cell>
        </row>
        <row r="10">
          <cell r="B10" t="str">
            <v>VI</v>
          </cell>
          <cell r="C10">
            <v>949</v>
          </cell>
          <cell r="D10">
            <v>787</v>
          </cell>
        </row>
        <row r="11">
          <cell r="B11" t="str">
            <v>VII</v>
          </cell>
          <cell r="C11">
            <v>1015</v>
          </cell>
          <cell r="D11">
            <v>990</v>
          </cell>
        </row>
        <row r="12">
          <cell r="B12" t="str">
            <v>VIII</v>
          </cell>
          <cell r="C12">
            <v>861</v>
          </cell>
          <cell r="D12">
            <v>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7" t="s">
        <v>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2" t="s">
        <v>19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50"/>
    </row>
    <row r="5" spans="2:20" ht="28.5" customHeight="1" thickBot="1" thickTop="1">
      <c r="B5" s="14" t="s">
        <v>20</v>
      </c>
      <c r="C5" s="251" t="s">
        <v>21</v>
      </c>
      <c r="D5" s="252"/>
      <c r="E5" s="15">
        <v>7.6</v>
      </c>
      <c r="F5" s="15">
        <v>12.3</v>
      </c>
      <c r="G5" s="15">
        <v>23.5</v>
      </c>
      <c r="H5" s="15">
        <v>19.6</v>
      </c>
      <c r="I5" s="15">
        <v>23.2</v>
      </c>
      <c r="J5" s="15">
        <v>20.1</v>
      </c>
      <c r="K5" s="15">
        <v>21.6</v>
      </c>
      <c r="L5" s="15">
        <v>13.4</v>
      </c>
      <c r="M5" s="15">
        <v>8.9</v>
      </c>
      <c r="N5" s="15">
        <v>14.3</v>
      </c>
      <c r="O5" s="15">
        <v>7.6</v>
      </c>
      <c r="P5" s="15">
        <v>14.4</v>
      </c>
      <c r="Q5" s="15">
        <v>23.3</v>
      </c>
      <c r="R5" s="16">
        <v>17.5</v>
      </c>
      <c r="S5" s="17">
        <v>14.6</v>
      </c>
      <c r="T5" s="1" t="s">
        <v>22</v>
      </c>
    </row>
    <row r="6" spans="2:19" s="4" customFormat="1" ht="28.5" customHeight="1" thickBot="1" thickTop="1">
      <c r="B6" s="18" t="s">
        <v>23</v>
      </c>
      <c r="C6" s="253" t="s">
        <v>24</v>
      </c>
      <c r="D6" s="254"/>
      <c r="E6" s="19">
        <v>4517</v>
      </c>
      <c r="F6" s="20">
        <v>2828</v>
      </c>
      <c r="G6" s="20">
        <v>3963</v>
      </c>
      <c r="H6" s="20">
        <v>4248</v>
      </c>
      <c r="I6" s="20">
        <v>6774</v>
      </c>
      <c r="J6" s="20">
        <v>3475</v>
      </c>
      <c r="K6" s="20">
        <v>3899</v>
      </c>
      <c r="L6" s="20">
        <v>1610</v>
      </c>
      <c r="M6" s="20">
        <v>1942</v>
      </c>
      <c r="N6" s="20">
        <v>1948</v>
      </c>
      <c r="O6" s="20">
        <v>4546</v>
      </c>
      <c r="P6" s="20">
        <v>4135</v>
      </c>
      <c r="Q6" s="20">
        <v>5807</v>
      </c>
      <c r="R6" s="21">
        <v>5790</v>
      </c>
      <c r="S6" s="22">
        <f>SUM(E6:R6)</f>
        <v>55482</v>
      </c>
    </row>
    <row r="7" spans="2:20" s="4" customFormat="1" ht="28.5" customHeight="1" thickBot="1" thickTop="1">
      <c r="B7" s="23"/>
      <c r="C7" s="255" t="s">
        <v>25</v>
      </c>
      <c r="D7" s="256"/>
      <c r="E7" s="24">
        <f>'[1]Stan i struktura VII 10'!E6</f>
        <v>4468</v>
      </c>
      <c r="F7" s="25">
        <f>'[1]Stan i struktura VII 10'!F6</f>
        <v>2769</v>
      </c>
      <c r="G7" s="25">
        <f>'[1]Stan i struktura VII 10'!G6</f>
        <v>3993</v>
      </c>
      <c r="H7" s="25">
        <f>'[1]Stan i struktura VII 10'!H6</f>
        <v>4242</v>
      </c>
      <c r="I7" s="25">
        <f>'[1]Stan i struktura VII 10'!I6</f>
        <v>6688</v>
      </c>
      <c r="J7" s="25">
        <f>'[1]Stan i struktura VII 10'!J6</f>
        <v>3644</v>
      </c>
      <c r="K7" s="25">
        <f>'[1]Stan i struktura VII 10'!K6</f>
        <v>3858</v>
      </c>
      <c r="L7" s="25">
        <f>'[1]Stan i struktura VII 10'!L6</f>
        <v>1652</v>
      </c>
      <c r="M7" s="25">
        <f>'[1]Stan i struktura VII 10'!M6</f>
        <v>2086</v>
      </c>
      <c r="N7" s="25">
        <f>'[1]Stan i struktura VII 10'!N6</f>
        <v>1954</v>
      </c>
      <c r="O7" s="25">
        <f>'[1]Stan i struktura VII 10'!O6</f>
        <v>4455</v>
      </c>
      <c r="P7" s="25">
        <f>'[1]Stan i struktura VII 10'!P6</f>
        <v>4129</v>
      </c>
      <c r="Q7" s="25">
        <f>'[1]Stan i struktura VII 10'!Q6</f>
        <v>5933</v>
      </c>
      <c r="R7" s="26">
        <f>'[1]Stan i struktura VII 10'!R6</f>
        <v>6011</v>
      </c>
      <c r="S7" s="27">
        <f>'[1]Stan i struktura VII 10'!S6</f>
        <v>55882</v>
      </c>
      <c r="T7" s="28"/>
    </row>
    <row r="8" spans="2:20" ht="28.5" customHeight="1" thickBot="1" thickTop="1">
      <c r="B8" s="29"/>
      <c r="C8" s="240" t="s">
        <v>26</v>
      </c>
      <c r="D8" s="226"/>
      <c r="E8" s="30">
        <f aca="true" t="shared" si="0" ref="E8:S8">E6-E7</f>
        <v>49</v>
      </c>
      <c r="F8" s="30">
        <f t="shared" si="0"/>
        <v>59</v>
      </c>
      <c r="G8" s="30">
        <f t="shared" si="0"/>
        <v>-30</v>
      </c>
      <c r="H8" s="30">
        <f t="shared" si="0"/>
        <v>6</v>
      </c>
      <c r="I8" s="30">
        <f t="shared" si="0"/>
        <v>86</v>
      </c>
      <c r="J8" s="30">
        <f t="shared" si="0"/>
        <v>-169</v>
      </c>
      <c r="K8" s="30">
        <f t="shared" si="0"/>
        <v>41</v>
      </c>
      <c r="L8" s="30">
        <f t="shared" si="0"/>
        <v>-42</v>
      </c>
      <c r="M8" s="30">
        <f t="shared" si="0"/>
        <v>-144</v>
      </c>
      <c r="N8" s="30">
        <f t="shared" si="0"/>
        <v>-6</v>
      </c>
      <c r="O8" s="30">
        <f t="shared" si="0"/>
        <v>91</v>
      </c>
      <c r="P8" s="30">
        <f t="shared" si="0"/>
        <v>6</v>
      </c>
      <c r="Q8" s="30">
        <f t="shared" si="0"/>
        <v>-126</v>
      </c>
      <c r="R8" s="31">
        <f t="shared" si="0"/>
        <v>-221</v>
      </c>
      <c r="S8" s="32">
        <f t="shared" si="0"/>
        <v>-400</v>
      </c>
      <c r="T8" s="33"/>
    </row>
    <row r="9" spans="2:20" ht="28.5" customHeight="1" thickBot="1" thickTop="1">
      <c r="B9" s="34"/>
      <c r="C9" s="236" t="s">
        <v>27</v>
      </c>
      <c r="D9" s="237"/>
      <c r="E9" s="35">
        <f aca="true" t="shared" si="1" ref="E9:S9">E6/E7*100</f>
        <v>101.09668755595345</v>
      </c>
      <c r="F9" s="35">
        <f t="shared" si="1"/>
        <v>102.13073311664861</v>
      </c>
      <c r="G9" s="35">
        <f t="shared" si="1"/>
        <v>99.24868519909842</v>
      </c>
      <c r="H9" s="35">
        <f t="shared" si="1"/>
        <v>100.14144271570014</v>
      </c>
      <c r="I9" s="35">
        <f t="shared" si="1"/>
        <v>101.2858851674641</v>
      </c>
      <c r="J9" s="35">
        <f t="shared" si="1"/>
        <v>95.3622392974753</v>
      </c>
      <c r="K9" s="35">
        <f t="shared" si="1"/>
        <v>101.06272680145152</v>
      </c>
      <c r="L9" s="35">
        <f t="shared" si="1"/>
        <v>97.45762711864407</v>
      </c>
      <c r="M9" s="35">
        <f t="shared" si="1"/>
        <v>93.09683604985618</v>
      </c>
      <c r="N9" s="35">
        <f t="shared" si="1"/>
        <v>99.69293756397134</v>
      </c>
      <c r="O9" s="35">
        <f t="shared" si="1"/>
        <v>102.04264870931539</v>
      </c>
      <c r="P9" s="35">
        <f t="shared" si="1"/>
        <v>100.14531363526278</v>
      </c>
      <c r="Q9" s="35">
        <f t="shared" si="1"/>
        <v>97.87628518456093</v>
      </c>
      <c r="R9" s="36">
        <f t="shared" si="1"/>
        <v>96.32340708700715</v>
      </c>
      <c r="S9" s="37">
        <f t="shared" si="1"/>
        <v>99.2842060055116</v>
      </c>
      <c r="T9" s="33"/>
    </row>
    <row r="10" spans="2:20" s="4" customFormat="1" ht="28.5" customHeight="1" thickBot="1" thickTop="1">
      <c r="B10" s="38" t="s">
        <v>28</v>
      </c>
      <c r="C10" s="238" t="s">
        <v>29</v>
      </c>
      <c r="D10" s="239"/>
      <c r="E10" s="39">
        <v>928</v>
      </c>
      <c r="F10" s="40">
        <v>620</v>
      </c>
      <c r="G10" s="41">
        <v>523</v>
      </c>
      <c r="H10" s="41">
        <v>350</v>
      </c>
      <c r="I10" s="41">
        <v>1013</v>
      </c>
      <c r="J10" s="41">
        <v>395</v>
      </c>
      <c r="K10" s="41">
        <v>648</v>
      </c>
      <c r="L10" s="41">
        <v>274</v>
      </c>
      <c r="M10" s="42">
        <v>452</v>
      </c>
      <c r="N10" s="42">
        <v>343</v>
      </c>
      <c r="O10" s="42">
        <v>985</v>
      </c>
      <c r="P10" s="42">
        <v>685</v>
      </c>
      <c r="Q10" s="42">
        <v>825</v>
      </c>
      <c r="R10" s="42">
        <v>1668</v>
      </c>
      <c r="S10" s="43">
        <f>SUM(E10:R10)</f>
        <v>9709</v>
      </c>
      <c r="T10" s="28"/>
    </row>
    <row r="11" spans="2:20" ht="28.5" customHeight="1" thickBot="1" thickTop="1">
      <c r="B11" s="44"/>
      <c r="C11" s="240" t="s">
        <v>30</v>
      </c>
      <c r="D11" s="226"/>
      <c r="E11" s="45">
        <f aca="true" t="shared" si="2" ref="E11:S11">E76/E10*100</f>
        <v>22.306034482758623</v>
      </c>
      <c r="F11" s="45">
        <f t="shared" si="2"/>
        <v>19.516129032258064</v>
      </c>
      <c r="G11" s="45">
        <f t="shared" si="2"/>
        <v>19.50286806883365</v>
      </c>
      <c r="H11" s="45">
        <f t="shared" si="2"/>
        <v>26.285714285714285</v>
      </c>
      <c r="I11" s="45">
        <f t="shared" si="2"/>
        <v>19.545903257650544</v>
      </c>
      <c r="J11" s="45">
        <f t="shared" si="2"/>
        <v>20</v>
      </c>
      <c r="K11" s="45">
        <f t="shared" si="2"/>
        <v>10.493827160493826</v>
      </c>
      <c r="L11" s="45">
        <f t="shared" si="2"/>
        <v>22.26277372262774</v>
      </c>
      <c r="M11" s="45">
        <f t="shared" si="2"/>
        <v>19.690265486725664</v>
      </c>
      <c r="N11" s="45">
        <f t="shared" si="2"/>
        <v>24.78134110787172</v>
      </c>
      <c r="O11" s="45">
        <f t="shared" si="2"/>
        <v>19.695431472081218</v>
      </c>
      <c r="P11" s="45">
        <f t="shared" si="2"/>
        <v>21.605839416058394</v>
      </c>
      <c r="Q11" s="45">
        <f t="shared" si="2"/>
        <v>15.393939393939393</v>
      </c>
      <c r="R11" s="46">
        <f t="shared" si="2"/>
        <v>9.05275779376499</v>
      </c>
      <c r="S11" s="47">
        <f t="shared" si="2"/>
        <v>17.73612112472963</v>
      </c>
      <c r="T11" s="33"/>
    </row>
    <row r="12" spans="2:20" ht="28.5" customHeight="1" thickBot="1" thickTop="1">
      <c r="B12" s="48" t="s">
        <v>31</v>
      </c>
      <c r="C12" s="241" t="s">
        <v>32</v>
      </c>
      <c r="D12" s="242"/>
      <c r="E12" s="39">
        <v>879</v>
      </c>
      <c r="F12" s="41">
        <v>561</v>
      </c>
      <c r="G12" s="41">
        <v>553</v>
      </c>
      <c r="H12" s="41">
        <v>344</v>
      </c>
      <c r="I12" s="41">
        <v>927</v>
      </c>
      <c r="J12" s="41">
        <v>564</v>
      </c>
      <c r="K12" s="41">
        <v>607</v>
      </c>
      <c r="L12" s="41">
        <v>316</v>
      </c>
      <c r="M12" s="42">
        <v>596</v>
      </c>
      <c r="N12" s="42">
        <v>349</v>
      </c>
      <c r="O12" s="42">
        <v>894</v>
      </c>
      <c r="P12" s="42">
        <v>679</v>
      </c>
      <c r="Q12" s="42">
        <v>951</v>
      </c>
      <c r="R12" s="42">
        <v>1889</v>
      </c>
      <c r="S12" s="43">
        <f>SUM(E12:R12)</f>
        <v>10109</v>
      </c>
      <c r="T12" s="33"/>
    </row>
    <row r="13" spans="2:20" ht="28.5" customHeight="1" thickBot="1" thickTop="1">
      <c r="B13" s="44" t="s">
        <v>22</v>
      </c>
      <c r="C13" s="243" t="s">
        <v>33</v>
      </c>
      <c r="D13" s="244"/>
      <c r="E13" s="49">
        <v>251</v>
      </c>
      <c r="F13" s="50">
        <v>217</v>
      </c>
      <c r="G13" s="50">
        <v>195</v>
      </c>
      <c r="H13" s="50">
        <v>202</v>
      </c>
      <c r="I13" s="50">
        <v>353</v>
      </c>
      <c r="J13" s="50">
        <v>146</v>
      </c>
      <c r="K13" s="50">
        <v>233</v>
      </c>
      <c r="L13" s="50">
        <v>117</v>
      </c>
      <c r="M13" s="51">
        <v>130</v>
      </c>
      <c r="N13" s="51">
        <v>104</v>
      </c>
      <c r="O13" s="51">
        <v>234</v>
      </c>
      <c r="P13" s="51">
        <v>218</v>
      </c>
      <c r="Q13" s="51">
        <v>397</v>
      </c>
      <c r="R13" s="51">
        <v>344</v>
      </c>
      <c r="S13" s="52">
        <f>SUM(E13:R13)</f>
        <v>3141</v>
      </c>
      <c r="T13" s="33"/>
    </row>
    <row r="14" spans="2:20" s="4" customFormat="1" ht="28.5" customHeight="1" thickBot="1" thickTop="1">
      <c r="B14" s="18" t="s">
        <v>22</v>
      </c>
      <c r="C14" s="245" t="s">
        <v>34</v>
      </c>
      <c r="D14" s="246"/>
      <c r="E14" s="49">
        <v>215</v>
      </c>
      <c r="F14" s="50">
        <v>148</v>
      </c>
      <c r="G14" s="50">
        <v>158</v>
      </c>
      <c r="H14" s="50">
        <v>184</v>
      </c>
      <c r="I14" s="50">
        <v>288</v>
      </c>
      <c r="J14" s="50">
        <v>109</v>
      </c>
      <c r="K14" s="50">
        <v>180</v>
      </c>
      <c r="L14" s="50">
        <v>77</v>
      </c>
      <c r="M14" s="51">
        <v>116</v>
      </c>
      <c r="N14" s="51">
        <v>87</v>
      </c>
      <c r="O14" s="51">
        <v>179</v>
      </c>
      <c r="P14" s="51">
        <v>183</v>
      </c>
      <c r="Q14" s="51">
        <v>198</v>
      </c>
      <c r="R14" s="51">
        <v>234</v>
      </c>
      <c r="S14" s="52">
        <f>SUM(E14:R14)</f>
        <v>2356</v>
      </c>
      <c r="T14" s="28"/>
    </row>
    <row r="15" spans="2:20" s="4" customFormat="1" ht="28.5" customHeight="1" thickBot="1" thickTop="1">
      <c r="B15" s="53" t="s">
        <v>22</v>
      </c>
      <c r="C15" s="229" t="s">
        <v>35</v>
      </c>
      <c r="D15" s="230"/>
      <c r="E15" s="54">
        <v>416</v>
      </c>
      <c r="F15" s="55">
        <v>181</v>
      </c>
      <c r="G15" s="55">
        <v>114</v>
      </c>
      <c r="H15" s="55">
        <v>49</v>
      </c>
      <c r="I15" s="55">
        <v>245</v>
      </c>
      <c r="J15" s="55">
        <v>187</v>
      </c>
      <c r="K15" s="55">
        <v>165</v>
      </c>
      <c r="L15" s="55">
        <v>121</v>
      </c>
      <c r="M15" s="56">
        <v>173</v>
      </c>
      <c r="N15" s="56">
        <v>151</v>
      </c>
      <c r="O15" s="56">
        <v>348</v>
      </c>
      <c r="P15" s="56">
        <v>234</v>
      </c>
      <c r="Q15" s="56">
        <v>188</v>
      </c>
      <c r="R15" s="56">
        <v>335</v>
      </c>
      <c r="S15" s="52">
        <f>SUM(E15:R15)</f>
        <v>2907</v>
      </c>
      <c r="T15" s="28"/>
    </row>
    <row r="16" spans="2:19" ht="28.5" customHeight="1" thickBot="1">
      <c r="B16" s="212" t="s">
        <v>36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2"/>
    </row>
    <row r="17" spans="2:19" ht="28.5" customHeight="1" thickBot="1" thickTop="1">
      <c r="B17" s="233" t="s">
        <v>20</v>
      </c>
      <c r="C17" s="234" t="s">
        <v>37</v>
      </c>
      <c r="D17" s="235"/>
      <c r="E17" s="57">
        <v>2336</v>
      </c>
      <c r="F17" s="58">
        <v>1599</v>
      </c>
      <c r="G17" s="58">
        <v>2215</v>
      </c>
      <c r="H17" s="58">
        <v>2274</v>
      </c>
      <c r="I17" s="58">
        <v>3917</v>
      </c>
      <c r="J17" s="58">
        <v>1768</v>
      </c>
      <c r="K17" s="58">
        <v>2006</v>
      </c>
      <c r="L17" s="58">
        <v>875</v>
      </c>
      <c r="M17" s="59">
        <v>1019</v>
      </c>
      <c r="N17" s="59">
        <v>1102</v>
      </c>
      <c r="O17" s="59">
        <v>2376</v>
      </c>
      <c r="P17" s="59">
        <v>2298</v>
      </c>
      <c r="Q17" s="59">
        <v>3211</v>
      </c>
      <c r="R17" s="59">
        <v>3191</v>
      </c>
      <c r="S17" s="52">
        <f>SUM(E17:R17)</f>
        <v>30187</v>
      </c>
    </row>
    <row r="18" spans="2:19" ht="28.5" customHeight="1" thickBot="1" thickTop="1">
      <c r="B18" s="183"/>
      <c r="C18" s="220" t="s">
        <v>38</v>
      </c>
      <c r="D18" s="221"/>
      <c r="E18" s="60">
        <f aca="true" t="shared" si="3" ref="E18:S18">E17/E6*100</f>
        <v>51.71574053575382</v>
      </c>
      <c r="F18" s="60">
        <f t="shared" si="3"/>
        <v>56.541725601131546</v>
      </c>
      <c r="G18" s="60">
        <f t="shared" si="3"/>
        <v>55.892001009336354</v>
      </c>
      <c r="H18" s="60">
        <f t="shared" si="3"/>
        <v>53.53107344632768</v>
      </c>
      <c r="I18" s="60">
        <f t="shared" si="3"/>
        <v>57.82403306761146</v>
      </c>
      <c r="J18" s="60">
        <f t="shared" si="3"/>
        <v>50.87769784172662</v>
      </c>
      <c r="K18" s="60">
        <f t="shared" si="3"/>
        <v>51.449089510130804</v>
      </c>
      <c r="L18" s="60">
        <f t="shared" si="3"/>
        <v>54.347826086956516</v>
      </c>
      <c r="M18" s="60">
        <f t="shared" si="3"/>
        <v>52.47167868177137</v>
      </c>
      <c r="N18" s="60">
        <f t="shared" si="3"/>
        <v>56.57084188911704</v>
      </c>
      <c r="O18" s="60">
        <f t="shared" si="3"/>
        <v>52.26572811262648</v>
      </c>
      <c r="P18" s="60">
        <f t="shared" si="3"/>
        <v>55.57436517533253</v>
      </c>
      <c r="Q18" s="60">
        <f t="shared" si="3"/>
        <v>55.295333218529365</v>
      </c>
      <c r="R18" s="61">
        <f t="shared" si="3"/>
        <v>55.11226252158895</v>
      </c>
      <c r="S18" s="62">
        <f t="shared" si="3"/>
        <v>54.408637035434914</v>
      </c>
    </row>
    <row r="19" spans="2:19" ht="28.5" customHeight="1" thickBot="1" thickTop="1">
      <c r="B19" s="205" t="s">
        <v>23</v>
      </c>
      <c r="C19" s="225" t="s">
        <v>39</v>
      </c>
      <c r="D19" s="226"/>
      <c r="E19" s="49">
        <v>0</v>
      </c>
      <c r="F19" s="50">
        <v>1816</v>
      </c>
      <c r="G19" s="50">
        <v>1808</v>
      </c>
      <c r="H19" s="50">
        <v>2124</v>
      </c>
      <c r="I19" s="50">
        <v>2563</v>
      </c>
      <c r="J19" s="50">
        <v>1342</v>
      </c>
      <c r="K19" s="50">
        <v>2180</v>
      </c>
      <c r="L19" s="50">
        <v>877</v>
      </c>
      <c r="M19" s="51">
        <v>1210</v>
      </c>
      <c r="N19" s="51">
        <v>884</v>
      </c>
      <c r="O19" s="51">
        <v>0</v>
      </c>
      <c r="P19" s="51">
        <v>2695</v>
      </c>
      <c r="Q19" s="51">
        <v>2327</v>
      </c>
      <c r="R19" s="51">
        <v>2434</v>
      </c>
      <c r="S19" s="63">
        <f>SUM(E19:R19)</f>
        <v>22260</v>
      </c>
    </row>
    <row r="20" spans="2:19" ht="28.5" customHeight="1" thickBot="1" thickTop="1">
      <c r="B20" s="183"/>
      <c r="C20" s="220" t="s">
        <v>38</v>
      </c>
      <c r="D20" s="221"/>
      <c r="E20" s="60">
        <f aca="true" t="shared" si="4" ref="E20:S20">E19/E6*100</f>
        <v>0</v>
      </c>
      <c r="F20" s="60">
        <f t="shared" si="4"/>
        <v>64.21499292786422</v>
      </c>
      <c r="G20" s="60">
        <f t="shared" si="4"/>
        <v>45.62200353267726</v>
      </c>
      <c r="H20" s="60">
        <f t="shared" si="4"/>
        <v>50</v>
      </c>
      <c r="I20" s="60">
        <f t="shared" si="4"/>
        <v>37.83584292884559</v>
      </c>
      <c r="J20" s="60">
        <f t="shared" si="4"/>
        <v>38.618705035971225</v>
      </c>
      <c r="K20" s="60">
        <f t="shared" si="4"/>
        <v>55.911772249294685</v>
      </c>
      <c r="L20" s="60">
        <f t="shared" si="4"/>
        <v>54.47204968944099</v>
      </c>
      <c r="M20" s="60">
        <f t="shared" si="4"/>
        <v>62.3069001029866</v>
      </c>
      <c r="N20" s="60">
        <f t="shared" si="4"/>
        <v>45.37987679671458</v>
      </c>
      <c r="O20" s="60">
        <f t="shared" si="4"/>
        <v>0</v>
      </c>
      <c r="P20" s="60">
        <f t="shared" si="4"/>
        <v>65.17533252720678</v>
      </c>
      <c r="Q20" s="60">
        <f t="shared" si="4"/>
        <v>40.072326502496985</v>
      </c>
      <c r="R20" s="61">
        <f t="shared" si="4"/>
        <v>42.03799654576857</v>
      </c>
      <c r="S20" s="62">
        <f t="shared" si="4"/>
        <v>40.12112036336109</v>
      </c>
    </row>
    <row r="21" spans="2:19" s="4" customFormat="1" ht="28.5" customHeight="1" thickBot="1" thickTop="1">
      <c r="B21" s="216" t="s">
        <v>28</v>
      </c>
      <c r="C21" s="218" t="s">
        <v>40</v>
      </c>
      <c r="D21" s="219"/>
      <c r="E21" s="49">
        <v>913</v>
      </c>
      <c r="F21" s="50">
        <v>476</v>
      </c>
      <c r="G21" s="50">
        <v>719</v>
      </c>
      <c r="H21" s="50">
        <v>983</v>
      </c>
      <c r="I21" s="50">
        <v>1391</v>
      </c>
      <c r="J21" s="50">
        <v>423</v>
      </c>
      <c r="K21" s="50">
        <v>1113</v>
      </c>
      <c r="L21" s="50">
        <v>278</v>
      </c>
      <c r="M21" s="51">
        <v>366</v>
      </c>
      <c r="N21" s="51">
        <v>270</v>
      </c>
      <c r="O21" s="51">
        <v>872</v>
      </c>
      <c r="P21" s="51">
        <v>606</v>
      </c>
      <c r="Q21" s="51">
        <v>1236</v>
      </c>
      <c r="R21" s="51">
        <v>1333</v>
      </c>
      <c r="S21" s="52">
        <f>SUM(E21:R21)</f>
        <v>10979</v>
      </c>
    </row>
    <row r="22" spans="2:19" ht="28.5" customHeight="1" thickBot="1" thickTop="1">
      <c r="B22" s="183"/>
      <c r="C22" s="220" t="s">
        <v>38</v>
      </c>
      <c r="D22" s="221"/>
      <c r="E22" s="60">
        <f aca="true" t="shared" si="5" ref="E22:S22">E21/E6*100</f>
        <v>20.212530440557895</v>
      </c>
      <c r="F22" s="60">
        <f t="shared" si="5"/>
        <v>16.831683168316832</v>
      </c>
      <c r="G22" s="60">
        <f t="shared" si="5"/>
        <v>18.142821095129953</v>
      </c>
      <c r="H22" s="60">
        <f t="shared" si="5"/>
        <v>23.14030131826742</v>
      </c>
      <c r="I22" s="60">
        <f t="shared" si="5"/>
        <v>20.534396220844407</v>
      </c>
      <c r="J22" s="60">
        <f t="shared" si="5"/>
        <v>12.172661870503596</v>
      </c>
      <c r="K22" s="60">
        <f t="shared" si="5"/>
        <v>28.545780969479356</v>
      </c>
      <c r="L22" s="60">
        <f t="shared" si="5"/>
        <v>17.267080745341616</v>
      </c>
      <c r="M22" s="60">
        <f t="shared" si="5"/>
        <v>18.846549948506695</v>
      </c>
      <c r="N22" s="60">
        <f t="shared" si="5"/>
        <v>13.860369609856264</v>
      </c>
      <c r="O22" s="60">
        <f t="shared" si="5"/>
        <v>19.181698196216455</v>
      </c>
      <c r="P22" s="60">
        <f t="shared" si="5"/>
        <v>14.655380894800485</v>
      </c>
      <c r="Q22" s="60">
        <f t="shared" si="5"/>
        <v>21.28465644911314</v>
      </c>
      <c r="R22" s="61">
        <f t="shared" si="5"/>
        <v>23.02245250431779</v>
      </c>
      <c r="S22" s="62">
        <f t="shared" si="5"/>
        <v>19.78839984139</v>
      </c>
    </row>
    <row r="23" spans="2:19" s="4" customFormat="1" ht="28.5" customHeight="1" thickBot="1" thickTop="1">
      <c r="B23" s="216" t="s">
        <v>31</v>
      </c>
      <c r="C23" s="227" t="s">
        <v>41</v>
      </c>
      <c r="D23" s="228"/>
      <c r="E23" s="49">
        <v>16</v>
      </c>
      <c r="F23" s="50">
        <v>60</v>
      </c>
      <c r="G23" s="50">
        <v>33</v>
      </c>
      <c r="H23" s="50">
        <v>140</v>
      </c>
      <c r="I23" s="50">
        <v>227</v>
      </c>
      <c r="J23" s="50">
        <v>9</v>
      </c>
      <c r="K23" s="50">
        <v>412</v>
      </c>
      <c r="L23" s="50">
        <v>51</v>
      </c>
      <c r="M23" s="51">
        <v>3</v>
      </c>
      <c r="N23" s="51">
        <v>30</v>
      </c>
      <c r="O23" s="51">
        <v>60</v>
      </c>
      <c r="P23" s="51">
        <v>48</v>
      </c>
      <c r="Q23" s="51">
        <v>194</v>
      </c>
      <c r="R23" s="51">
        <v>58</v>
      </c>
      <c r="S23" s="52">
        <f>SUM(E23:R23)</f>
        <v>1341</v>
      </c>
    </row>
    <row r="24" spans="2:19" ht="28.5" customHeight="1" thickBot="1" thickTop="1">
      <c r="B24" s="183"/>
      <c r="C24" s="220" t="s">
        <v>38</v>
      </c>
      <c r="D24" s="221"/>
      <c r="E24" s="60">
        <f aca="true" t="shared" si="6" ref="E24:S24">E23/E6*100</f>
        <v>0.3542174009298207</v>
      </c>
      <c r="F24" s="60">
        <f t="shared" si="6"/>
        <v>2.1216407355021216</v>
      </c>
      <c r="G24" s="60">
        <f t="shared" si="6"/>
        <v>0.8327024981074944</v>
      </c>
      <c r="H24" s="60">
        <f t="shared" si="6"/>
        <v>3.295668549905838</v>
      </c>
      <c r="I24" s="60">
        <f t="shared" si="6"/>
        <v>3.351048125184529</v>
      </c>
      <c r="J24" s="60">
        <f t="shared" si="6"/>
        <v>0.2589928057553957</v>
      </c>
      <c r="K24" s="60">
        <f t="shared" si="6"/>
        <v>10.566812003077713</v>
      </c>
      <c r="L24" s="60">
        <f t="shared" si="6"/>
        <v>3.1677018633540373</v>
      </c>
      <c r="M24" s="60">
        <f t="shared" si="6"/>
        <v>0.15447991761071062</v>
      </c>
      <c r="N24" s="60">
        <f t="shared" si="6"/>
        <v>1.5400410677618068</v>
      </c>
      <c r="O24" s="60">
        <f t="shared" si="6"/>
        <v>1.3198416190057194</v>
      </c>
      <c r="P24" s="60">
        <f t="shared" si="6"/>
        <v>1.1608222490931077</v>
      </c>
      <c r="Q24" s="60">
        <f t="shared" si="6"/>
        <v>3.340795591527467</v>
      </c>
      <c r="R24" s="61">
        <f t="shared" si="6"/>
        <v>1.001727115716753</v>
      </c>
      <c r="S24" s="62">
        <f t="shared" si="6"/>
        <v>2.417000108143182</v>
      </c>
    </row>
    <row r="25" spans="2:19" s="4" customFormat="1" ht="28.5" customHeight="1" thickBot="1" thickTop="1">
      <c r="B25" s="216" t="s">
        <v>42</v>
      </c>
      <c r="C25" s="218" t="s">
        <v>43</v>
      </c>
      <c r="D25" s="219"/>
      <c r="E25" s="64">
        <v>196</v>
      </c>
      <c r="F25" s="51">
        <v>123</v>
      </c>
      <c r="G25" s="51">
        <v>169</v>
      </c>
      <c r="H25" s="51">
        <v>174</v>
      </c>
      <c r="I25" s="51">
        <v>280</v>
      </c>
      <c r="J25" s="51">
        <v>65</v>
      </c>
      <c r="K25" s="51">
        <v>141</v>
      </c>
      <c r="L25" s="51">
        <v>68</v>
      </c>
      <c r="M25" s="51">
        <v>81</v>
      </c>
      <c r="N25" s="51">
        <v>104</v>
      </c>
      <c r="O25" s="51">
        <v>172</v>
      </c>
      <c r="P25" s="51">
        <v>170</v>
      </c>
      <c r="Q25" s="51">
        <v>184</v>
      </c>
      <c r="R25" s="51">
        <v>205</v>
      </c>
      <c r="S25" s="52">
        <f>SUM(E25:R25)</f>
        <v>2132</v>
      </c>
    </row>
    <row r="26" spans="2:19" ht="28.5" customHeight="1" thickBot="1" thickTop="1">
      <c r="B26" s="183"/>
      <c r="C26" s="220" t="s">
        <v>38</v>
      </c>
      <c r="D26" s="221"/>
      <c r="E26" s="60">
        <f aca="true" t="shared" si="7" ref="E26:S26">E25/E6*100</f>
        <v>4.339163161390303</v>
      </c>
      <c r="F26" s="60">
        <f t="shared" si="7"/>
        <v>4.3493635077793495</v>
      </c>
      <c r="G26" s="60">
        <f t="shared" si="7"/>
        <v>4.2644461266717135</v>
      </c>
      <c r="H26" s="60">
        <f t="shared" si="7"/>
        <v>4.096045197740112</v>
      </c>
      <c r="I26" s="60">
        <f t="shared" si="7"/>
        <v>4.133451431945675</v>
      </c>
      <c r="J26" s="60">
        <f t="shared" si="7"/>
        <v>1.870503597122302</v>
      </c>
      <c r="K26" s="60">
        <f t="shared" si="7"/>
        <v>3.6163118748397025</v>
      </c>
      <c r="L26" s="60">
        <f t="shared" si="7"/>
        <v>4.22360248447205</v>
      </c>
      <c r="M26" s="60">
        <f t="shared" si="7"/>
        <v>4.170957775489186</v>
      </c>
      <c r="N26" s="60">
        <f t="shared" si="7"/>
        <v>5.338809034907597</v>
      </c>
      <c r="O26" s="60">
        <f t="shared" si="7"/>
        <v>3.7835459744830624</v>
      </c>
      <c r="P26" s="60">
        <f t="shared" si="7"/>
        <v>4.111245465538089</v>
      </c>
      <c r="Q26" s="60">
        <f t="shared" si="7"/>
        <v>3.168589633201309</v>
      </c>
      <c r="R26" s="61">
        <f t="shared" si="7"/>
        <v>3.540587219343696</v>
      </c>
      <c r="S26" s="62">
        <f t="shared" si="7"/>
        <v>3.8426877185393464</v>
      </c>
    </row>
    <row r="27" spans="2:19" ht="28.5" customHeight="1" thickBot="1" thickTop="1">
      <c r="B27" s="212" t="s">
        <v>44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24"/>
    </row>
    <row r="28" spans="2:19" ht="28.5" customHeight="1" thickBot="1" thickTop="1">
      <c r="B28" s="205" t="s">
        <v>20</v>
      </c>
      <c r="C28" s="225" t="s">
        <v>45</v>
      </c>
      <c r="D28" s="226"/>
      <c r="E28" s="49">
        <v>741</v>
      </c>
      <c r="F28" s="50">
        <v>561</v>
      </c>
      <c r="G28" s="50">
        <v>846</v>
      </c>
      <c r="H28" s="50">
        <v>943</v>
      </c>
      <c r="I28" s="50">
        <v>1300</v>
      </c>
      <c r="J28" s="50">
        <v>671</v>
      </c>
      <c r="K28" s="50">
        <v>771</v>
      </c>
      <c r="L28" s="50">
        <v>363</v>
      </c>
      <c r="M28" s="51">
        <v>449</v>
      </c>
      <c r="N28" s="51">
        <v>474</v>
      </c>
      <c r="O28" s="51">
        <v>638</v>
      </c>
      <c r="P28" s="51">
        <v>860</v>
      </c>
      <c r="Q28" s="51">
        <v>1141</v>
      </c>
      <c r="R28" s="51">
        <v>1153</v>
      </c>
      <c r="S28" s="52">
        <f>SUM(E28:R28)</f>
        <v>10911</v>
      </c>
    </row>
    <row r="29" spans="2:19" ht="28.5" customHeight="1" thickBot="1" thickTop="1">
      <c r="B29" s="183"/>
      <c r="C29" s="220" t="s">
        <v>38</v>
      </c>
      <c r="D29" s="221"/>
      <c r="E29" s="60">
        <f aca="true" t="shared" si="8" ref="E29:S29">E28/E6*100</f>
        <v>16.40469338056232</v>
      </c>
      <c r="F29" s="60">
        <f t="shared" si="8"/>
        <v>19.837340876944836</v>
      </c>
      <c r="G29" s="60">
        <f t="shared" si="8"/>
        <v>21.34746404239213</v>
      </c>
      <c r="H29" s="60">
        <f t="shared" si="8"/>
        <v>22.198681732580038</v>
      </c>
      <c r="I29" s="60">
        <f t="shared" si="8"/>
        <v>19.19102450546206</v>
      </c>
      <c r="J29" s="60">
        <f t="shared" si="8"/>
        <v>19.309352517985612</v>
      </c>
      <c r="K29" s="60">
        <f t="shared" si="8"/>
        <v>19.774301102846884</v>
      </c>
      <c r="L29" s="60">
        <f t="shared" si="8"/>
        <v>22.546583850931675</v>
      </c>
      <c r="M29" s="60">
        <f t="shared" si="8"/>
        <v>23.120494335736357</v>
      </c>
      <c r="N29" s="60">
        <f t="shared" si="8"/>
        <v>24.33264887063655</v>
      </c>
      <c r="O29" s="60">
        <f t="shared" si="8"/>
        <v>14.034315882094148</v>
      </c>
      <c r="P29" s="60">
        <f t="shared" si="8"/>
        <v>20.79806529625151</v>
      </c>
      <c r="Q29" s="60">
        <f t="shared" si="8"/>
        <v>19.64869984501464</v>
      </c>
      <c r="R29" s="61">
        <f t="shared" si="8"/>
        <v>19.91364421416235</v>
      </c>
      <c r="S29" s="62">
        <f t="shared" si="8"/>
        <v>19.665837568941278</v>
      </c>
    </row>
    <row r="30" spans="2:19" ht="28.5" customHeight="1" thickBot="1" thickTop="1">
      <c r="B30" s="216" t="s">
        <v>23</v>
      </c>
      <c r="C30" s="218" t="s">
        <v>46</v>
      </c>
      <c r="D30" s="219"/>
      <c r="E30" s="49">
        <v>1297</v>
      </c>
      <c r="F30" s="50">
        <v>722</v>
      </c>
      <c r="G30" s="50">
        <v>825</v>
      </c>
      <c r="H30" s="50">
        <v>985</v>
      </c>
      <c r="I30" s="50">
        <v>1495</v>
      </c>
      <c r="J30" s="50">
        <v>831</v>
      </c>
      <c r="K30" s="50">
        <v>904</v>
      </c>
      <c r="L30" s="50">
        <v>409</v>
      </c>
      <c r="M30" s="51">
        <v>405</v>
      </c>
      <c r="N30" s="51">
        <v>376</v>
      </c>
      <c r="O30" s="51">
        <v>1204</v>
      </c>
      <c r="P30" s="51">
        <v>901</v>
      </c>
      <c r="Q30" s="51">
        <v>1250</v>
      </c>
      <c r="R30" s="51">
        <v>1293</v>
      </c>
      <c r="S30" s="52">
        <f>SUM(E30:R30)</f>
        <v>12897</v>
      </c>
    </row>
    <row r="31" spans="2:19" ht="28.5" customHeight="1" thickBot="1" thickTop="1">
      <c r="B31" s="183"/>
      <c r="C31" s="220" t="s">
        <v>38</v>
      </c>
      <c r="D31" s="221"/>
      <c r="E31" s="60">
        <f aca="true" t="shared" si="9" ref="E31:S31">E30/E6*100</f>
        <v>28.71374806287359</v>
      </c>
      <c r="F31" s="60">
        <f t="shared" si="9"/>
        <v>25.530410183875528</v>
      </c>
      <c r="G31" s="60">
        <f t="shared" si="9"/>
        <v>20.81756245268736</v>
      </c>
      <c r="H31" s="60">
        <f t="shared" si="9"/>
        <v>23.18738229755179</v>
      </c>
      <c r="I31" s="60">
        <f t="shared" si="9"/>
        <v>22.06967818128137</v>
      </c>
      <c r="J31" s="60">
        <f t="shared" si="9"/>
        <v>23.913669064748202</v>
      </c>
      <c r="K31" s="60">
        <f t="shared" si="9"/>
        <v>23.185432162092845</v>
      </c>
      <c r="L31" s="60">
        <f t="shared" si="9"/>
        <v>25.403726708074537</v>
      </c>
      <c r="M31" s="60">
        <f t="shared" si="9"/>
        <v>20.85478887744593</v>
      </c>
      <c r="N31" s="60">
        <f t="shared" si="9"/>
        <v>19.301848049281315</v>
      </c>
      <c r="O31" s="60">
        <f t="shared" si="9"/>
        <v>26.48482182138143</v>
      </c>
      <c r="P31" s="60">
        <f t="shared" si="9"/>
        <v>21.789600967351873</v>
      </c>
      <c r="Q31" s="60">
        <f t="shared" si="9"/>
        <v>21.52574479076976</v>
      </c>
      <c r="R31" s="61">
        <f t="shared" si="9"/>
        <v>22.33160621761658</v>
      </c>
      <c r="S31" s="62">
        <f t="shared" si="9"/>
        <v>23.24537687898778</v>
      </c>
    </row>
    <row r="32" spans="2:19" ht="28.5" customHeight="1" thickBot="1" thickTop="1">
      <c r="B32" s="216" t="s">
        <v>28</v>
      </c>
      <c r="C32" s="218" t="s">
        <v>47</v>
      </c>
      <c r="D32" s="219"/>
      <c r="E32" s="49">
        <v>1149</v>
      </c>
      <c r="F32" s="50">
        <v>921</v>
      </c>
      <c r="G32" s="50">
        <v>2202</v>
      </c>
      <c r="H32" s="50">
        <v>2088</v>
      </c>
      <c r="I32" s="50">
        <v>3635</v>
      </c>
      <c r="J32" s="50">
        <v>1428</v>
      </c>
      <c r="K32" s="50">
        <v>1885</v>
      </c>
      <c r="L32" s="50">
        <v>550</v>
      </c>
      <c r="M32" s="51">
        <v>659</v>
      </c>
      <c r="N32" s="51">
        <v>812</v>
      </c>
      <c r="O32" s="51">
        <v>1441</v>
      </c>
      <c r="P32" s="51">
        <v>1545</v>
      </c>
      <c r="Q32" s="51">
        <v>2900</v>
      </c>
      <c r="R32" s="51">
        <v>2720</v>
      </c>
      <c r="S32" s="52">
        <f>SUM(E32:R32)</f>
        <v>23935</v>
      </c>
    </row>
    <row r="33" spans="2:19" ht="28.5" customHeight="1" thickBot="1" thickTop="1">
      <c r="B33" s="183"/>
      <c r="C33" s="220" t="s">
        <v>38</v>
      </c>
      <c r="D33" s="221"/>
      <c r="E33" s="60">
        <f aca="true" t="shared" si="10" ref="E33:S33">E32/E6*100</f>
        <v>25.437237104272747</v>
      </c>
      <c r="F33" s="60">
        <f t="shared" si="10"/>
        <v>32.567185289957564</v>
      </c>
      <c r="G33" s="60">
        <f t="shared" si="10"/>
        <v>55.56396669190008</v>
      </c>
      <c r="H33" s="60">
        <f t="shared" si="10"/>
        <v>49.152542372881356</v>
      </c>
      <c r="I33" s="60">
        <f t="shared" si="10"/>
        <v>53.661056982580455</v>
      </c>
      <c r="J33" s="60">
        <f t="shared" si="10"/>
        <v>41.093525179856115</v>
      </c>
      <c r="K33" s="60">
        <f t="shared" si="10"/>
        <v>48.345729674275454</v>
      </c>
      <c r="L33" s="60">
        <f t="shared" si="10"/>
        <v>34.161490683229815</v>
      </c>
      <c r="M33" s="60">
        <f t="shared" si="10"/>
        <v>33.9340885684861</v>
      </c>
      <c r="N33" s="60">
        <f t="shared" si="10"/>
        <v>41.68377823408625</v>
      </c>
      <c r="O33" s="60">
        <f t="shared" si="10"/>
        <v>31.69819621645403</v>
      </c>
      <c r="P33" s="60">
        <f t="shared" si="10"/>
        <v>37.363966142684404</v>
      </c>
      <c r="Q33" s="60">
        <f t="shared" si="10"/>
        <v>49.939727914585845</v>
      </c>
      <c r="R33" s="61">
        <f t="shared" si="10"/>
        <v>46.97754749568221</v>
      </c>
      <c r="S33" s="62">
        <f t="shared" si="10"/>
        <v>43.140117515590646</v>
      </c>
    </row>
    <row r="34" spans="2:19" ht="28.5" customHeight="1" thickBot="1" thickTop="1">
      <c r="B34" s="216" t="s">
        <v>31</v>
      </c>
      <c r="C34" s="218" t="s">
        <v>48</v>
      </c>
      <c r="D34" s="219"/>
      <c r="E34" s="64">
        <v>1136</v>
      </c>
      <c r="F34" s="51">
        <v>958</v>
      </c>
      <c r="G34" s="51">
        <v>1134</v>
      </c>
      <c r="H34" s="51">
        <v>1234</v>
      </c>
      <c r="I34" s="51">
        <v>1844</v>
      </c>
      <c r="J34" s="51">
        <v>686</v>
      </c>
      <c r="K34" s="51">
        <v>1528</v>
      </c>
      <c r="L34" s="51">
        <v>478</v>
      </c>
      <c r="M34" s="51">
        <v>541</v>
      </c>
      <c r="N34" s="51">
        <v>370</v>
      </c>
      <c r="O34" s="51">
        <v>1348</v>
      </c>
      <c r="P34" s="51">
        <v>1241</v>
      </c>
      <c r="Q34" s="51">
        <v>1605</v>
      </c>
      <c r="R34" s="51">
        <v>1140</v>
      </c>
      <c r="S34" s="52">
        <f>SUM(E34:R34)</f>
        <v>15243</v>
      </c>
    </row>
    <row r="35" spans="2:19" ht="28.5" customHeight="1" thickBot="1" thickTop="1">
      <c r="B35" s="217"/>
      <c r="C35" s="220" t="s">
        <v>38</v>
      </c>
      <c r="D35" s="221"/>
      <c r="E35" s="60">
        <f aca="true" t="shared" si="11" ref="E35:S35">E34/E6*100</f>
        <v>25.149435466017266</v>
      </c>
      <c r="F35" s="60">
        <f t="shared" si="11"/>
        <v>33.87553041018387</v>
      </c>
      <c r="G35" s="60">
        <f t="shared" si="11"/>
        <v>28.61468584405753</v>
      </c>
      <c r="H35" s="60">
        <f t="shared" si="11"/>
        <v>29.04896421845574</v>
      </c>
      <c r="I35" s="60">
        <f t="shared" si="11"/>
        <v>27.221730144670804</v>
      </c>
      <c r="J35" s="60">
        <f t="shared" si="11"/>
        <v>19.741007194244602</v>
      </c>
      <c r="K35" s="60">
        <f t="shared" si="11"/>
        <v>39.189535778404725</v>
      </c>
      <c r="L35" s="60">
        <f t="shared" si="11"/>
        <v>29.689440993788818</v>
      </c>
      <c r="M35" s="60">
        <f t="shared" si="11"/>
        <v>27.85787847579815</v>
      </c>
      <c r="N35" s="60">
        <f t="shared" si="11"/>
        <v>18.993839835728956</v>
      </c>
      <c r="O35" s="60">
        <f t="shared" si="11"/>
        <v>29.65244170699516</v>
      </c>
      <c r="P35" s="60">
        <f t="shared" si="11"/>
        <v>30.01209189842805</v>
      </c>
      <c r="Q35" s="60">
        <f t="shared" si="11"/>
        <v>27.63905631134837</v>
      </c>
      <c r="R35" s="61">
        <f t="shared" si="11"/>
        <v>19.689119170984455</v>
      </c>
      <c r="S35" s="62">
        <f t="shared" si="11"/>
        <v>27.473775278468693</v>
      </c>
    </row>
    <row r="36" spans="2:19" ht="28.5" customHeight="1" thickBot="1" thickTop="1">
      <c r="B36" s="216" t="s">
        <v>42</v>
      </c>
      <c r="C36" s="222" t="s">
        <v>49</v>
      </c>
      <c r="D36" s="223"/>
      <c r="E36" s="64">
        <v>831</v>
      </c>
      <c r="F36" s="51">
        <v>618</v>
      </c>
      <c r="G36" s="51">
        <v>1063</v>
      </c>
      <c r="H36" s="51">
        <v>974</v>
      </c>
      <c r="I36" s="51">
        <v>1655</v>
      </c>
      <c r="J36" s="51">
        <v>540</v>
      </c>
      <c r="K36" s="51">
        <v>714</v>
      </c>
      <c r="L36" s="51">
        <v>326</v>
      </c>
      <c r="M36" s="51">
        <v>633</v>
      </c>
      <c r="N36" s="51">
        <v>413</v>
      </c>
      <c r="O36" s="51">
        <v>1600</v>
      </c>
      <c r="P36" s="51">
        <v>1358</v>
      </c>
      <c r="Q36" s="51">
        <v>1319</v>
      </c>
      <c r="R36" s="51">
        <v>1359</v>
      </c>
      <c r="S36" s="52">
        <f>SUM(E36:R36)</f>
        <v>13403</v>
      </c>
    </row>
    <row r="37" spans="2:19" ht="28.5" customHeight="1" thickBot="1" thickTop="1">
      <c r="B37" s="217"/>
      <c r="C37" s="220" t="s">
        <v>38</v>
      </c>
      <c r="D37" s="221"/>
      <c r="E37" s="60">
        <f aca="true" t="shared" si="12" ref="E37:S37">E36/E6*100</f>
        <v>18.39716626079256</v>
      </c>
      <c r="F37" s="60">
        <f t="shared" si="12"/>
        <v>21.852899575671852</v>
      </c>
      <c r="G37" s="60">
        <f t="shared" si="12"/>
        <v>26.82311380267474</v>
      </c>
      <c r="H37" s="60">
        <f t="shared" si="12"/>
        <v>22.928436911487758</v>
      </c>
      <c r="I37" s="60">
        <f t="shared" si="12"/>
        <v>24.43165042810747</v>
      </c>
      <c r="J37" s="60">
        <f t="shared" si="12"/>
        <v>15.53956834532374</v>
      </c>
      <c r="K37" s="60">
        <f t="shared" si="12"/>
        <v>18.31238779174147</v>
      </c>
      <c r="L37" s="60">
        <f t="shared" si="12"/>
        <v>20.248447204968944</v>
      </c>
      <c r="M37" s="60">
        <f t="shared" si="12"/>
        <v>32.59526261585994</v>
      </c>
      <c r="N37" s="60">
        <f t="shared" si="12"/>
        <v>21.201232032854207</v>
      </c>
      <c r="O37" s="60">
        <f t="shared" si="12"/>
        <v>35.19577650681918</v>
      </c>
      <c r="P37" s="60">
        <f t="shared" si="12"/>
        <v>32.84159613059251</v>
      </c>
      <c r="Q37" s="60">
        <f t="shared" si="12"/>
        <v>22.713965903220252</v>
      </c>
      <c r="R37" s="61">
        <f t="shared" si="12"/>
        <v>23.471502590673577</v>
      </c>
      <c r="S37" s="62">
        <f t="shared" si="12"/>
        <v>24.157384376915036</v>
      </c>
    </row>
    <row r="38" spans="2:19" s="65" customFormat="1" ht="28.5" customHeight="1" thickBot="1" thickTop="1">
      <c r="B38" s="205" t="s">
        <v>50</v>
      </c>
      <c r="C38" s="207" t="s">
        <v>51</v>
      </c>
      <c r="D38" s="208"/>
      <c r="E38" s="64">
        <v>692</v>
      </c>
      <c r="F38" s="51">
        <v>265</v>
      </c>
      <c r="G38" s="51">
        <v>166</v>
      </c>
      <c r="H38" s="51">
        <v>151</v>
      </c>
      <c r="I38" s="51">
        <v>511</v>
      </c>
      <c r="J38" s="51">
        <v>141</v>
      </c>
      <c r="K38" s="51">
        <v>248</v>
      </c>
      <c r="L38" s="51">
        <v>140</v>
      </c>
      <c r="M38" s="51">
        <v>147</v>
      </c>
      <c r="N38" s="51">
        <v>121</v>
      </c>
      <c r="O38" s="51">
        <v>398</v>
      </c>
      <c r="P38" s="51">
        <v>295</v>
      </c>
      <c r="Q38" s="51">
        <v>378</v>
      </c>
      <c r="R38" s="51">
        <v>428</v>
      </c>
      <c r="S38" s="52">
        <f>SUM(E38:R38)</f>
        <v>4081</v>
      </c>
    </row>
    <row r="39" spans="2:19" s="4" customFormat="1" ht="28.5" customHeight="1" thickBot="1" thickTop="1">
      <c r="B39" s="206"/>
      <c r="C39" s="209" t="s">
        <v>38</v>
      </c>
      <c r="D39" s="210"/>
      <c r="E39" s="66">
        <f aca="true" t="shared" si="13" ref="E39:S39">E38/E6*100</f>
        <v>15.319902590214745</v>
      </c>
      <c r="F39" s="67">
        <f t="shared" si="13"/>
        <v>9.370579915134371</v>
      </c>
      <c r="G39" s="67">
        <f t="shared" si="13"/>
        <v>4.188745899571032</v>
      </c>
      <c r="H39" s="67">
        <f t="shared" si="13"/>
        <v>3.5546139359698685</v>
      </c>
      <c r="I39" s="67">
        <f t="shared" si="13"/>
        <v>7.543548863300856</v>
      </c>
      <c r="J39" s="67">
        <f t="shared" si="13"/>
        <v>4.057553956834532</v>
      </c>
      <c r="K39" s="67">
        <f t="shared" si="13"/>
        <v>6.360605283406001</v>
      </c>
      <c r="L39" s="67">
        <f t="shared" si="13"/>
        <v>8.695652173913043</v>
      </c>
      <c r="M39" s="67">
        <f t="shared" si="13"/>
        <v>7.569515962924819</v>
      </c>
      <c r="N39" s="67">
        <f t="shared" si="13"/>
        <v>6.211498973305955</v>
      </c>
      <c r="O39" s="66">
        <f t="shared" si="13"/>
        <v>8.754949406071272</v>
      </c>
      <c r="P39" s="67">
        <f t="shared" si="13"/>
        <v>7.134220072551391</v>
      </c>
      <c r="Q39" s="67">
        <f t="shared" si="13"/>
        <v>6.509385224728775</v>
      </c>
      <c r="R39" s="68">
        <f t="shared" si="13"/>
        <v>7.392055267702936</v>
      </c>
      <c r="S39" s="62">
        <f t="shared" si="13"/>
        <v>7.355538733282867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19" s="4" customFormat="1" ht="45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5" customHeight="1" thickBot="1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01"/>
    </row>
    <row r="44" spans="2:19" s="4" customFormat="1" ht="45" customHeight="1" thickBot="1" thickTop="1">
      <c r="B44" s="75" t="s">
        <v>20</v>
      </c>
      <c r="C44" s="214" t="s">
        <v>56</v>
      </c>
      <c r="D44" s="215"/>
      <c r="E44" s="57">
        <v>318</v>
      </c>
      <c r="F44" s="57">
        <v>270</v>
      </c>
      <c r="G44" s="57">
        <v>399</v>
      </c>
      <c r="H44" s="57">
        <v>73</v>
      </c>
      <c r="I44" s="57">
        <v>326</v>
      </c>
      <c r="J44" s="57">
        <v>174</v>
      </c>
      <c r="K44" s="57">
        <v>162</v>
      </c>
      <c r="L44" s="57">
        <v>80</v>
      </c>
      <c r="M44" s="57">
        <v>135</v>
      </c>
      <c r="N44" s="57">
        <v>103</v>
      </c>
      <c r="O44" s="57">
        <v>534</v>
      </c>
      <c r="P44" s="57">
        <v>266</v>
      </c>
      <c r="Q44" s="57">
        <v>481</v>
      </c>
      <c r="R44" s="76">
        <v>1224</v>
      </c>
      <c r="S44" s="77">
        <f>SUM(E44:R44)</f>
        <v>4545</v>
      </c>
    </row>
    <row r="45" spans="2:19" s="4" customFormat="1" ht="45" customHeight="1" thickBot="1" thickTop="1">
      <c r="B45" s="78"/>
      <c r="C45" s="195" t="s">
        <v>57</v>
      </c>
      <c r="D45" s="196"/>
      <c r="E45" s="79">
        <v>127</v>
      </c>
      <c r="F45" s="50">
        <v>179</v>
      </c>
      <c r="G45" s="50">
        <v>134</v>
      </c>
      <c r="H45" s="50">
        <v>18</v>
      </c>
      <c r="I45" s="50">
        <v>131</v>
      </c>
      <c r="J45" s="50">
        <v>121</v>
      </c>
      <c r="K45" s="50">
        <v>93</v>
      </c>
      <c r="L45" s="50">
        <v>45</v>
      </c>
      <c r="M45" s="51">
        <v>85</v>
      </c>
      <c r="N45" s="51">
        <v>38</v>
      </c>
      <c r="O45" s="51">
        <v>310</v>
      </c>
      <c r="P45" s="51">
        <v>106</v>
      </c>
      <c r="Q45" s="51">
        <v>377</v>
      </c>
      <c r="R45" s="51">
        <v>1041</v>
      </c>
      <c r="S45" s="77">
        <f>SUM(E45:R45)</f>
        <v>2805</v>
      </c>
    </row>
    <row r="46" spans="2:22" s="4" customFormat="1" ht="45" customHeight="1" thickBot="1" thickTop="1">
      <c r="B46" s="80" t="s">
        <v>23</v>
      </c>
      <c r="C46" s="197" t="s">
        <v>58</v>
      </c>
      <c r="D46" s="198"/>
      <c r="E46" s="81">
        <f>E44+'[1]Stan i struktura VII 10'!E46</f>
        <v>2594</v>
      </c>
      <c r="F46" s="81">
        <f>F44+'[1]Stan i struktura VII 10'!F46</f>
        <v>1518</v>
      </c>
      <c r="G46" s="81">
        <f>G44+'[1]Stan i struktura VII 10'!G46</f>
        <v>2842</v>
      </c>
      <c r="H46" s="81">
        <f>H44+'[1]Stan i struktura VII 10'!H46</f>
        <v>1351</v>
      </c>
      <c r="I46" s="81">
        <f>I44+'[1]Stan i struktura VII 10'!I46</f>
        <v>2730</v>
      </c>
      <c r="J46" s="81">
        <f>J44+'[1]Stan i struktura VII 10'!J46</f>
        <v>1577</v>
      </c>
      <c r="K46" s="81">
        <f>K44+'[1]Stan i struktura VII 10'!K46</f>
        <v>1620</v>
      </c>
      <c r="L46" s="81">
        <f>L44+'[1]Stan i struktura VII 10'!L46</f>
        <v>1176</v>
      </c>
      <c r="M46" s="81">
        <f>M44+'[1]Stan i struktura VII 10'!M46</f>
        <v>944</v>
      </c>
      <c r="N46" s="81">
        <f>N44+'[1]Stan i struktura VII 10'!N46</f>
        <v>1052</v>
      </c>
      <c r="O46" s="81">
        <f>O44+'[1]Stan i struktura VII 10'!O46</f>
        <v>3108</v>
      </c>
      <c r="P46" s="81">
        <f>P44+'[1]Stan i struktura VII 10'!P46</f>
        <v>1465</v>
      </c>
      <c r="Q46" s="81">
        <f>Q44+'[1]Stan i struktura VII 10'!Q46</f>
        <v>3680</v>
      </c>
      <c r="R46" s="82">
        <f>R44+'[1]Stan i struktura VII 10'!R46</f>
        <v>10877</v>
      </c>
      <c r="S46" s="83">
        <f>S44+'[1]Stan i struktura VII 10'!S46</f>
        <v>36534</v>
      </c>
      <c r="V46" s="4">
        <f>SUM(E46:R46)</f>
        <v>36534</v>
      </c>
    </row>
    <row r="47" spans="2:19" s="4" customFormat="1" ht="45" customHeight="1" thickBot="1">
      <c r="B47" s="199" t="s">
        <v>59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1"/>
    </row>
    <row r="48" spans="2:19" s="4" customFormat="1" ht="42" customHeight="1" thickBot="1" thickTop="1">
      <c r="B48" s="202" t="s">
        <v>20</v>
      </c>
      <c r="C48" s="203" t="s">
        <v>60</v>
      </c>
      <c r="D48" s="204"/>
      <c r="E48" s="58">
        <v>7</v>
      </c>
      <c r="F48" s="58">
        <v>18</v>
      </c>
      <c r="G48" s="58">
        <v>1</v>
      </c>
      <c r="H48" s="58">
        <v>1</v>
      </c>
      <c r="I48" s="58">
        <v>5</v>
      </c>
      <c r="J48" s="58">
        <v>0</v>
      </c>
      <c r="K48" s="58">
        <v>5</v>
      </c>
      <c r="L48" s="58">
        <v>5</v>
      </c>
      <c r="M48" s="58">
        <v>2</v>
      </c>
      <c r="N48" s="58">
        <v>1</v>
      </c>
      <c r="O48" s="58">
        <v>5</v>
      </c>
      <c r="P48" s="58">
        <v>5</v>
      </c>
      <c r="Q48" s="58">
        <v>139</v>
      </c>
      <c r="R48" s="59">
        <v>36</v>
      </c>
      <c r="S48" s="84">
        <f>SUM(E48:R48)</f>
        <v>230</v>
      </c>
    </row>
    <row r="49" spans="2:22" ht="42" customHeight="1" thickBot="1" thickTop="1">
      <c r="B49" s="183"/>
      <c r="C49" s="193" t="s">
        <v>61</v>
      </c>
      <c r="D49" s="194"/>
      <c r="E49" s="85">
        <f>E48+'[1]Stan i struktura VII 10'!E49</f>
        <v>51</v>
      </c>
      <c r="F49" s="85">
        <f>F48+'[1]Stan i struktura VII 10'!F49</f>
        <v>63</v>
      </c>
      <c r="G49" s="85">
        <f>G48+'[1]Stan i struktura VII 10'!G49</f>
        <v>6</v>
      </c>
      <c r="H49" s="85">
        <f>H48+'[1]Stan i struktura VII 10'!H49</f>
        <v>2</v>
      </c>
      <c r="I49" s="85">
        <f>I48+'[1]Stan i struktura VII 10'!I49</f>
        <v>78</v>
      </c>
      <c r="J49" s="85">
        <f>J48+'[1]Stan i struktura VII 10'!J49</f>
        <v>83</v>
      </c>
      <c r="K49" s="85">
        <f>K48+'[1]Stan i struktura VII 10'!K49</f>
        <v>127</v>
      </c>
      <c r="L49" s="85">
        <f>L48+'[1]Stan i struktura VII 10'!L49</f>
        <v>44</v>
      </c>
      <c r="M49" s="85">
        <f>M48+'[1]Stan i struktura VII 10'!M49</f>
        <v>32</v>
      </c>
      <c r="N49" s="85">
        <f>N48+'[1]Stan i struktura VII 10'!N49</f>
        <v>14</v>
      </c>
      <c r="O49" s="85">
        <f>O48+'[1]Stan i struktura VII 10'!O49</f>
        <v>122</v>
      </c>
      <c r="P49" s="85">
        <f>P48+'[1]Stan i struktura VII 10'!P49</f>
        <v>36</v>
      </c>
      <c r="Q49" s="85">
        <f>Q48+'[1]Stan i struktura VII 10'!Q49</f>
        <v>959</v>
      </c>
      <c r="R49" s="86">
        <f>R48+'[1]Stan i struktura VII 10'!R49</f>
        <v>301</v>
      </c>
      <c r="S49" s="83">
        <f>S48+'[1]Stan i struktura VII 10'!S49</f>
        <v>1918</v>
      </c>
      <c r="V49" s="4">
        <f>SUM(E49:R49)</f>
        <v>1918</v>
      </c>
    </row>
    <row r="50" spans="2:19" s="4" customFormat="1" ht="42" customHeight="1" thickBot="1" thickTop="1">
      <c r="B50" s="178" t="s">
        <v>23</v>
      </c>
      <c r="C50" s="191" t="s">
        <v>62</v>
      </c>
      <c r="D50" s="192"/>
      <c r="E50" s="87">
        <v>4</v>
      </c>
      <c r="F50" s="87">
        <v>44</v>
      </c>
      <c r="G50" s="87">
        <v>20</v>
      </c>
      <c r="H50" s="87">
        <v>0</v>
      </c>
      <c r="I50" s="87">
        <v>10</v>
      </c>
      <c r="J50" s="87">
        <v>4</v>
      </c>
      <c r="K50" s="87">
        <v>2</v>
      </c>
      <c r="L50" s="87">
        <v>6</v>
      </c>
      <c r="M50" s="87">
        <v>0</v>
      </c>
      <c r="N50" s="87">
        <v>0</v>
      </c>
      <c r="O50" s="87">
        <v>32</v>
      </c>
      <c r="P50" s="87">
        <v>12</v>
      </c>
      <c r="Q50" s="87">
        <v>16</v>
      </c>
      <c r="R50" s="88">
        <v>14</v>
      </c>
      <c r="S50" s="84">
        <f>SUM(E50:R50)</f>
        <v>164</v>
      </c>
    </row>
    <row r="51" spans="2:22" ht="42" customHeight="1" thickBot="1" thickTop="1">
      <c r="B51" s="183"/>
      <c r="C51" s="193" t="s">
        <v>63</v>
      </c>
      <c r="D51" s="194"/>
      <c r="E51" s="85">
        <f>E50+'[1]Stan i struktura VII 10'!E51</f>
        <v>84</v>
      </c>
      <c r="F51" s="85">
        <f>F50+'[1]Stan i struktura VII 10'!F51</f>
        <v>219</v>
      </c>
      <c r="G51" s="85">
        <f>G50+'[1]Stan i struktura VII 10'!G51</f>
        <v>284</v>
      </c>
      <c r="H51" s="85">
        <f>H50+'[1]Stan i struktura VII 10'!H51</f>
        <v>99</v>
      </c>
      <c r="I51" s="85">
        <f>I50+'[1]Stan i struktura VII 10'!I51</f>
        <v>446</v>
      </c>
      <c r="J51" s="85">
        <f>J50+'[1]Stan i struktura VII 10'!J51</f>
        <v>53</v>
      </c>
      <c r="K51" s="85">
        <f>K50+'[1]Stan i struktura VII 10'!K51</f>
        <v>113</v>
      </c>
      <c r="L51" s="85">
        <f>L50+'[1]Stan i struktura VII 10'!L51</f>
        <v>79</v>
      </c>
      <c r="M51" s="85">
        <f>M50+'[1]Stan i struktura VII 10'!M51</f>
        <v>18</v>
      </c>
      <c r="N51" s="85">
        <f>N50+'[1]Stan i struktura VII 10'!N51</f>
        <v>86</v>
      </c>
      <c r="O51" s="85">
        <f>O50+'[1]Stan i struktura VII 10'!O51</f>
        <v>235</v>
      </c>
      <c r="P51" s="85">
        <f>P50+'[1]Stan i struktura VII 10'!P51</f>
        <v>225</v>
      </c>
      <c r="Q51" s="85">
        <f>Q50+'[1]Stan i struktura VII 10'!Q51</f>
        <v>144</v>
      </c>
      <c r="R51" s="86">
        <f>R50+'[1]Stan i struktura VII 10'!R51</f>
        <v>81</v>
      </c>
      <c r="S51" s="83">
        <f>S50+'[1]Stan i struktura VII 10'!S51</f>
        <v>2166</v>
      </c>
      <c r="V51" s="4">
        <f>SUM(E51:R51)</f>
        <v>2166</v>
      </c>
    </row>
    <row r="52" spans="2:19" s="4" customFormat="1" ht="42" customHeight="1" thickBot="1" thickTop="1">
      <c r="B52" s="177" t="s">
        <v>28</v>
      </c>
      <c r="C52" s="184" t="s">
        <v>64</v>
      </c>
      <c r="D52" s="185"/>
      <c r="E52" s="49">
        <v>17</v>
      </c>
      <c r="F52" s="50">
        <v>4</v>
      </c>
      <c r="G52" s="50">
        <v>10</v>
      </c>
      <c r="H52" s="50">
        <v>17</v>
      </c>
      <c r="I52" s="51">
        <v>35</v>
      </c>
      <c r="J52" s="50">
        <v>4</v>
      </c>
      <c r="K52" s="51">
        <v>41</v>
      </c>
      <c r="L52" s="50">
        <v>12</v>
      </c>
      <c r="M52" s="51">
        <v>4</v>
      </c>
      <c r="N52" s="51">
        <v>11</v>
      </c>
      <c r="O52" s="51">
        <v>6</v>
      </c>
      <c r="P52" s="50">
        <v>9</v>
      </c>
      <c r="Q52" s="89">
        <v>19</v>
      </c>
      <c r="R52" s="51">
        <v>39</v>
      </c>
      <c r="S52" s="84">
        <f>SUM(E52:R52)</f>
        <v>228</v>
      </c>
    </row>
    <row r="53" spans="2:22" ht="42" customHeight="1" thickBot="1" thickTop="1">
      <c r="B53" s="183"/>
      <c r="C53" s="193" t="s">
        <v>65</v>
      </c>
      <c r="D53" s="194"/>
      <c r="E53" s="85">
        <f>E52+'[1]Stan i struktura VII 10'!E53</f>
        <v>110</v>
      </c>
      <c r="F53" s="85">
        <f>F52+'[1]Stan i struktura VII 10'!F53</f>
        <v>35</v>
      </c>
      <c r="G53" s="85">
        <f>G52+'[1]Stan i struktura VII 10'!G53</f>
        <v>148</v>
      </c>
      <c r="H53" s="85">
        <f>H52+'[1]Stan i struktura VII 10'!H53</f>
        <v>130</v>
      </c>
      <c r="I53" s="85">
        <f>I52+'[1]Stan i struktura VII 10'!I53</f>
        <v>116</v>
      </c>
      <c r="J53" s="85">
        <f>J52+'[1]Stan i struktura VII 10'!J53</f>
        <v>80</v>
      </c>
      <c r="K53" s="85">
        <f>K52+'[1]Stan i struktura VII 10'!K53</f>
        <v>227</v>
      </c>
      <c r="L53" s="85">
        <f>L52+'[1]Stan i struktura VII 10'!L53</f>
        <v>75</v>
      </c>
      <c r="M53" s="85">
        <f>M52+'[1]Stan i struktura VII 10'!M53</f>
        <v>30</v>
      </c>
      <c r="N53" s="85">
        <f>N52+'[1]Stan i struktura VII 10'!N53</f>
        <v>82</v>
      </c>
      <c r="O53" s="85">
        <f>O52+'[1]Stan i struktura VII 10'!O53</f>
        <v>60</v>
      </c>
      <c r="P53" s="85">
        <f>P52+'[1]Stan i struktura VII 10'!P53</f>
        <v>53</v>
      </c>
      <c r="Q53" s="85">
        <f>Q52+'[1]Stan i struktura VII 10'!Q53</f>
        <v>104</v>
      </c>
      <c r="R53" s="86">
        <f>R52+'[1]Stan i struktura VII 10'!R53</f>
        <v>213</v>
      </c>
      <c r="S53" s="83">
        <f>S52+'[1]Stan i struktura VII 10'!S53</f>
        <v>1463</v>
      </c>
      <c r="V53" s="4">
        <f>SUM(E53:R53)</f>
        <v>1463</v>
      </c>
    </row>
    <row r="54" spans="2:19" s="4" customFormat="1" ht="42" customHeight="1" thickBot="1" thickTop="1">
      <c r="B54" s="177" t="s">
        <v>31</v>
      </c>
      <c r="C54" s="184" t="s">
        <v>66</v>
      </c>
      <c r="D54" s="185"/>
      <c r="E54" s="49">
        <v>8</v>
      </c>
      <c r="F54" s="50">
        <v>3</v>
      </c>
      <c r="G54" s="50">
        <v>6</v>
      </c>
      <c r="H54" s="50">
        <v>0</v>
      </c>
      <c r="I54" s="51">
        <v>12</v>
      </c>
      <c r="J54" s="50">
        <v>29</v>
      </c>
      <c r="K54" s="51">
        <v>5</v>
      </c>
      <c r="L54" s="50">
        <v>17</v>
      </c>
      <c r="M54" s="51">
        <v>8</v>
      </c>
      <c r="N54" s="51">
        <v>5</v>
      </c>
      <c r="O54" s="51">
        <v>12</v>
      </c>
      <c r="P54" s="50">
        <v>9</v>
      </c>
      <c r="Q54" s="89">
        <v>25</v>
      </c>
      <c r="R54" s="51">
        <v>21</v>
      </c>
      <c r="S54" s="84">
        <f>SUM(E54:R54)</f>
        <v>160</v>
      </c>
    </row>
    <row r="55" spans="2:22" s="4" customFormat="1" ht="42" customHeight="1" thickBot="1" thickTop="1">
      <c r="B55" s="183"/>
      <c r="C55" s="186" t="s">
        <v>67</v>
      </c>
      <c r="D55" s="187"/>
      <c r="E55" s="85">
        <f>E54+'[1]Stan i struktura VII 10'!E55</f>
        <v>98</v>
      </c>
      <c r="F55" s="85">
        <f>F54+'[1]Stan i struktura VII 10'!F55</f>
        <v>54</v>
      </c>
      <c r="G55" s="85">
        <f>G54+'[1]Stan i struktura VII 10'!G55</f>
        <v>97</v>
      </c>
      <c r="H55" s="85">
        <f>H54+'[1]Stan i struktura VII 10'!H55</f>
        <v>10</v>
      </c>
      <c r="I55" s="85">
        <f>I54+'[1]Stan i struktura VII 10'!I55</f>
        <v>50</v>
      </c>
      <c r="J55" s="85">
        <f>J54+'[1]Stan i struktura VII 10'!J55</f>
        <v>136</v>
      </c>
      <c r="K55" s="85">
        <f>K54+'[1]Stan i struktura VII 10'!K55</f>
        <v>70</v>
      </c>
      <c r="L55" s="85">
        <f>L54+'[1]Stan i struktura VII 10'!L55</f>
        <v>127</v>
      </c>
      <c r="M55" s="85">
        <f>M54+'[1]Stan i struktura VII 10'!M55</f>
        <v>56</v>
      </c>
      <c r="N55" s="85">
        <f>N54+'[1]Stan i struktura VII 10'!N55</f>
        <v>93</v>
      </c>
      <c r="O55" s="85">
        <f>O54+'[1]Stan i struktura VII 10'!O55</f>
        <v>101</v>
      </c>
      <c r="P55" s="85">
        <f>P54+'[1]Stan i struktura VII 10'!P55</f>
        <v>106</v>
      </c>
      <c r="Q55" s="85">
        <f>Q54+'[1]Stan i struktura VII 10'!Q55</f>
        <v>125</v>
      </c>
      <c r="R55" s="86">
        <f>R54+'[1]Stan i struktura VII 10'!R55</f>
        <v>150</v>
      </c>
      <c r="S55" s="83">
        <f>S54+'[1]Stan i struktura VII 10'!S55</f>
        <v>1273</v>
      </c>
      <c r="V55" s="4">
        <f>SUM(E55:R55)</f>
        <v>1273</v>
      </c>
    </row>
    <row r="56" spans="2:19" s="4" customFormat="1" ht="42" customHeight="1" thickBot="1" thickTop="1">
      <c r="B56" s="177" t="s">
        <v>42</v>
      </c>
      <c r="C56" s="170" t="s">
        <v>68</v>
      </c>
      <c r="D56" s="171"/>
      <c r="E56" s="90">
        <v>0</v>
      </c>
      <c r="F56" s="90">
        <v>0</v>
      </c>
      <c r="G56" s="90">
        <v>0</v>
      </c>
      <c r="H56" s="90">
        <v>0</v>
      </c>
      <c r="I56" s="90">
        <v>3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3</v>
      </c>
    </row>
    <row r="57" spans="2:22" s="4" customFormat="1" ht="42" customHeight="1" thickBot="1" thickTop="1">
      <c r="B57" s="188"/>
      <c r="C57" s="189" t="s">
        <v>69</v>
      </c>
      <c r="D57" s="190"/>
      <c r="E57" s="85">
        <f>E56+'[1]Stan i struktura VII 10'!E57</f>
        <v>7</v>
      </c>
      <c r="F57" s="85">
        <f>F56+'[1]Stan i struktura VII 10'!F57</f>
        <v>1</v>
      </c>
      <c r="G57" s="85">
        <f>G56+'[1]Stan i struktura VII 10'!G57</f>
        <v>0</v>
      </c>
      <c r="H57" s="85">
        <f>H56+'[1]Stan i struktura VII 10'!H57</f>
        <v>0</v>
      </c>
      <c r="I57" s="85">
        <f>I56+'[1]Stan i struktura VII 10'!I57</f>
        <v>14</v>
      </c>
      <c r="J57" s="85">
        <f>J56+'[1]Stan i struktura VII 10'!J57</f>
        <v>0</v>
      </c>
      <c r="K57" s="85">
        <f>K56+'[1]Stan i struktura VII 10'!K57</f>
        <v>0</v>
      </c>
      <c r="L57" s="85">
        <f>L56+'[1]Stan i struktura VII 10'!L57</f>
        <v>0</v>
      </c>
      <c r="M57" s="85">
        <f>M56+'[1]Stan i struktura VII 10'!M57</f>
        <v>0</v>
      </c>
      <c r="N57" s="85">
        <f>N56+'[1]Stan i struktura VII 10'!N57</f>
        <v>0</v>
      </c>
      <c r="O57" s="85">
        <f>O56+'[1]Stan i struktura VII 10'!O57</f>
        <v>1</v>
      </c>
      <c r="P57" s="85">
        <f>P56+'[1]Stan i struktura VII 10'!P57</f>
        <v>0</v>
      </c>
      <c r="Q57" s="85">
        <f>Q56+'[1]Stan i struktura VII 10'!Q57</f>
        <v>0</v>
      </c>
      <c r="R57" s="86">
        <f>R56+'[1]Stan i struktura VII 10'!R57</f>
        <v>2</v>
      </c>
      <c r="S57" s="83">
        <f>S56+'[1]Stan i struktura VII 10'!S57</f>
        <v>25</v>
      </c>
      <c r="V57" s="4">
        <f>SUM(E57:R57)</f>
        <v>25</v>
      </c>
    </row>
    <row r="58" spans="2:19" s="4" customFormat="1" ht="42" customHeight="1" thickBot="1" thickTop="1">
      <c r="B58" s="177" t="s">
        <v>50</v>
      </c>
      <c r="C58" s="170" t="s">
        <v>70</v>
      </c>
      <c r="D58" s="171"/>
      <c r="E58" s="90">
        <v>29</v>
      </c>
      <c r="F58" s="90">
        <v>15</v>
      </c>
      <c r="G58" s="90">
        <v>54</v>
      </c>
      <c r="H58" s="90">
        <v>9</v>
      </c>
      <c r="I58" s="90">
        <v>83</v>
      </c>
      <c r="J58" s="90">
        <v>55</v>
      </c>
      <c r="K58" s="90">
        <v>48</v>
      </c>
      <c r="L58" s="90">
        <v>25</v>
      </c>
      <c r="M58" s="90">
        <v>58</v>
      </c>
      <c r="N58" s="90">
        <v>20</v>
      </c>
      <c r="O58" s="90">
        <v>31</v>
      </c>
      <c r="P58" s="90">
        <v>39</v>
      </c>
      <c r="Q58" s="90">
        <v>64</v>
      </c>
      <c r="R58" s="91">
        <v>129</v>
      </c>
      <c r="S58" s="84">
        <f>SUM(E58:R58)</f>
        <v>659</v>
      </c>
    </row>
    <row r="59" spans="2:22" s="4" customFormat="1" ht="42" customHeight="1" thickBot="1" thickTop="1">
      <c r="B59" s="178"/>
      <c r="C59" s="179" t="s">
        <v>71</v>
      </c>
      <c r="D59" s="180"/>
      <c r="E59" s="85">
        <f>E58+'[1]Stan i struktura VII 10'!E59</f>
        <v>118</v>
      </c>
      <c r="F59" s="85">
        <f>F58+'[1]Stan i struktura VII 10'!F59</f>
        <v>42</v>
      </c>
      <c r="G59" s="85">
        <f>G58+'[1]Stan i struktura VII 10'!G59</f>
        <v>378</v>
      </c>
      <c r="H59" s="85">
        <f>H58+'[1]Stan i struktura VII 10'!H59</f>
        <v>273</v>
      </c>
      <c r="I59" s="85">
        <f>I58+'[1]Stan i struktura VII 10'!I59</f>
        <v>452</v>
      </c>
      <c r="J59" s="85">
        <f>J58+'[1]Stan i struktura VII 10'!J59</f>
        <v>200</v>
      </c>
      <c r="K59" s="85">
        <f>K58+'[1]Stan i struktura VII 10'!K59</f>
        <v>366</v>
      </c>
      <c r="L59" s="85">
        <f>L58+'[1]Stan i struktura VII 10'!L59</f>
        <v>70</v>
      </c>
      <c r="M59" s="85">
        <f>M58+'[1]Stan i struktura VII 10'!M59</f>
        <v>183</v>
      </c>
      <c r="N59" s="85">
        <f>N58+'[1]Stan i struktura VII 10'!N59</f>
        <v>159</v>
      </c>
      <c r="O59" s="85">
        <f>O58+'[1]Stan i struktura VII 10'!O59</f>
        <v>133</v>
      </c>
      <c r="P59" s="85">
        <f>P58+'[1]Stan i struktura VII 10'!P59</f>
        <v>188</v>
      </c>
      <c r="Q59" s="85">
        <f>Q58+'[1]Stan i struktura VII 10'!Q59</f>
        <v>357</v>
      </c>
      <c r="R59" s="86">
        <f>R58+'[1]Stan i struktura VII 10'!R59</f>
        <v>436</v>
      </c>
      <c r="S59" s="83">
        <f>S58+'[1]Stan i struktura VII 10'!S59</f>
        <v>3355</v>
      </c>
      <c r="V59" s="4">
        <f>SUM(E59:R59)</f>
        <v>3355</v>
      </c>
    </row>
    <row r="60" spans="2:19" s="4" customFormat="1" ht="42" customHeight="1" thickBot="1" thickTop="1">
      <c r="B60" s="169" t="s">
        <v>72</v>
      </c>
      <c r="C60" s="170" t="s">
        <v>73</v>
      </c>
      <c r="D60" s="171"/>
      <c r="E60" s="90">
        <v>66</v>
      </c>
      <c r="F60" s="90">
        <v>60</v>
      </c>
      <c r="G60" s="90">
        <v>75</v>
      </c>
      <c r="H60" s="90">
        <v>20</v>
      </c>
      <c r="I60" s="90">
        <v>93</v>
      </c>
      <c r="J60" s="90">
        <v>105</v>
      </c>
      <c r="K60" s="90">
        <v>51</v>
      </c>
      <c r="L60" s="90">
        <v>21</v>
      </c>
      <c r="M60" s="90">
        <v>73</v>
      </c>
      <c r="N60" s="90">
        <v>36</v>
      </c>
      <c r="O60" s="90">
        <v>92</v>
      </c>
      <c r="P60" s="90">
        <v>86</v>
      </c>
      <c r="Q60" s="90">
        <v>97</v>
      </c>
      <c r="R60" s="91">
        <v>84</v>
      </c>
      <c r="S60" s="84">
        <f>SUM(E60:R60)</f>
        <v>959</v>
      </c>
    </row>
    <row r="61" spans="2:22" s="4" customFormat="1" ht="42" customHeight="1" thickBot="1" thickTop="1">
      <c r="B61" s="169"/>
      <c r="C61" s="181" t="s">
        <v>74</v>
      </c>
      <c r="D61" s="182"/>
      <c r="E61" s="92">
        <f>E60+'[1]Stan i struktura VII 10'!E61</f>
        <v>688</v>
      </c>
      <c r="F61" s="92">
        <f>F60+'[1]Stan i struktura VII 10'!F61</f>
        <v>347</v>
      </c>
      <c r="G61" s="92">
        <f>G60+'[1]Stan i struktura VII 10'!G61</f>
        <v>763</v>
      </c>
      <c r="H61" s="92">
        <f>H60+'[1]Stan i struktura VII 10'!H61</f>
        <v>730</v>
      </c>
      <c r="I61" s="92">
        <f>I60+'[1]Stan i struktura VII 10'!I61</f>
        <v>790</v>
      </c>
      <c r="J61" s="92">
        <f>J60+'[1]Stan i struktura VII 10'!J61</f>
        <v>770</v>
      </c>
      <c r="K61" s="92">
        <f>K60+'[1]Stan i struktura VII 10'!K61</f>
        <v>579</v>
      </c>
      <c r="L61" s="92">
        <f>L60+'[1]Stan i struktura VII 10'!L61</f>
        <v>391</v>
      </c>
      <c r="M61" s="92">
        <f>M60+'[1]Stan i struktura VII 10'!M61</f>
        <v>409</v>
      </c>
      <c r="N61" s="92">
        <f>N60+'[1]Stan i struktura VII 10'!N61</f>
        <v>215</v>
      </c>
      <c r="O61" s="92">
        <f>O60+'[1]Stan i struktura VII 10'!O61</f>
        <v>557</v>
      </c>
      <c r="P61" s="92">
        <f>P60+'[1]Stan i struktura VII 10'!P61</f>
        <v>570</v>
      </c>
      <c r="Q61" s="92">
        <f>Q60+'[1]Stan i struktura VII 10'!Q61</f>
        <v>766</v>
      </c>
      <c r="R61" s="93">
        <f>R60+'[1]Stan i struktura VII 10'!R61</f>
        <v>632</v>
      </c>
      <c r="S61" s="83">
        <f>S60+'[1]Stan i struktura VII 10'!S61</f>
        <v>8207</v>
      </c>
      <c r="V61" s="4">
        <f>SUM(E61:R61)</f>
        <v>8207</v>
      </c>
    </row>
    <row r="62" spans="2:19" s="4" customFormat="1" ht="42" customHeight="1" thickBot="1" thickTop="1">
      <c r="B62" s="169" t="s">
        <v>75</v>
      </c>
      <c r="C62" s="170" t="s">
        <v>76</v>
      </c>
      <c r="D62" s="171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8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8</v>
      </c>
    </row>
    <row r="63" spans="2:22" s="4" customFormat="1" ht="42" customHeight="1" thickBot="1" thickTop="1">
      <c r="B63" s="169"/>
      <c r="C63" s="172" t="s">
        <v>77</v>
      </c>
      <c r="D63" s="173"/>
      <c r="E63" s="85">
        <f>E62+'[1]Stan i struktura VII 10'!E63</f>
        <v>0</v>
      </c>
      <c r="F63" s="85">
        <f>F62+'[1]Stan i struktura VII 10'!F63</f>
        <v>0</v>
      </c>
      <c r="G63" s="85">
        <f>G62+'[1]Stan i struktura VII 10'!G63</f>
        <v>0</v>
      </c>
      <c r="H63" s="85">
        <f>H62+'[1]Stan i struktura VII 10'!H63</f>
        <v>0</v>
      </c>
      <c r="I63" s="85">
        <f>I62+'[1]Stan i struktura VII 10'!I63</f>
        <v>0</v>
      </c>
      <c r="J63" s="85">
        <f>J62+'[1]Stan i struktura VII 10'!J63</f>
        <v>8</v>
      </c>
      <c r="K63" s="85">
        <f>K62+'[1]Stan i struktura VII 10'!K63</f>
        <v>2</v>
      </c>
      <c r="L63" s="85">
        <f>L62+'[1]Stan i struktura VII 10'!L63</f>
        <v>0</v>
      </c>
      <c r="M63" s="85">
        <f>M62+'[1]Stan i struktura VII 10'!M63</f>
        <v>0</v>
      </c>
      <c r="N63" s="85">
        <f>N62+'[1]Stan i struktura VII 10'!N63</f>
        <v>0</v>
      </c>
      <c r="O63" s="85">
        <f>O62+'[1]Stan i struktura VII 10'!O63</f>
        <v>0</v>
      </c>
      <c r="P63" s="85">
        <f>P62+'[1]Stan i struktura VII 10'!P63</f>
        <v>0</v>
      </c>
      <c r="Q63" s="85">
        <f>Q62+'[1]Stan i struktura VII 10'!Q63</f>
        <v>0</v>
      </c>
      <c r="R63" s="86">
        <f>R62+'[1]Stan i struktura VII 10'!R63</f>
        <v>11</v>
      </c>
      <c r="S63" s="83">
        <f>S62+'[1]Stan i struktura VII 10'!S63</f>
        <v>21</v>
      </c>
      <c r="V63" s="4">
        <f>SUM(E63:R63)</f>
        <v>21</v>
      </c>
    </row>
    <row r="64" spans="2:19" s="4" customFormat="1" ht="42" customHeight="1" thickBot="1" thickTop="1">
      <c r="B64" s="169" t="s">
        <v>78</v>
      </c>
      <c r="C64" s="170" t="s">
        <v>79</v>
      </c>
      <c r="D64" s="171"/>
      <c r="E64" s="90">
        <v>0</v>
      </c>
      <c r="F64" s="90">
        <v>11</v>
      </c>
      <c r="G64" s="90">
        <v>0</v>
      </c>
      <c r="H64" s="90">
        <v>9</v>
      </c>
      <c r="I64" s="90">
        <v>7</v>
      </c>
      <c r="J64" s="90">
        <v>1</v>
      </c>
      <c r="K64" s="90">
        <v>2</v>
      </c>
      <c r="L64" s="90">
        <v>0</v>
      </c>
      <c r="M64" s="90">
        <v>3</v>
      </c>
      <c r="N64" s="90">
        <v>0</v>
      </c>
      <c r="O64" s="90">
        <v>99</v>
      </c>
      <c r="P64" s="90">
        <v>22</v>
      </c>
      <c r="Q64" s="90">
        <v>59</v>
      </c>
      <c r="R64" s="91">
        <v>885</v>
      </c>
      <c r="S64" s="84">
        <f>SUM(E64:R64)</f>
        <v>1098</v>
      </c>
    </row>
    <row r="65" spans="2:22" ht="42" customHeight="1" thickBot="1" thickTop="1">
      <c r="B65" s="174"/>
      <c r="C65" s="175" t="s">
        <v>80</v>
      </c>
      <c r="D65" s="176"/>
      <c r="E65" s="85">
        <f>E64+'[1]Stan i struktura VII 10'!E65</f>
        <v>39</v>
      </c>
      <c r="F65" s="85">
        <f>F64+'[1]Stan i struktura VII 10'!F65</f>
        <v>163</v>
      </c>
      <c r="G65" s="85">
        <f>G64+'[1]Stan i struktura VII 10'!G65</f>
        <v>68</v>
      </c>
      <c r="H65" s="85">
        <f>H64+'[1]Stan i struktura VII 10'!H65</f>
        <v>134</v>
      </c>
      <c r="I65" s="85">
        <f>I64+'[1]Stan i struktura VII 10'!I65</f>
        <v>349</v>
      </c>
      <c r="J65" s="85">
        <f>J64+'[1]Stan i struktura VII 10'!J65</f>
        <v>148</v>
      </c>
      <c r="K65" s="85">
        <f>K64+'[1]Stan i struktura VII 10'!K65</f>
        <v>149</v>
      </c>
      <c r="L65" s="85">
        <f>L64+'[1]Stan i struktura VII 10'!L65</f>
        <v>18</v>
      </c>
      <c r="M65" s="85">
        <f>M64+'[1]Stan i struktura VII 10'!M65</f>
        <v>60</v>
      </c>
      <c r="N65" s="85">
        <f>N64+'[1]Stan i struktura VII 10'!N65</f>
        <v>69</v>
      </c>
      <c r="O65" s="85">
        <f>O64+'[1]Stan i struktura VII 10'!O65</f>
        <v>653</v>
      </c>
      <c r="P65" s="85">
        <f>P64+'[1]Stan i struktura VII 10'!P65</f>
        <v>132</v>
      </c>
      <c r="Q65" s="85">
        <f>Q64+'[1]Stan i struktura VII 10'!Q65</f>
        <v>703</v>
      </c>
      <c r="R65" s="86">
        <f>R64+'[1]Stan i struktura VII 10'!R65</f>
        <v>7676</v>
      </c>
      <c r="S65" s="83">
        <f>S64+'[1]Stan i struktura VII 10'!S65</f>
        <v>10361</v>
      </c>
      <c r="V65" s="4">
        <f>SUM(E65:R65)</f>
        <v>10361</v>
      </c>
    </row>
    <row r="66" spans="2:22" ht="42" customHeight="1" thickBot="1" thickTop="1">
      <c r="B66" s="162" t="s">
        <v>81</v>
      </c>
      <c r="C66" s="164" t="s">
        <v>82</v>
      </c>
      <c r="D66" s="165"/>
      <c r="E66" s="94">
        <f aca="true" t="shared" si="14" ref="E66:R67">E48+E50+E52+E54+E56+E58+E60+E62+E64</f>
        <v>131</v>
      </c>
      <c r="F66" s="94">
        <f t="shared" si="14"/>
        <v>155</v>
      </c>
      <c r="G66" s="94">
        <f t="shared" si="14"/>
        <v>166</v>
      </c>
      <c r="H66" s="94">
        <f t="shared" si="14"/>
        <v>56</v>
      </c>
      <c r="I66" s="94">
        <f t="shared" si="14"/>
        <v>248</v>
      </c>
      <c r="J66" s="94">
        <f t="shared" si="14"/>
        <v>206</v>
      </c>
      <c r="K66" s="94">
        <f t="shared" si="14"/>
        <v>154</v>
      </c>
      <c r="L66" s="94">
        <f t="shared" si="14"/>
        <v>86</v>
      </c>
      <c r="M66" s="94">
        <f t="shared" si="14"/>
        <v>148</v>
      </c>
      <c r="N66" s="94">
        <f t="shared" si="14"/>
        <v>73</v>
      </c>
      <c r="O66" s="94">
        <f t="shared" si="14"/>
        <v>277</v>
      </c>
      <c r="P66" s="94">
        <f t="shared" si="14"/>
        <v>182</v>
      </c>
      <c r="Q66" s="94">
        <f t="shared" si="14"/>
        <v>419</v>
      </c>
      <c r="R66" s="95">
        <f t="shared" si="14"/>
        <v>1208</v>
      </c>
      <c r="S66" s="77">
        <f>SUM(E66:R66)</f>
        <v>3509</v>
      </c>
      <c r="V66" s="4"/>
    </row>
    <row r="67" spans="2:22" ht="42" customHeight="1" thickBot="1" thickTop="1">
      <c r="B67" s="163"/>
      <c r="C67" s="164" t="s">
        <v>83</v>
      </c>
      <c r="D67" s="165"/>
      <c r="E67" s="96">
        <f t="shared" si="14"/>
        <v>1195</v>
      </c>
      <c r="F67" s="96">
        <f>F49+F51+F53+F55+F57+F59+F61+F63+F65</f>
        <v>924</v>
      </c>
      <c r="G67" s="96">
        <f t="shared" si="14"/>
        <v>1744</v>
      </c>
      <c r="H67" s="96">
        <f t="shared" si="14"/>
        <v>1378</v>
      </c>
      <c r="I67" s="96">
        <f t="shared" si="14"/>
        <v>2295</v>
      </c>
      <c r="J67" s="96">
        <f t="shared" si="14"/>
        <v>1478</v>
      </c>
      <c r="K67" s="96">
        <f t="shared" si="14"/>
        <v>1633</v>
      </c>
      <c r="L67" s="96">
        <f t="shared" si="14"/>
        <v>804</v>
      </c>
      <c r="M67" s="96">
        <f t="shared" si="14"/>
        <v>788</v>
      </c>
      <c r="N67" s="96">
        <f t="shared" si="14"/>
        <v>718</v>
      </c>
      <c r="O67" s="96">
        <f t="shared" si="14"/>
        <v>1862</v>
      </c>
      <c r="P67" s="96">
        <f t="shared" si="14"/>
        <v>1310</v>
      </c>
      <c r="Q67" s="96">
        <f t="shared" si="14"/>
        <v>3158</v>
      </c>
      <c r="R67" s="97">
        <f t="shared" si="14"/>
        <v>9502</v>
      </c>
      <c r="S67" s="77">
        <f>SUM(E67:R67)</f>
        <v>28789</v>
      </c>
      <c r="V67" s="4"/>
    </row>
    <row r="68" spans="2:19" ht="14.25" customHeight="1">
      <c r="B68" s="166" t="s">
        <v>84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</row>
    <row r="69" spans="2:19" ht="14.2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5" ht="13.5" thickBot="1"/>
    <row r="76" spans="5:19" ht="26.25" customHeight="1" thickBot="1" thickTop="1">
      <c r="E76" s="98">
        <v>207</v>
      </c>
      <c r="F76" s="98">
        <v>121</v>
      </c>
      <c r="G76" s="98">
        <v>102</v>
      </c>
      <c r="H76" s="98">
        <v>92</v>
      </c>
      <c r="I76" s="98">
        <v>198</v>
      </c>
      <c r="J76" s="98">
        <v>79</v>
      </c>
      <c r="K76" s="98">
        <v>68</v>
      </c>
      <c r="L76" s="98">
        <v>61</v>
      </c>
      <c r="M76" s="98">
        <v>89</v>
      </c>
      <c r="N76" s="98">
        <v>85</v>
      </c>
      <c r="O76" s="98">
        <v>194</v>
      </c>
      <c r="P76" s="98">
        <v>148</v>
      </c>
      <c r="Q76" s="98">
        <v>127</v>
      </c>
      <c r="R76" s="98">
        <v>151</v>
      </c>
      <c r="S76" s="77">
        <f>SUM(E76:R76)</f>
        <v>1722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2" spans="2:15" ht="18" customHeight="1">
      <c r="B2" s="257" t="s">
        <v>85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2:15" ht="18" customHeight="1">
      <c r="B3" s="257" t="s">
        <v>86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5" ht="18.75" thickBot="1">
      <c r="B4" s="1"/>
      <c r="C4" s="99"/>
      <c r="D4" s="99"/>
      <c r="E4" s="99"/>
      <c r="F4" s="99"/>
      <c r="G4" s="99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260" t="s">
        <v>87</v>
      </c>
      <c r="C5" s="262" t="s">
        <v>88</v>
      </c>
      <c r="D5" s="264" t="s">
        <v>89</v>
      </c>
      <c r="E5" s="266" t="s">
        <v>90</v>
      </c>
      <c r="F5" s="99"/>
      <c r="G5" s="260" t="s">
        <v>87</v>
      </c>
      <c r="H5" s="268" t="s">
        <v>91</v>
      </c>
      <c r="I5" s="264" t="s">
        <v>89</v>
      </c>
      <c r="J5" s="266" t="s">
        <v>90</v>
      </c>
      <c r="K5" s="33"/>
      <c r="L5" s="260" t="s">
        <v>87</v>
      </c>
      <c r="M5" s="270" t="s">
        <v>88</v>
      </c>
      <c r="N5" s="264" t="s">
        <v>89</v>
      </c>
      <c r="O5" s="272" t="s">
        <v>90</v>
      </c>
    </row>
    <row r="6" spans="2:15" ht="18.75" customHeight="1" thickBot="1" thickTop="1">
      <c r="B6" s="261"/>
      <c r="C6" s="263"/>
      <c r="D6" s="265"/>
      <c r="E6" s="267"/>
      <c r="F6" s="99"/>
      <c r="G6" s="261"/>
      <c r="H6" s="269"/>
      <c r="I6" s="265"/>
      <c r="J6" s="267"/>
      <c r="K6" s="33"/>
      <c r="L6" s="261"/>
      <c r="M6" s="271"/>
      <c r="N6" s="265"/>
      <c r="O6" s="273"/>
    </row>
    <row r="7" spans="2:15" ht="16.5" customHeight="1" thickTop="1">
      <c r="B7" s="274" t="s">
        <v>92</v>
      </c>
      <c r="C7" s="275"/>
      <c r="D7" s="275"/>
      <c r="E7" s="278">
        <f>SUM(E9+E20+E28+E35+E42)</f>
        <v>20577</v>
      </c>
      <c r="F7" s="99"/>
      <c r="G7" s="100">
        <v>4</v>
      </c>
      <c r="H7" s="101" t="s">
        <v>93</v>
      </c>
      <c r="I7" s="102" t="s">
        <v>94</v>
      </c>
      <c r="J7" s="103">
        <v>801</v>
      </c>
      <c r="K7" s="33"/>
      <c r="L7" s="104" t="s">
        <v>95</v>
      </c>
      <c r="M7" s="105" t="s">
        <v>96</v>
      </c>
      <c r="N7" s="105" t="s">
        <v>97</v>
      </c>
      <c r="O7" s="106">
        <f>SUM(O8:O19)</f>
        <v>8681</v>
      </c>
    </row>
    <row r="8" spans="2:15" ht="16.5" customHeight="1" thickBot="1">
      <c r="B8" s="276"/>
      <c r="C8" s="277"/>
      <c r="D8" s="277"/>
      <c r="E8" s="279"/>
      <c r="F8" s="1"/>
      <c r="G8" s="107">
        <v>5</v>
      </c>
      <c r="H8" s="108" t="s">
        <v>98</v>
      </c>
      <c r="I8" s="109" t="s">
        <v>94</v>
      </c>
      <c r="J8" s="110">
        <v>290</v>
      </c>
      <c r="K8" s="1"/>
      <c r="L8" s="107">
        <v>1</v>
      </c>
      <c r="M8" s="108" t="s">
        <v>99</v>
      </c>
      <c r="N8" s="109" t="s">
        <v>94</v>
      </c>
      <c r="O8" s="110">
        <v>159</v>
      </c>
    </row>
    <row r="9" spans="2:15" ht="16.5" customHeight="1" thickBot="1" thickTop="1">
      <c r="B9" s="104" t="s">
        <v>100</v>
      </c>
      <c r="C9" s="105" t="s">
        <v>101</v>
      </c>
      <c r="D9" s="111" t="s">
        <v>97</v>
      </c>
      <c r="E9" s="106">
        <f>SUM(E10:E18)</f>
        <v>7345</v>
      </c>
      <c r="F9" s="1"/>
      <c r="G9" s="112"/>
      <c r="H9" s="113"/>
      <c r="I9" s="114"/>
      <c r="J9" s="115"/>
      <c r="K9" s="1"/>
      <c r="L9" s="107">
        <v>2</v>
      </c>
      <c r="M9" s="108" t="s">
        <v>102</v>
      </c>
      <c r="N9" s="109" t="s">
        <v>103</v>
      </c>
      <c r="O9" s="110">
        <v>167</v>
      </c>
    </row>
    <row r="10" spans="2:15" ht="16.5" customHeight="1" thickBot="1">
      <c r="B10" s="107">
        <v>1</v>
      </c>
      <c r="C10" s="108" t="s">
        <v>104</v>
      </c>
      <c r="D10" s="109" t="s">
        <v>103</v>
      </c>
      <c r="E10" s="110">
        <v>264</v>
      </c>
      <c r="F10" s="1"/>
      <c r="G10" s="116"/>
      <c r="H10" s="117"/>
      <c r="I10" s="118"/>
      <c r="J10" s="118"/>
      <c r="K10" s="1"/>
      <c r="L10" s="107">
        <v>3</v>
      </c>
      <c r="M10" s="108" t="s">
        <v>105</v>
      </c>
      <c r="N10" s="109" t="s">
        <v>94</v>
      </c>
      <c r="O10" s="110">
        <v>542</v>
      </c>
    </row>
    <row r="11" spans="2:15" ht="16.5" customHeight="1">
      <c r="B11" s="107">
        <v>2</v>
      </c>
      <c r="C11" s="108" t="s">
        <v>106</v>
      </c>
      <c r="D11" s="109" t="s">
        <v>103</v>
      </c>
      <c r="E11" s="110">
        <v>287</v>
      </c>
      <c r="F11" s="1"/>
      <c r="G11" s="260" t="s">
        <v>87</v>
      </c>
      <c r="H11" s="268" t="s">
        <v>91</v>
      </c>
      <c r="I11" s="264" t="s">
        <v>89</v>
      </c>
      <c r="J11" s="266" t="s">
        <v>90</v>
      </c>
      <c r="K11" s="1"/>
      <c r="L11" s="107">
        <v>4</v>
      </c>
      <c r="M11" s="108" t="s">
        <v>107</v>
      </c>
      <c r="N11" s="109" t="s">
        <v>94</v>
      </c>
      <c r="O11" s="110">
        <v>208</v>
      </c>
    </row>
    <row r="12" spans="2:15" ht="16.5" customHeight="1" thickBot="1">
      <c r="B12" s="107">
        <v>3</v>
      </c>
      <c r="C12" s="108" t="s">
        <v>108</v>
      </c>
      <c r="D12" s="109" t="s">
        <v>103</v>
      </c>
      <c r="E12" s="110">
        <v>225</v>
      </c>
      <c r="F12" s="1"/>
      <c r="G12" s="261"/>
      <c r="H12" s="269"/>
      <c r="I12" s="265"/>
      <c r="J12" s="267"/>
      <c r="K12" s="1"/>
      <c r="L12" s="107">
        <v>5</v>
      </c>
      <c r="M12" s="108" t="s">
        <v>109</v>
      </c>
      <c r="N12" s="109" t="s">
        <v>94</v>
      </c>
      <c r="O12" s="110">
        <v>441</v>
      </c>
    </row>
    <row r="13" spans="2:15" ht="16.5" customHeight="1" thickTop="1">
      <c r="B13" s="107">
        <v>4</v>
      </c>
      <c r="C13" s="108" t="s">
        <v>110</v>
      </c>
      <c r="D13" s="109" t="s">
        <v>111</v>
      </c>
      <c r="E13" s="110">
        <v>515</v>
      </c>
      <c r="F13" s="1"/>
      <c r="G13" s="274" t="s">
        <v>112</v>
      </c>
      <c r="H13" s="275"/>
      <c r="I13" s="275"/>
      <c r="J13" s="278">
        <f>SUM(J15+J24+J34+J42+O7+O21+O32)</f>
        <v>34905</v>
      </c>
      <c r="K13" s="1"/>
      <c r="L13" s="107" t="s">
        <v>50</v>
      </c>
      <c r="M13" s="108" t="s">
        <v>113</v>
      </c>
      <c r="N13" s="109" t="s">
        <v>94</v>
      </c>
      <c r="O13" s="110">
        <v>1228</v>
      </c>
    </row>
    <row r="14" spans="2:15" ht="16.5" customHeight="1" thickBot="1">
      <c r="B14" s="107">
        <v>5</v>
      </c>
      <c r="C14" s="108" t="s">
        <v>114</v>
      </c>
      <c r="D14" s="109" t="s">
        <v>103</v>
      </c>
      <c r="E14" s="110">
        <v>320</v>
      </c>
      <c r="F14" s="119"/>
      <c r="G14" s="276"/>
      <c r="H14" s="277"/>
      <c r="I14" s="277"/>
      <c r="J14" s="288"/>
      <c r="K14" s="119"/>
      <c r="L14" s="107">
        <v>7</v>
      </c>
      <c r="M14" s="108" t="s">
        <v>115</v>
      </c>
      <c r="N14" s="109" t="s">
        <v>103</v>
      </c>
      <c r="O14" s="110">
        <v>267</v>
      </c>
    </row>
    <row r="15" spans="2:15" ht="16.5" customHeight="1" thickTop="1">
      <c r="B15" s="107">
        <v>6</v>
      </c>
      <c r="C15" s="108" t="s">
        <v>116</v>
      </c>
      <c r="D15" s="109" t="s">
        <v>103</v>
      </c>
      <c r="E15" s="110">
        <v>314</v>
      </c>
      <c r="F15" s="120"/>
      <c r="G15" s="104" t="s">
        <v>100</v>
      </c>
      <c r="H15" s="105" t="s">
        <v>117</v>
      </c>
      <c r="I15" s="121" t="s">
        <v>97</v>
      </c>
      <c r="J15" s="122">
        <f>SUM(J16:J22)</f>
        <v>3963</v>
      </c>
      <c r="K15" s="1"/>
      <c r="L15" s="107">
        <v>8</v>
      </c>
      <c r="M15" s="108" t="s">
        <v>118</v>
      </c>
      <c r="N15" s="109" t="s">
        <v>103</v>
      </c>
      <c r="O15" s="110">
        <v>146</v>
      </c>
    </row>
    <row r="16" spans="2:15" ht="16.5" customHeight="1">
      <c r="B16" s="107">
        <v>7</v>
      </c>
      <c r="C16" s="108" t="s">
        <v>119</v>
      </c>
      <c r="D16" s="109" t="s">
        <v>94</v>
      </c>
      <c r="E16" s="110">
        <v>903</v>
      </c>
      <c r="F16" s="120"/>
      <c r="G16" s="107">
        <v>1</v>
      </c>
      <c r="H16" s="108" t="s">
        <v>120</v>
      </c>
      <c r="I16" s="109" t="s">
        <v>103</v>
      </c>
      <c r="J16" s="110">
        <v>153</v>
      </c>
      <c r="K16" s="1"/>
      <c r="L16" s="107">
        <v>9</v>
      </c>
      <c r="M16" s="108" t="s">
        <v>121</v>
      </c>
      <c r="N16" s="109" t="s">
        <v>103</v>
      </c>
      <c r="O16" s="110">
        <v>189</v>
      </c>
    </row>
    <row r="17" spans="2:15" ht="16.5" customHeight="1" thickBot="1">
      <c r="B17" s="123"/>
      <c r="C17" s="124"/>
      <c r="D17" s="125"/>
      <c r="E17" s="126"/>
      <c r="F17" s="120"/>
      <c r="G17" s="107">
        <v>2</v>
      </c>
      <c r="H17" s="108" t="s">
        <v>122</v>
      </c>
      <c r="I17" s="109" t="s">
        <v>103</v>
      </c>
      <c r="J17" s="110">
        <v>110</v>
      </c>
      <c r="K17" s="1"/>
      <c r="L17" s="107">
        <v>10</v>
      </c>
      <c r="M17" s="108" t="s">
        <v>123</v>
      </c>
      <c r="N17" s="109" t="s">
        <v>103</v>
      </c>
      <c r="O17" s="110">
        <v>788</v>
      </c>
    </row>
    <row r="18" spans="2:15" ht="16.5" customHeight="1" thickBot="1" thickTop="1">
      <c r="B18" s="127">
        <v>8</v>
      </c>
      <c r="C18" s="128" t="s">
        <v>124</v>
      </c>
      <c r="D18" s="129" t="s">
        <v>125</v>
      </c>
      <c r="E18" s="130">
        <v>4517</v>
      </c>
      <c r="F18" s="120"/>
      <c r="G18" s="107">
        <v>3</v>
      </c>
      <c r="H18" s="108" t="s">
        <v>126</v>
      </c>
      <c r="I18" s="109" t="s">
        <v>103</v>
      </c>
      <c r="J18" s="110">
        <v>319</v>
      </c>
      <c r="K18" s="1"/>
      <c r="L18" s="123"/>
      <c r="M18" s="124"/>
      <c r="N18" s="125"/>
      <c r="O18" s="126"/>
    </row>
    <row r="19" spans="2:15" ht="16.5" customHeight="1" thickBot="1" thickTop="1">
      <c r="B19" s="100"/>
      <c r="C19" s="101"/>
      <c r="D19" s="102"/>
      <c r="E19" s="103" t="s">
        <v>22</v>
      </c>
      <c r="F19" s="131"/>
      <c r="G19" s="107">
        <v>4</v>
      </c>
      <c r="H19" s="108" t="s">
        <v>127</v>
      </c>
      <c r="I19" s="109" t="s">
        <v>103</v>
      </c>
      <c r="J19" s="110">
        <v>723</v>
      </c>
      <c r="K19" s="1"/>
      <c r="L19" s="127">
        <v>11</v>
      </c>
      <c r="M19" s="128" t="s">
        <v>123</v>
      </c>
      <c r="N19" s="129" t="s">
        <v>125</v>
      </c>
      <c r="O19" s="130">
        <v>4546</v>
      </c>
    </row>
    <row r="20" spans="2:15" ht="16.5" customHeight="1" thickTop="1">
      <c r="B20" s="132" t="s">
        <v>128</v>
      </c>
      <c r="C20" s="133" t="s">
        <v>7</v>
      </c>
      <c r="D20" s="134" t="s">
        <v>97</v>
      </c>
      <c r="E20" s="135">
        <f>SUM(E21:E26)</f>
        <v>4248</v>
      </c>
      <c r="F20" s="120"/>
      <c r="G20" s="107">
        <v>5</v>
      </c>
      <c r="H20" s="108" t="s">
        <v>127</v>
      </c>
      <c r="I20" s="109" t="s">
        <v>111</v>
      </c>
      <c r="J20" s="110">
        <v>1611</v>
      </c>
      <c r="K20" s="1"/>
      <c r="L20" s="100"/>
      <c r="M20" s="101"/>
      <c r="N20" s="102"/>
      <c r="O20" s="103" t="s">
        <v>22</v>
      </c>
    </row>
    <row r="21" spans="2:15" ht="16.5" customHeight="1">
      <c r="B21" s="107">
        <v>1</v>
      </c>
      <c r="C21" s="108" t="s">
        <v>129</v>
      </c>
      <c r="D21" s="109" t="s">
        <v>103</v>
      </c>
      <c r="E21" s="110">
        <v>407</v>
      </c>
      <c r="F21" s="120"/>
      <c r="G21" s="107">
        <v>6</v>
      </c>
      <c r="H21" s="108" t="s">
        <v>130</v>
      </c>
      <c r="I21" s="109" t="s">
        <v>94</v>
      </c>
      <c r="J21" s="110">
        <v>889</v>
      </c>
      <c r="K21" s="1"/>
      <c r="L21" s="132" t="s">
        <v>131</v>
      </c>
      <c r="M21" s="133" t="s">
        <v>16</v>
      </c>
      <c r="N21" s="134" t="s">
        <v>97</v>
      </c>
      <c r="O21" s="135">
        <f>SUM(O22:O30)</f>
        <v>5807</v>
      </c>
    </row>
    <row r="22" spans="2:15" ht="16.5" customHeight="1">
      <c r="B22" s="107">
        <v>2</v>
      </c>
      <c r="C22" s="108" t="s">
        <v>132</v>
      </c>
      <c r="D22" s="109" t="s">
        <v>94</v>
      </c>
      <c r="E22" s="110">
        <v>1811</v>
      </c>
      <c r="F22" s="120"/>
      <c r="G22" s="107">
        <v>7</v>
      </c>
      <c r="H22" s="108" t="s">
        <v>133</v>
      </c>
      <c r="I22" s="109" t="s">
        <v>103</v>
      </c>
      <c r="J22" s="110">
        <v>158</v>
      </c>
      <c r="K22" s="1"/>
      <c r="L22" s="107">
        <v>1</v>
      </c>
      <c r="M22" s="108" t="s">
        <v>134</v>
      </c>
      <c r="N22" s="109" t="s">
        <v>103</v>
      </c>
      <c r="O22" s="110">
        <v>311</v>
      </c>
    </row>
    <row r="23" spans="2:15" ht="16.5" customHeight="1">
      <c r="B23" s="107">
        <v>3</v>
      </c>
      <c r="C23" s="108" t="s">
        <v>135</v>
      </c>
      <c r="D23" s="109" t="s">
        <v>103</v>
      </c>
      <c r="E23" s="110">
        <v>474</v>
      </c>
      <c r="F23" s="120"/>
      <c r="G23" s="107"/>
      <c r="H23" s="108"/>
      <c r="I23" s="109"/>
      <c r="J23" s="110" t="s">
        <v>136</v>
      </c>
      <c r="K23" s="1"/>
      <c r="L23" s="107">
        <v>2</v>
      </c>
      <c r="M23" s="108" t="s">
        <v>137</v>
      </c>
      <c r="N23" s="109" t="s">
        <v>111</v>
      </c>
      <c r="O23" s="110">
        <v>274</v>
      </c>
    </row>
    <row r="24" spans="2:15" ht="16.5" customHeight="1">
      <c r="B24" s="107">
        <v>4</v>
      </c>
      <c r="C24" s="108" t="s">
        <v>138</v>
      </c>
      <c r="D24" s="109" t="s">
        <v>103</v>
      </c>
      <c r="E24" s="110">
        <v>287</v>
      </c>
      <c r="F24" s="120"/>
      <c r="G24" s="132" t="s">
        <v>128</v>
      </c>
      <c r="H24" s="133" t="s">
        <v>139</v>
      </c>
      <c r="I24" s="134" t="s">
        <v>97</v>
      </c>
      <c r="J24" s="135">
        <f>SUM(J25:J32)</f>
        <v>6774</v>
      </c>
      <c r="K24" s="1"/>
      <c r="L24" s="107">
        <v>3</v>
      </c>
      <c r="M24" s="108" t="s">
        <v>140</v>
      </c>
      <c r="N24" s="109" t="s">
        <v>94</v>
      </c>
      <c r="O24" s="110">
        <v>489</v>
      </c>
    </row>
    <row r="25" spans="2:15" ht="16.5" customHeight="1">
      <c r="B25" s="107">
        <v>5</v>
      </c>
      <c r="C25" s="108" t="s">
        <v>141</v>
      </c>
      <c r="D25" s="109" t="s">
        <v>94</v>
      </c>
      <c r="E25" s="110">
        <v>836</v>
      </c>
      <c r="F25" s="120"/>
      <c r="G25" s="107">
        <v>1</v>
      </c>
      <c r="H25" s="108" t="s">
        <v>142</v>
      </c>
      <c r="I25" s="109" t="s">
        <v>94</v>
      </c>
      <c r="J25" s="110">
        <v>315</v>
      </c>
      <c r="K25" s="1"/>
      <c r="L25" s="107">
        <v>4</v>
      </c>
      <c r="M25" s="108" t="s">
        <v>143</v>
      </c>
      <c r="N25" s="109" t="s">
        <v>94</v>
      </c>
      <c r="O25" s="110">
        <v>391</v>
      </c>
    </row>
    <row r="26" spans="2:15" ht="16.5" customHeight="1">
      <c r="B26" s="107">
        <v>6</v>
      </c>
      <c r="C26" s="108" t="s">
        <v>144</v>
      </c>
      <c r="D26" s="109" t="s">
        <v>94</v>
      </c>
      <c r="E26" s="110">
        <v>433</v>
      </c>
      <c r="F26" s="120"/>
      <c r="G26" s="107">
        <v>2</v>
      </c>
      <c r="H26" s="108" t="s">
        <v>145</v>
      </c>
      <c r="I26" s="109" t="s">
        <v>103</v>
      </c>
      <c r="J26" s="110">
        <v>257</v>
      </c>
      <c r="K26" s="1"/>
      <c r="L26" s="107">
        <v>5</v>
      </c>
      <c r="M26" s="108" t="s">
        <v>146</v>
      </c>
      <c r="N26" s="109" t="s">
        <v>103</v>
      </c>
      <c r="O26" s="110">
        <v>357</v>
      </c>
    </row>
    <row r="27" spans="2:15" ht="16.5" customHeight="1">
      <c r="B27" s="107"/>
      <c r="C27" s="108"/>
      <c r="D27" s="109"/>
      <c r="E27" s="110"/>
      <c r="F27" s="131"/>
      <c r="G27" s="107" t="s">
        <v>28</v>
      </c>
      <c r="H27" s="108" t="s">
        <v>147</v>
      </c>
      <c r="I27" s="109" t="s">
        <v>94</v>
      </c>
      <c r="J27" s="110">
        <v>1691</v>
      </c>
      <c r="K27" s="1"/>
      <c r="L27" s="107">
        <v>6</v>
      </c>
      <c r="M27" s="108" t="s">
        <v>148</v>
      </c>
      <c r="N27" s="109" t="s">
        <v>94</v>
      </c>
      <c r="O27" s="110">
        <v>1629</v>
      </c>
    </row>
    <row r="28" spans="2:15" ht="16.5" customHeight="1">
      <c r="B28" s="132" t="s">
        <v>149</v>
      </c>
      <c r="C28" s="133" t="s">
        <v>9</v>
      </c>
      <c r="D28" s="134" t="s">
        <v>97</v>
      </c>
      <c r="E28" s="135">
        <f>SUM(E29:E33)</f>
        <v>3475</v>
      </c>
      <c r="F28" s="120"/>
      <c r="G28" s="107">
        <v>4</v>
      </c>
      <c r="H28" s="108" t="s">
        <v>150</v>
      </c>
      <c r="I28" s="109" t="s">
        <v>103</v>
      </c>
      <c r="J28" s="110">
        <v>537</v>
      </c>
      <c r="K28" s="1"/>
      <c r="L28" s="107">
        <v>7</v>
      </c>
      <c r="M28" s="108" t="s">
        <v>151</v>
      </c>
      <c r="N28" s="109" t="s">
        <v>103</v>
      </c>
      <c r="O28" s="110">
        <v>139</v>
      </c>
    </row>
    <row r="29" spans="2:15" ht="16.5" customHeight="1">
      <c r="B29" s="107">
        <v>1</v>
      </c>
      <c r="C29" s="108" t="s">
        <v>152</v>
      </c>
      <c r="D29" s="109" t="s">
        <v>94</v>
      </c>
      <c r="E29" s="110">
        <v>362</v>
      </c>
      <c r="F29" s="120"/>
      <c r="G29" s="107">
        <v>5</v>
      </c>
      <c r="H29" s="108" t="s">
        <v>150</v>
      </c>
      <c r="I29" s="109" t="s">
        <v>111</v>
      </c>
      <c r="J29" s="110">
        <v>2827</v>
      </c>
      <c r="K29" s="1"/>
      <c r="L29" s="107">
        <v>8</v>
      </c>
      <c r="M29" s="108" t="s">
        <v>153</v>
      </c>
      <c r="N29" s="109" t="s">
        <v>103</v>
      </c>
      <c r="O29" s="110">
        <v>487</v>
      </c>
    </row>
    <row r="30" spans="2:15" ht="16.5" customHeight="1">
      <c r="B30" s="107">
        <v>2</v>
      </c>
      <c r="C30" s="108" t="s">
        <v>154</v>
      </c>
      <c r="D30" s="109" t="s">
        <v>103</v>
      </c>
      <c r="E30" s="110">
        <v>250</v>
      </c>
      <c r="F30" s="120"/>
      <c r="G30" s="107">
        <v>6</v>
      </c>
      <c r="H30" s="108" t="s">
        <v>155</v>
      </c>
      <c r="I30" s="109" t="s">
        <v>94</v>
      </c>
      <c r="J30" s="110">
        <v>386</v>
      </c>
      <c r="K30" s="1"/>
      <c r="L30" s="107">
        <v>9</v>
      </c>
      <c r="M30" s="108" t="s">
        <v>153</v>
      </c>
      <c r="N30" s="109" t="s">
        <v>111</v>
      </c>
      <c r="O30" s="110">
        <v>1730</v>
      </c>
    </row>
    <row r="31" spans="2:15" ht="16.5" customHeight="1">
      <c r="B31" s="107">
        <v>3</v>
      </c>
      <c r="C31" s="108" t="s">
        <v>156</v>
      </c>
      <c r="D31" s="109" t="s">
        <v>94</v>
      </c>
      <c r="E31" s="110">
        <v>266</v>
      </c>
      <c r="F31" s="120"/>
      <c r="G31" s="107">
        <v>7</v>
      </c>
      <c r="H31" s="108" t="s">
        <v>157</v>
      </c>
      <c r="I31" s="109" t="s">
        <v>103</v>
      </c>
      <c r="J31" s="110">
        <v>454</v>
      </c>
      <c r="K31" s="1"/>
      <c r="L31" s="107"/>
      <c r="M31" s="108"/>
      <c r="N31" s="109"/>
      <c r="O31" s="110"/>
    </row>
    <row r="32" spans="2:15" ht="16.5" customHeight="1">
      <c r="B32" s="107">
        <v>4</v>
      </c>
      <c r="C32" s="108" t="s">
        <v>158</v>
      </c>
      <c r="D32" s="109" t="s">
        <v>94</v>
      </c>
      <c r="E32" s="110">
        <v>518</v>
      </c>
      <c r="F32" s="120"/>
      <c r="G32" s="107">
        <v>8</v>
      </c>
      <c r="H32" s="108" t="s">
        <v>159</v>
      </c>
      <c r="I32" s="109" t="s">
        <v>103</v>
      </c>
      <c r="J32" s="110">
        <v>307</v>
      </c>
      <c r="K32" s="1"/>
      <c r="L32" s="132" t="s">
        <v>160</v>
      </c>
      <c r="M32" s="133" t="s">
        <v>17</v>
      </c>
      <c r="N32" s="134" t="s">
        <v>97</v>
      </c>
      <c r="O32" s="135">
        <f>SUM(O33:O42)</f>
        <v>5790</v>
      </c>
    </row>
    <row r="33" spans="2:15" ht="16.5" customHeight="1">
      <c r="B33" s="107">
        <v>5</v>
      </c>
      <c r="C33" s="108" t="s">
        <v>161</v>
      </c>
      <c r="D33" s="109" t="s">
        <v>94</v>
      </c>
      <c r="E33" s="110">
        <v>2079</v>
      </c>
      <c r="F33" s="131"/>
      <c r="G33" s="107"/>
      <c r="H33" s="108"/>
      <c r="I33" s="109"/>
      <c r="J33" s="110"/>
      <c r="K33" s="1"/>
      <c r="L33" s="107">
        <v>1</v>
      </c>
      <c r="M33" s="108" t="s">
        <v>162</v>
      </c>
      <c r="N33" s="109" t="s">
        <v>103</v>
      </c>
      <c r="O33" s="110">
        <v>356</v>
      </c>
    </row>
    <row r="34" spans="2:15" ht="16.5" customHeight="1">
      <c r="B34" s="107"/>
      <c r="C34" s="108"/>
      <c r="D34" s="109"/>
      <c r="E34" s="110"/>
      <c r="F34" s="120"/>
      <c r="G34" s="132" t="s">
        <v>149</v>
      </c>
      <c r="H34" s="133" t="s">
        <v>12</v>
      </c>
      <c r="I34" s="134" t="s">
        <v>97</v>
      </c>
      <c r="J34" s="135">
        <f>SUM(J35:J40)</f>
        <v>1942</v>
      </c>
      <c r="K34" s="1"/>
      <c r="L34" s="107">
        <v>2</v>
      </c>
      <c r="M34" s="108" t="s">
        <v>163</v>
      </c>
      <c r="N34" s="109" t="s">
        <v>94</v>
      </c>
      <c r="O34" s="110">
        <v>643</v>
      </c>
    </row>
    <row r="35" spans="2:15" ht="16.5" customHeight="1">
      <c r="B35" s="132" t="s">
        <v>164</v>
      </c>
      <c r="C35" s="133" t="s">
        <v>165</v>
      </c>
      <c r="D35" s="134" t="s">
        <v>97</v>
      </c>
      <c r="E35" s="135">
        <f>SUM(E36:E40)</f>
        <v>3899</v>
      </c>
      <c r="F35" s="120"/>
      <c r="G35" s="107">
        <v>1</v>
      </c>
      <c r="H35" s="108" t="s">
        <v>166</v>
      </c>
      <c r="I35" s="109" t="s">
        <v>103</v>
      </c>
      <c r="J35" s="110">
        <v>144</v>
      </c>
      <c r="K35" s="1"/>
      <c r="L35" s="107">
        <v>3</v>
      </c>
      <c r="M35" s="108" t="s">
        <v>167</v>
      </c>
      <c r="N35" s="109" t="s">
        <v>103</v>
      </c>
      <c r="O35" s="110">
        <v>153</v>
      </c>
    </row>
    <row r="36" spans="2:15" ht="16.5" customHeight="1">
      <c r="B36" s="107">
        <v>1</v>
      </c>
      <c r="C36" s="108" t="s">
        <v>168</v>
      </c>
      <c r="D36" s="109" t="s">
        <v>94</v>
      </c>
      <c r="E36" s="110">
        <v>669</v>
      </c>
      <c r="F36" s="120"/>
      <c r="G36" s="107">
        <v>2</v>
      </c>
      <c r="H36" s="108" t="s">
        <v>169</v>
      </c>
      <c r="I36" s="109" t="s">
        <v>103</v>
      </c>
      <c r="J36" s="110">
        <v>194</v>
      </c>
      <c r="K36" s="1"/>
      <c r="L36" s="107">
        <v>4</v>
      </c>
      <c r="M36" s="108" t="s">
        <v>170</v>
      </c>
      <c r="N36" s="109" t="s">
        <v>94</v>
      </c>
      <c r="O36" s="110">
        <v>1638</v>
      </c>
    </row>
    <row r="37" spans="2:15" ht="16.5" customHeight="1">
      <c r="B37" s="107">
        <v>2</v>
      </c>
      <c r="C37" s="108" t="s">
        <v>171</v>
      </c>
      <c r="D37" s="109" t="s">
        <v>94</v>
      </c>
      <c r="E37" s="110">
        <v>1249</v>
      </c>
      <c r="F37" s="120"/>
      <c r="G37" s="107">
        <v>3</v>
      </c>
      <c r="H37" s="108" t="s">
        <v>172</v>
      </c>
      <c r="I37" s="109" t="s">
        <v>103</v>
      </c>
      <c r="J37" s="110">
        <v>195</v>
      </c>
      <c r="K37" s="1"/>
      <c r="L37" s="107">
        <v>5</v>
      </c>
      <c r="M37" s="108" t="s">
        <v>173</v>
      </c>
      <c r="N37" s="109" t="s">
        <v>111</v>
      </c>
      <c r="O37" s="110">
        <v>108</v>
      </c>
    </row>
    <row r="38" spans="2:15" ht="16.5" customHeight="1">
      <c r="B38" s="107">
        <v>3</v>
      </c>
      <c r="C38" s="108" t="s">
        <v>174</v>
      </c>
      <c r="D38" s="109" t="s">
        <v>103</v>
      </c>
      <c r="E38" s="110">
        <v>309</v>
      </c>
      <c r="F38" s="120"/>
      <c r="G38" s="107">
        <v>4</v>
      </c>
      <c r="H38" s="108" t="s">
        <v>175</v>
      </c>
      <c r="I38" s="109" t="s">
        <v>103</v>
      </c>
      <c r="J38" s="110">
        <v>142</v>
      </c>
      <c r="K38" s="1"/>
      <c r="L38" s="107">
        <v>6</v>
      </c>
      <c r="M38" s="108" t="s">
        <v>176</v>
      </c>
      <c r="N38" s="109" t="s">
        <v>103</v>
      </c>
      <c r="O38" s="110">
        <v>166</v>
      </c>
    </row>
    <row r="39" spans="2:15" ht="16.5" customHeight="1">
      <c r="B39" s="107">
        <v>4</v>
      </c>
      <c r="C39" s="108" t="s">
        <v>177</v>
      </c>
      <c r="D39" s="109" t="s">
        <v>94</v>
      </c>
      <c r="E39" s="110">
        <v>1375</v>
      </c>
      <c r="F39" s="120"/>
      <c r="G39" s="107">
        <v>5</v>
      </c>
      <c r="H39" s="108" t="s">
        <v>178</v>
      </c>
      <c r="I39" s="109" t="s">
        <v>94</v>
      </c>
      <c r="J39" s="110">
        <v>1061</v>
      </c>
      <c r="K39" s="1"/>
      <c r="L39" s="107">
        <v>7</v>
      </c>
      <c r="M39" s="108" t="s">
        <v>179</v>
      </c>
      <c r="N39" s="109" t="s">
        <v>103</v>
      </c>
      <c r="O39" s="110">
        <v>302</v>
      </c>
    </row>
    <row r="40" spans="2:15" ht="16.5" customHeight="1">
      <c r="B40" s="107">
        <v>5</v>
      </c>
      <c r="C40" s="108" t="s">
        <v>180</v>
      </c>
      <c r="D40" s="109" t="s">
        <v>103</v>
      </c>
      <c r="E40" s="110">
        <v>297</v>
      </c>
      <c r="F40" s="120"/>
      <c r="G40" s="107">
        <v>6</v>
      </c>
      <c r="H40" s="108" t="s">
        <v>181</v>
      </c>
      <c r="I40" s="109" t="s">
        <v>94</v>
      </c>
      <c r="J40" s="110">
        <v>206</v>
      </c>
      <c r="K40" s="1"/>
      <c r="L40" s="107">
        <v>8</v>
      </c>
      <c r="M40" s="108" t="s">
        <v>182</v>
      </c>
      <c r="N40" s="109" t="s">
        <v>103</v>
      </c>
      <c r="O40" s="110">
        <v>292</v>
      </c>
    </row>
    <row r="41" spans="2:15" ht="16.5" customHeight="1">
      <c r="B41" s="107"/>
      <c r="C41" s="108"/>
      <c r="D41" s="109"/>
      <c r="E41" s="110"/>
      <c r="F41" s="120"/>
      <c r="G41" s="107"/>
      <c r="H41" s="108"/>
      <c r="I41" s="109"/>
      <c r="J41" s="110"/>
      <c r="K41" s="1"/>
      <c r="L41" s="107">
        <v>9</v>
      </c>
      <c r="M41" s="108" t="s">
        <v>183</v>
      </c>
      <c r="N41" s="109" t="s">
        <v>103</v>
      </c>
      <c r="O41" s="110">
        <v>479</v>
      </c>
    </row>
    <row r="42" spans="2:15" ht="16.5" customHeight="1">
      <c r="B42" s="132" t="s">
        <v>95</v>
      </c>
      <c r="C42" s="133" t="s">
        <v>11</v>
      </c>
      <c r="D42" s="134" t="s">
        <v>97</v>
      </c>
      <c r="E42" s="135">
        <f>SUM(E43+E44+E45+J7+J8)</f>
        <v>1610</v>
      </c>
      <c r="F42" s="120"/>
      <c r="G42" s="104" t="s">
        <v>164</v>
      </c>
      <c r="H42" s="105" t="s">
        <v>13</v>
      </c>
      <c r="I42" s="121" t="s">
        <v>97</v>
      </c>
      <c r="J42" s="135">
        <f>SUM(J43:J45)</f>
        <v>1948</v>
      </c>
      <c r="K42" s="1"/>
      <c r="L42" s="136">
        <v>10</v>
      </c>
      <c r="M42" s="125" t="s">
        <v>183</v>
      </c>
      <c r="N42" s="137" t="s">
        <v>111</v>
      </c>
      <c r="O42" s="126">
        <v>1653</v>
      </c>
    </row>
    <row r="43" spans="2:15" ht="16.5" customHeight="1" thickBot="1">
      <c r="B43" s="107">
        <v>1</v>
      </c>
      <c r="C43" s="108" t="s">
        <v>184</v>
      </c>
      <c r="D43" s="109" t="s">
        <v>103</v>
      </c>
      <c r="E43" s="110">
        <v>173</v>
      </c>
      <c r="F43" s="120"/>
      <c r="G43" s="107">
        <v>1</v>
      </c>
      <c r="H43" s="108" t="s">
        <v>185</v>
      </c>
      <c r="I43" s="109" t="s">
        <v>94</v>
      </c>
      <c r="J43" s="110">
        <v>443</v>
      </c>
      <c r="K43" s="1"/>
      <c r="L43" s="138"/>
      <c r="M43" s="139"/>
      <c r="N43" s="140"/>
      <c r="O43" s="141"/>
    </row>
    <row r="44" spans="2:15" ht="16.5" customHeight="1" thickBot="1" thickTop="1">
      <c r="B44" s="107">
        <v>2</v>
      </c>
      <c r="C44" s="108" t="s">
        <v>186</v>
      </c>
      <c r="D44" s="109" t="s">
        <v>94</v>
      </c>
      <c r="E44" s="110">
        <v>169</v>
      </c>
      <c r="F44" s="120"/>
      <c r="G44" s="107">
        <v>2</v>
      </c>
      <c r="H44" s="108" t="s">
        <v>187</v>
      </c>
      <c r="I44" s="109" t="s">
        <v>94</v>
      </c>
      <c r="J44" s="110">
        <v>312</v>
      </c>
      <c r="K44" s="1"/>
      <c r="L44" s="280" t="s">
        <v>188</v>
      </c>
      <c r="M44" s="281"/>
      <c r="N44" s="284" t="s">
        <v>189</v>
      </c>
      <c r="O44" s="286">
        <f>SUM(E9+E20+E28+E35+E42+J15+J24+J34+J42+O7+O21+O32)</f>
        <v>55482</v>
      </c>
    </row>
    <row r="45" spans="2:15" ht="16.5" customHeight="1" thickBot="1" thickTop="1">
      <c r="B45" s="112">
        <v>3</v>
      </c>
      <c r="C45" s="113" t="s">
        <v>190</v>
      </c>
      <c r="D45" s="114" t="s">
        <v>103</v>
      </c>
      <c r="E45" s="115">
        <v>177</v>
      </c>
      <c r="F45" s="120"/>
      <c r="G45" s="142">
        <v>3</v>
      </c>
      <c r="H45" s="143" t="s">
        <v>191</v>
      </c>
      <c r="I45" s="144" t="s">
        <v>94</v>
      </c>
      <c r="J45" s="145">
        <v>1193</v>
      </c>
      <c r="K45" s="1"/>
      <c r="L45" s="282"/>
      <c r="M45" s="283"/>
      <c r="N45" s="285"/>
      <c r="O45" s="287"/>
    </row>
    <row r="46" spans="2:15" ht="15" customHeight="1">
      <c r="B46" s="120"/>
      <c r="C46" s="146"/>
      <c r="D46" s="147"/>
      <c r="E46" s="148"/>
      <c r="F46" s="149"/>
      <c r="G46" s="146"/>
      <c r="H46" s="149"/>
      <c r="I46" s="150"/>
      <c r="J46" s="1"/>
      <c r="K46" s="1"/>
      <c r="L46" s="151"/>
      <c r="M46" s="151"/>
      <c r="N46" s="151"/>
      <c r="O46" s="151"/>
    </row>
    <row r="47" spans="2:15" ht="15" customHeight="1">
      <c r="B47" s="120"/>
      <c r="C47" s="146" t="s">
        <v>192</v>
      </c>
      <c r="D47" s="147"/>
      <c r="E47" s="148"/>
      <c r="F47" s="149"/>
      <c r="G47" s="146"/>
      <c r="H47" s="149"/>
      <c r="I47" s="150"/>
      <c r="J47" s="1"/>
      <c r="K47" s="1"/>
      <c r="L47" s="1"/>
      <c r="M47" s="1"/>
      <c r="N47" s="1"/>
      <c r="O47" s="1"/>
    </row>
    <row r="48" ht="15" customHeight="1"/>
    <row r="49" ht="15" customHeight="1"/>
    <row r="50" ht="15" customHeight="1"/>
    <row r="51" spans="2:15" ht="1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/>
      <c r="N51" s="155"/>
      <c r="O51" s="155"/>
    </row>
    <row r="52" spans="2:15" ht="1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154"/>
      <c r="N52" s="155"/>
      <c r="O52" s="15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7"/>
  <sheetViews>
    <sheetView zoomScale="75" zoomScaleNormal="75" workbookViewId="0" topLeftCell="L3">
      <selection activeCell="L3" sqref="L3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5" max="5" width="12.00390625" style="0" customWidth="1"/>
    <col min="21" max="21" width="3.625" style="0" customWidth="1"/>
    <col min="29" max="29" width="8.125" style="0" customWidth="1"/>
    <col min="30" max="30" width="4.75390625" style="0" customWidth="1"/>
  </cols>
  <sheetData>
    <row r="1" ht="15">
      <c r="X1" s="156"/>
    </row>
    <row r="2" spans="14:29" ht="15"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4:30" ht="15"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4:30" ht="15"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4:30" ht="15"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4:30" ht="15"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4:30" ht="15"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4:30" ht="15"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4:30" ht="15"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4:30" ht="15"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4:30" ht="15">
      <c r="D11" t="s">
        <v>193</v>
      </c>
      <c r="E11" t="s">
        <v>194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</row>
    <row r="12" spans="3:30" ht="15">
      <c r="C12" t="s">
        <v>195</v>
      </c>
      <c r="D12">
        <v>861</v>
      </c>
      <c r="E12">
        <v>1025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</row>
    <row r="13" spans="3:30" ht="15">
      <c r="C13" t="s">
        <v>196</v>
      </c>
      <c r="D13">
        <v>11198</v>
      </c>
      <c r="E13">
        <v>8382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</row>
    <row r="14" spans="3:30" ht="15">
      <c r="C14" t="s">
        <v>197</v>
      </c>
      <c r="D14">
        <v>12210</v>
      </c>
      <c r="E14">
        <v>7835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</row>
    <row r="15" spans="3:30" ht="15">
      <c r="C15" t="s">
        <v>198</v>
      </c>
      <c r="D15">
        <v>11281</v>
      </c>
      <c r="E15">
        <v>9270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3:30" ht="15">
      <c r="C16" t="s">
        <v>199</v>
      </c>
      <c r="D16">
        <v>8429</v>
      </c>
      <c r="E16">
        <v>9110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</row>
    <row r="17" spans="3:30" ht="15">
      <c r="C17" t="s">
        <v>200</v>
      </c>
      <c r="D17">
        <v>6303</v>
      </c>
      <c r="E17">
        <v>12964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3:30" ht="15"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</row>
    <row r="19" spans="13:30" ht="15"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3:30" ht="15"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3:30" ht="15"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3:30" ht="15"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3:30" ht="15"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3:30" ht="15"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3:30" ht="15"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3:30" ht="15"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13:30" ht="15"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13:30" ht="15"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3:30" ht="15">
      <c r="C29" t="s">
        <v>201</v>
      </c>
      <c r="D29" t="s">
        <v>202</v>
      </c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3:30" ht="15">
      <c r="C30" t="s">
        <v>203</v>
      </c>
      <c r="D30">
        <v>57254</v>
      </c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3:30" ht="15">
      <c r="C31" t="s">
        <v>204</v>
      </c>
      <c r="D31">
        <v>56225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3:30" ht="15">
      <c r="C32" t="s">
        <v>205</v>
      </c>
      <c r="D32">
        <v>54741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3:30" ht="15">
      <c r="C33" t="s">
        <v>206</v>
      </c>
      <c r="D33">
        <v>54426</v>
      </c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3:30" ht="15">
      <c r="C34" t="s">
        <v>207</v>
      </c>
      <c r="D34">
        <v>55171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3:30" ht="15">
      <c r="C35" t="s">
        <v>208</v>
      </c>
      <c r="D35">
        <v>55559</v>
      </c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3:30" ht="15">
      <c r="C36" t="s">
        <v>209</v>
      </c>
      <c r="D36">
        <v>55554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3:30" ht="15">
      <c r="C37" t="s">
        <v>210</v>
      </c>
      <c r="D37">
        <v>56073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</row>
    <row r="38" spans="3:30" ht="15">
      <c r="C38" t="s">
        <v>211</v>
      </c>
      <c r="D38">
        <v>58097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</row>
    <row r="39" spans="3:30" ht="15">
      <c r="C39" t="s">
        <v>212</v>
      </c>
      <c r="D39">
        <v>61062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3:30" ht="15">
      <c r="C40" t="s">
        <v>213</v>
      </c>
      <c r="D40">
        <v>67453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3:30" ht="15">
      <c r="C41" t="s">
        <v>214</v>
      </c>
      <c r="D41">
        <v>68134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3:30" ht="15">
      <c r="C42" t="s">
        <v>215</v>
      </c>
      <c r="D42">
        <v>66123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3:30" ht="15">
      <c r="C43" t="s">
        <v>216</v>
      </c>
      <c r="D43">
        <v>61748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3:30" ht="15">
      <c r="C44" t="s">
        <v>217</v>
      </c>
      <c r="D44">
        <v>58932</v>
      </c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6"/>
    </row>
    <row r="45" spans="3:30" ht="15.75" customHeight="1">
      <c r="C45" t="s">
        <v>218</v>
      </c>
      <c r="D45" s="158">
        <v>56966</v>
      </c>
      <c r="E45" s="159"/>
      <c r="M45" s="289" t="s">
        <v>219</v>
      </c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</row>
    <row r="46" spans="3:30" ht="15.75" customHeight="1">
      <c r="C46" t="s">
        <v>220</v>
      </c>
      <c r="D46" s="158">
        <v>55882</v>
      </c>
      <c r="E46" s="15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</row>
    <row r="47" spans="3:29" ht="15">
      <c r="C47" t="s">
        <v>221</v>
      </c>
      <c r="D47" s="158">
        <v>55482</v>
      </c>
      <c r="E47" s="159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</row>
    <row r="48" spans="4:29" ht="15">
      <c r="D48" s="158"/>
      <c r="E48" s="159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</row>
    <row r="49" spans="4:29" ht="15">
      <c r="D49" s="160"/>
      <c r="E49" s="161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4:29" ht="15">
      <c r="D50" s="160"/>
      <c r="E50" s="159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4:29" ht="15">
      <c r="D51" s="160"/>
      <c r="E51" s="159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</row>
    <row r="52" spans="4:29" ht="15">
      <c r="D52" s="160"/>
      <c r="E52" s="159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</row>
    <row r="53" spans="4:29" ht="15">
      <c r="D53" s="160"/>
      <c r="E53" s="159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</row>
    <row r="54" spans="4:29" ht="15">
      <c r="D54" s="160"/>
      <c r="E54" s="159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</row>
    <row r="55" spans="13:29" ht="15"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</row>
    <row r="56" spans="13:29" ht="15"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</row>
    <row r="57" spans="13:29" ht="15"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2010-09-08T10:06:07Z</dcterms:created>
  <dcterms:modified xsi:type="dcterms:W3CDTF">2010-09-13T07:12:54Z</dcterms:modified>
  <cp:category/>
  <cp:version/>
  <cp:contentType/>
  <cp:contentStatus/>
</cp:coreProperties>
</file>