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rony1-2" sheetId="1" r:id="rId1"/>
    <sheet name="strona3" sheetId="2" r:id="rId2"/>
    <sheet name="strona4" sheetId="3" r:id="rId3"/>
    <sheet name="Arkusz3" sheetId="4" r:id="rId4"/>
  </sheets>
  <externalReferences>
    <externalReference r:id="rId7"/>
  </externalReferences>
  <definedNames>
    <definedName name="_xlnm.Print_Area" localSheetId="0">'strony1-2'!$C$2:$S$38</definedName>
  </definedNames>
  <calcPr fullCalcOnLoad="1"/>
</workbook>
</file>

<file path=xl/sharedStrings.xml><?xml version="1.0" encoding="utf-8"?>
<sst xmlns="http://schemas.openxmlformats.org/spreadsheetml/2006/main" count="387" uniqueCount="220">
  <si>
    <t>Liczba  bezrobotnych w układzie Powiatowych Urzędów Pracy i gmin woj. lubuskiego zarejestrowanych</t>
  </si>
  <si>
    <t>na koniec Grudnia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</si>
  <si>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</si>
  <si>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</si>
  <si>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</si>
  <si>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</si>
  <si>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</si>
  <si>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</si>
  <si>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</si>
  <si>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</si>
  <si>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</si>
  <si>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</si>
  <si>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</si>
  <si>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</si>
  <si>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</si>
  <si>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</si>
  <si>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</si>
  <si>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</si>
  <si>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</si>
  <si>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</si>
  <si>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</si>
  <si>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</si>
  <si>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</si>
  <si>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</si>
  <si>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</si>
  <si>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</si>
  <si>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</si>
  <si>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</si>
  <si>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</si>
  <si>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</si>
  <si>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</si>
  <si>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</si>
  <si>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</si>
  <si>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</si>
  <si>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</si>
  <si>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</si>
  <si>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</si>
  <si>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</si>
  <si>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</si>
  <si>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</si>
  <si>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</si>
  <si>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</si>
  <si>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</si>
  <si>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</si>
  <si>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</si>
  <si>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</si>
  <si>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</si>
  <si>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</si>
  <si>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</si>
  <si>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</si>
  <si>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</si>
  <si>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</si>
  <si>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</si>
  <si>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</si>
  <si>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</si>
  <si>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</si>
  <si>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</si>
  <si>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</si>
  <si>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</si>
  <si>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</si>
  <si>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</si>
  <si>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</si>
  <si>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</si>
  <si>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</si>
  <si>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</si>
  <si>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</si>
  <si>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</si>
  <si>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</si>
  <si>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</si>
  <si>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</si>
  <si>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</si>
  <si>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</si>
  <si>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</si>
  <si>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</si>
  <si>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</si>
  <si>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</si>
  <si>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</si>
  <si>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</si>
  <si>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</si>
  <si>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</si>
  <si>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</si>
  <si>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</si>
  <si>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</si>
  <si>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</si>
  <si>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</si>
  <si>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</si>
  <si>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</si>
  <si>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</si>
  <si>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</si>
  <si>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</si>
  <si>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</si>
  <si>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</si>
  <si>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</si>
  <si>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</si>
  <si>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</si>
  <si>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</si>
  <si>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</si>
  <si>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</si>
  <si>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</si>
  <si>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</si>
  <si>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</si>
  <si>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</si>
  <si>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</si>
  <si>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</si>
  <si>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</si>
  <si>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</si>
  <si>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</si>
  <si>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</si>
  <si>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</si>
  <si>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</si>
  <si>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</si>
  <si>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</si>
  <si>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</si>
  <si>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</si>
  <si>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</si>
  <si>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</si>
  <si>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</si>
  <si>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</si>
  <si>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</si>
  <si>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</si>
  <si>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</si>
  <si>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</si>
  <si>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</si>
  <si>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</si>
  <si>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</si>
  <si>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</si>
  <si>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</si>
  <si>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</si>
  <si>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</si>
  <si>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</si>
  <si>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</si>
  <si>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</si>
  <si>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</si>
  <si>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</si>
  <si>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</si>
  <si>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</si>
  <si>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GRUDNIU 2001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</si>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</sst>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</numFmts>
  <fonts count="4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165" fontId="32" fillId="0" borderId="28" xfId="0" applyNumberFormat="1" applyFont="1" applyFill="1" applyBorder="1" applyAlignment="1">
      <alignment horizontal="center" vertical="center"/>
    </xf>
    <xf numFmtId="165" fontId="32" fillId="0" borderId="29" xfId="0" applyNumberFormat="1" applyFont="1" applyFill="1" applyBorder="1" applyAlignment="1">
      <alignment horizontal="center" vertical="center"/>
    </xf>
    <xf numFmtId="165" fontId="32" fillId="2" borderId="30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/>
    </xf>
    <xf numFmtId="0" fontId="31" fillId="0" borderId="31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 wrapText="1"/>
    </xf>
    <xf numFmtId="1" fontId="33" fillId="0" borderId="16" xfId="0" applyNumberFormat="1" applyFont="1" applyBorder="1" applyAlignment="1">
      <alignment horizontal="center" vertical="center"/>
    </xf>
    <xf numFmtId="1" fontId="33" fillId="0" borderId="16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1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1" fillId="0" borderId="36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/>
    </xf>
    <xf numFmtId="165" fontId="34" fillId="0" borderId="37" xfId="0" applyNumberFormat="1" applyFont="1" applyBorder="1" applyAlignment="1">
      <alignment horizontal="center" vertical="center" wrapText="1"/>
    </xf>
    <xf numFmtId="165" fontId="34" fillId="0" borderId="37" xfId="0" applyNumberFormat="1" applyFont="1" applyFill="1" applyBorder="1" applyAlignment="1">
      <alignment horizontal="center" vertical="center" wrapText="1"/>
    </xf>
    <xf numFmtId="165" fontId="34" fillId="0" borderId="39" xfId="0" applyNumberFormat="1" applyFont="1" applyFill="1" applyBorder="1" applyAlignment="1">
      <alignment horizontal="center" vertical="center" wrapText="1"/>
    </xf>
    <xf numFmtId="165" fontId="33" fillId="0" borderId="1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34" fillId="0" borderId="37" xfId="0" applyNumberFormat="1" applyFon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1" fontId="34" fillId="0" borderId="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38" xfId="0" applyFont="1" applyFill="1" applyBorder="1" applyAlignment="1">
      <alignment horizontal="center"/>
    </xf>
    <xf numFmtId="0" fontId="31" fillId="0" borderId="36" xfId="0" applyFont="1" applyFill="1" applyBorder="1" applyAlignment="1">
      <alignment vertical="center" wrapText="1"/>
    </xf>
    <xf numFmtId="0" fontId="31" fillId="0" borderId="37" xfId="0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/>
    </xf>
    <xf numFmtId="0" fontId="35" fillId="0" borderId="36" xfId="0" applyFont="1" applyFill="1" applyBorder="1" applyAlignment="1">
      <alignment vertical="center" wrapText="1"/>
    </xf>
    <xf numFmtId="0" fontId="35" fillId="0" borderId="37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/>
    </xf>
    <xf numFmtId="0" fontId="31" fillId="0" borderId="42" xfId="0" applyFont="1" applyBorder="1" applyAlignment="1">
      <alignment vertical="center" wrapText="1"/>
    </xf>
    <xf numFmtId="0" fontId="31" fillId="0" borderId="43" xfId="0" applyFont="1" applyBorder="1" applyAlignment="1">
      <alignment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/>
    </xf>
    <xf numFmtId="0" fontId="31" fillId="0" borderId="47" xfId="0" applyFont="1" applyBorder="1" applyAlignment="1">
      <alignment vertical="center" wrapText="1"/>
    </xf>
    <xf numFmtId="0" fontId="31" fillId="0" borderId="48" xfId="0" applyFont="1" applyBorder="1" applyAlignment="1">
      <alignment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0" fillId="0" borderId="49" xfId="0" applyFont="1" applyBorder="1" applyAlignment="1">
      <alignment/>
    </xf>
    <xf numFmtId="0" fontId="31" fillId="0" borderId="40" xfId="0" applyFont="1" applyBorder="1" applyAlignment="1">
      <alignment vertical="center" wrapText="1"/>
    </xf>
    <xf numFmtId="165" fontId="36" fillId="0" borderId="37" xfId="0" applyNumberFormat="1" applyFont="1" applyBorder="1" applyAlignment="1">
      <alignment horizontal="center" vertical="center" wrapText="1"/>
    </xf>
    <xf numFmtId="165" fontId="36" fillId="0" borderId="37" xfId="0" applyNumberFormat="1" applyFont="1" applyFill="1" applyBorder="1" applyAlignment="1">
      <alignment horizontal="center" vertical="center" wrapText="1"/>
    </xf>
    <xf numFmtId="165" fontId="36" fillId="0" borderId="39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5" fillId="0" borderId="40" xfId="0" applyFont="1" applyBorder="1" applyAlignment="1">
      <alignment vertical="center" wrapText="1"/>
    </xf>
    <xf numFmtId="0" fontId="35" fillId="0" borderId="37" xfId="0" applyFont="1" applyBorder="1" applyAlignment="1">
      <alignment vertical="center" wrapText="1"/>
    </xf>
    <xf numFmtId="0" fontId="30" fillId="0" borderId="51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165" fontId="36" fillId="0" borderId="5" xfId="0" applyNumberFormat="1" applyFont="1" applyBorder="1" applyAlignment="1">
      <alignment horizontal="center" vertical="center" wrapText="1"/>
    </xf>
    <xf numFmtId="165" fontId="36" fillId="0" borderId="5" xfId="0" applyNumberFormat="1" applyFont="1" applyFill="1" applyBorder="1" applyAlignment="1">
      <alignment horizontal="center" vertical="center" wrapText="1"/>
    </xf>
    <xf numFmtId="0" fontId="30" fillId="0" borderId="52" xfId="0" applyFont="1" applyBorder="1" applyAlignment="1">
      <alignment horizontal="center"/>
    </xf>
    <xf numFmtId="0" fontId="31" fillId="0" borderId="44" xfId="0" applyFont="1" applyBorder="1" applyAlignment="1">
      <alignment vertical="center" wrapText="1"/>
    </xf>
    <xf numFmtId="165" fontId="36" fillId="0" borderId="43" xfId="0" applyNumberFormat="1" applyFont="1" applyBorder="1" applyAlignment="1">
      <alignment horizontal="center" vertical="center" wrapText="1"/>
    </xf>
    <xf numFmtId="165" fontId="36" fillId="0" borderId="43" xfId="0" applyNumberFormat="1" applyFont="1" applyFill="1" applyBorder="1" applyAlignment="1">
      <alignment horizontal="center" vertical="center" wrapText="1"/>
    </xf>
    <xf numFmtId="165" fontId="36" fillId="0" borderId="53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vertical="center" wrapText="1"/>
    </xf>
    <xf numFmtId="0" fontId="31" fillId="0" borderId="48" xfId="0" applyFont="1" applyFill="1" applyBorder="1" applyAlignment="1">
      <alignment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7" fillId="0" borderId="40" xfId="0" applyFont="1" applyBorder="1" applyAlignment="1">
      <alignment vertical="center" wrapText="1"/>
    </xf>
    <xf numFmtId="0" fontId="37" fillId="0" borderId="37" xfId="0" applyFont="1" applyBorder="1" applyAlignment="1">
      <alignment vertical="center" wrapText="1"/>
    </xf>
    <xf numFmtId="0" fontId="34" fillId="0" borderId="37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7" fillId="0" borderId="44" xfId="0" applyFont="1" applyBorder="1" applyAlignment="1">
      <alignment vertical="center" wrapText="1"/>
    </xf>
    <xf numFmtId="0" fontId="37" fillId="0" borderId="43" xfId="0" applyFont="1" applyBorder="1" applyAlignment="1">
      <alignment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7" fillId="0" borderId="47" xfId="0" applyFont="1" applyBorder="1" applyAlignment="1">
      <alignment vertical="center" wrapText="1"/>
    </xf>
    <xf numFmtId="0" fontId="37" fillId="0" borderId="48" xfId="0" applyFont="1" applyBorder="1" applyAlignment="1">
      <alignment vertical="center" wrapText="1"/>
    </xf>
    <xf numFmtId="0" fontId="30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 horizontal="right" vertical="top" wrapText="1"/>
    </xf>
    <xf numFmtId="0" fontId="37" fillId="0" borderId="48" xfId="0" applyFont="1" applyBorder="1" applyAlignment="1">
      <alignment vertical="center"/>
    </xf>
    <xf numFmtId="0" fontId="39" fillId="0" borderId="5" xfId="0" applyFont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/>
    </xf>
    <xf numFmtId="0" fontId="37" fillId="0" borderId="40" xfId="0" applyFont="1" applyFill="1" applyBorder="1" applyAlignment="1">
      <alignment vertical="center" wrapText="1"/>
    </xf>
    <xf numFmtId="0" fontId="37" fillId="0" borderId="37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7" fillId="0" borderId="37" xfId="0" applyFont="1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/>
    </xf>
    <xf numFmtId="0" fontId="30" fillId="0" borderId="52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425"/>
          <c:w val="0.98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strona4!$C$6:$O$6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strona4!$C$7:$O$7</c:f>
              <c:numCache>
                <c:ptCount val="13"/>
                <c:pt idx="0">
                  <c:v>9005</c:v>
                </c:pt>
                <c:pt idx="1">
                  <c:v>5574</c:v>
                </c:pt>
                <c:pt idx="2">
                  <c:v>8029</c:v>
                </c:pt>
                <c:pt idx="3">
                  <c:v>6393</c:v>
                </c:pt>
                <c:pt idx="4">
                  <c:v>15989</c:v>
                </c:pt>
                <c:pt idx="5">
                  <c:v>4875</c:v>
                </c:pt>
                <c:pt idx="6">
                  <c:v>6484</c:v>
                </c:pt>
                <c:pt idx="7">
                  <c:v>4233</c:v>
                </c:pt>
                <c:pt idx="8">
                  <c:v>4305</c:v>
                </c:pt>
                <c:pt idx="9">
                  <c:v>7057</c:v>
                </c:pt>
                <c:pt idx="10">
                  <c:v>8204</c:v>
                </c:pt>
                <c:pt idx="11">
                  <c:v>10400</c:v>
                </c:pt>
                <c:pt idx="12">
                  <c:v>11639</c:v>
                </c:pt>
              </c:numCache>
            </c:numRef>
          </c:val>
        </c:ser>
        <c:axId val="39195669"/>
        <c:axId val="17216702"/>
      </c:barChart>
      <c:catAx>
        <c:axId val="39195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216702"/>
        <c:crosses val="autoZero"/>
        <c:auto val="1"/>
        <c:lblOffset val="100"/>
        <c:noMultiLvlLbl val="0"/>
      </c:catAx>
      <c:valAx>
        <c:axId val="172167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19566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87"/>
          <c:w val="0.758"/>
          <c:h val="0.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85%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strona4!$S$6:$S$9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strona4!$T$6:$T$9</c:f>
              <c:numCache>
                <c:ptCount val="4"/>
                <c:pt idx="0">
                  <c:v>0.85</c:v>
                </c:pt>
                <c:pt idx="1">
                  <c:v>0.007</c:v>
                </c:pt>
                <c:pt idx="2">
                  <c:v>0.128</c:v>
                </c:pt>
                <c:pt idx="3">
                  <c:v>0.008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8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strona4!$B$16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strona4!$C$15:$O$15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strona4!$C$16:$O$16</c:f>
              <c:numCache>
                <c:ptCount val="13"/>
                <c:pt idx="0">
                  <c:v>788</c:v>
                </c:pt>
                <c:pt idx="1">
                  <c:v>375</c:v>
                </c:pt>
                <c:pt idx="2">
                  <c:v>525</c:v>
                </c:pt>
                <c:pt idx="3">
                  <c:v>492</c:v>
                </c:pt>
                <c:pt idx="4">
                  <c:v>1059</c:v>
                </c:pt>
                <c:pt idx="5">
                  <c:v>405</c:v>
                </c:pt>
                <c:pt idx="6">
                  <c:v>519</c:v>
                </c:pt>
                <c:pt idx="7">
                  <c:v>412</c:v>
                </c:pt>
                <c:pt idx="8">
                  <c:v>264</c:v>
                </c:pt>
                <c:pt idx="9">
                  <c:v>474</c:v>
                </c:pt>
                <c:pt idx="10">
                  <c:v>497</c:v>
                </c:pt>
                <c:pt idx="11">
                  <c:v>698</c:v>
                </c:pt>
                <c:pt idx="12">
                  <c:v>889</c:v>
                </c:pt>
              </c:numCache>
            </c:numRef>
          </c:val>
        </c:ser>
        <c:ser>
          <c:idx val="1"/>
          <c:order val="1"/>
          <c:tx>
            <c:strRef>
              <c:f>strona4!$B$17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strona4!$C$15:$O$15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strona4!$C$17:$O$17</c:f>
              <c:numCache>
                <c:ptCount val="13"/>
                <c:pt idx="0">
                  <c:v>675</c:v>
                </c:pt>
                <c:pt idx="1">
                  <c:v>305</c:v>
                </c:pt>
                <c:pt idx="2">
                  <c:v>288</c:v>
                </c:pt>
                <c:pt idx="3">
                  <c:v>226</c:v>
                </c:pt>
                <c:pt idx="4">
                  <c:v>575</c:v>
                </c:pt>
                <c:pt idx="5">
                  <c:v>253</c:v>
                </c:pt>
                <c:pt idx="6">
                  <c:v>298</c:v>
                </c:pt>
                <c:pt idx="7">
                  <c:v>207</c:v>
                </c:pt>
                <c:pt idx="8">
                  <c:v>195</c:v>
                </c:pt>
                <c:pt idx="9">
                  <c:v>459</c:v>
                </c:pt>
                <c:pt idx="10">
                  <c:v>456</c:v>
                </c:pt>
                <c:pt idx="11">
                  <c:v>464</c:v>
                </c:pt>
                <c:pt idx="12">
                  <c:v>521</c:v>
                </c:pt>
              </c:numCache>
            </c:numRef>
          </c:val>
        </c:ser>
        <c:axId val="20732591"/>
        <c:axId val="52375592"/>
      </c:barChart>
      <c:catAx>
        <c:axId val="20732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375592"/>
        <c:crosses val="autoZero"/>
        <c:auto val="1"/>
        <c:lblOffset val="100"/>
        <c:noMultiLvlLbl val="0"/>
      </c:catAx>
      <c:valAx>
        <c:axId val="523755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73259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3175"/>
          <c:w val="0.71975"/>
          <c:h val="0.4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strona4!$S$15:$S$19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strona4!$T$15:$T$19</c:f>
              <c:numCache>
                <c:ptCount val="5"/>
                <c:pt idx="0">
                  <c:v>0.129</c:v>
                </c:pt>
                <c:pt idx="1">
                  <c:v>0.377</c:v>
                </c:pt>
                <c:pt idx="2">
                  <c:v>0.102</c:v>
                </c:pt>
                <c:pt idx="3">
                  <c:v>0.37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 (2)"/>
      <sheetName val="R 2000"/>
      <sheetName val="XII"/>
    </sheetNames>
    <sheetDataSet>
      <sheetData sheetId="11">
        <row r="33">
          <cell r="F33">
            <v>83</v>
          </cell>
          <cell r="G33">
            <v>86</v>
          </cell>
          <cell r="H33">
            <v>116</v>
          </cell>
          <cell r="I33">
            <v>38</v>
          </cell>
          <cell r="J33">
            <v>187</v>
          </cell>
          <cell r="K33">
            <v>132</v>
          </cell>
          <cell r="L33">
            <v>106</v>
          </cell>
          <cell r="M33">
            <v>47</v>
          </cell>
          <cell r="N33">
            <v>94</v>
          </cell>
          <cell r="O33">
            <v>122</v>
          </cell>
          <cell r="P33">
            <v>237</v>
          </cell>
          <cell r="Q33">
            <v>240</v>
          </cell>
          <cell r="R33">
            <v>381</v>
          </cell>
        </row>
        <row r="46">
          <cell r="F46">
            <v>112</v>
          </cell>
          <cell r="G46">
            <v>59</v>
          </cell>
          <cell r="H46">
            <v>110</v>
          </cell>
          <cell r="I46">
            <v>106</v>
          </cell>
          <cell r="J46">
            <v>46</v>
          </cell>
          <cell r="K46">
            <v>78</v>
          </cell>
          <cell r="L46">
            <v>107</v>
          </cell>
          <cell r="M46">
            <v>56</v>
          </cell>
          <cell r="N46">
            <v>33</v>
          </cell>
          <cell r="O46">
            <v>69</v>
          </cell>
          <cell r="P46">
            <v>112</v>
          </cell>
          <cell r="Q46">
            <v>102</v>
          </cell>
          <cell r="R46">
            <v>290</v>
          </cell>
        </row>
        <row r="48">
          <cell r="F48">
            <v>167</v>
          </cell>
          <cell r="G48">
            <v>138</v>
          </cell>
          <cell r="H48">
            <v>98</v>
          </cell>
          <cell r="I48">
            <v>123</v>
          </cell>
          <cell r="J48">
            <v>174</v>
          </cell>
          <cell r="K48">
            <v>102</v>
          </cell>
          <cell r="L48">
            <v>40</v>
          </cell>
          <cell r="M48">
            <v>150</v>
          </cell>
          <cell r="N48">
            <v>33</v>
          </cell>
          <cell r="O48">
            <v>59</v>
          </cell>
          <cell r="P48">
            <v>103</v>
          </cell>
          <cell r="Q48">
            <v>408</v>
          </cell>
          <cell r="R48">
            <v>194</v>
          </cell>
        </row>
        <row r="50">
          <cell r="F50">
            <v>32</v>
          </cell>
          <cell r="G50">
            <v>12</v>
          </cell>
          <cell r="H50">
            <v>172</v>
          </cell>
          <cell r="I50">
            <v>62</v>
          </cell>
          <cell r="J50">
            <v>236</v>
          </cell>
          <cell r="K50">
            <v>67</v>
          </cell>
          <cell r="L50">
            <v>64</v>
          </cell>
          <cell r="M50">
            <v>44</v>
          </cell>
          <cell r="N50">
            <v>34</v>
          </cell>
          <cell r="O50">
            <v>74</v>
          </cell>
          <cell r="P50">
            <v>205</v>
          </cell>
          <cell r="Q50">
            <v>391</v>
          </cell>
          <cell r="R50">
            <v>760</v>
          </cell>
        </row>
        <row r="52">
          <cell r="F52">
            <v>61</v>
          </cell>
          <cell r="G52">
            <v>26</v>
          </cell>
          <cell r="H52">
            <v>13</v>
          </cell>
          <cell r="I52">
            <v>15</v>
          </cell>
          <cell r="J52">
            <v>41</v>
          </cell>
          <cell r="K52">
            <v>9</v>
          </cell>
          <cell r="L52">
            <v>26</v>
          </cell>
          <cell r="M52">
            <v>16</v>
          </cell>
          <cell r="N52">
            <v>7</v>
          </cell>
          <cell r="O52">
            <v>24</v>
          </cell>
          <cell r="P52">
            <v>24</v>
          </cell>
          <cell r="Q52">
            <v>30</v>
          </cell>
          <cell r="R52">
            <v>49</v>
          </cell>
        </row>
        <row r="54">
          <cell r="F54">
            <v>162</v>
          </cell>
          <cell r="G54">
            <v>52</v>
          </cell>
          <cell r="H54">
            <v>115</v>
          </cell>
          <cell r="I54">
            <v>151</v>
          </cell>
          <cell r="J54">
            <v>107</v>
          </cell>
          <cell r="K54">
            <v>110</v>
          </cell>
          <cell r="L54">
            <v>44</v>
          </cell>
          <cell r="M54">
            <v>67</v>
          </cell>
          <cell r="N54">
            <v>36</v>
          </cell>
          <cell r="O54">
            <v>133</v>
          </cell>
          <cell r="P54">
            <v>150</v>
          </cell>
          <cell r="Q54">
            <v>204</v>
          </cell>
          <cell r="R54">
            <v>112</v>
          </cell>
        </row>
        <row r="56">
          <cell r="F56">
            <v>6</v>
          </cell>
          <cell r="G56">
            <v>4</v>
          </cell>
          <cell r="H56">
            <v>5</v>
          </cell>
          <cell r="I56">
            <v>6</v>
          </cell>
          <cell r="J56">
            <v>1</v>
          </cell>
          <cell r="K56">
            <v>0</v>
          </cell>
          <cell r="L56">
            <v>16</v>
          </cell>
          <cell r="M56">
            <v>6</v>
          </cell>
          <cell r="N56">
            <v>1</v>
          </cell>
          <cell r="O56">
            <v>5</v>
          </cell>
          <cell r="P56">
            <v>4</v>
          </cell>
          <cell r="Q56">
            <v>8</v>
          </cell>
          <cell r="R56">
            <v>22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10</v>
          </cell>
        </row>
        <row r="60">
          <cell r="F60">
            <v>16</v>
          </cell>
          <cell r="G60">
            <v>6</v>
          </cell>
          <cell r="H60">
            <v>0</v>
          </cell>
          <cell r="I60">
            <v>10</v>
          </cell>
          <cell r="J60">
            <v>5</v>
          </cell>
          <cell r="K60">
            <v>8</v>
          </cell>
          <cell r="L60">
            <v>9</v>
          </cell>
          <cell r="M60">
            <v>8</v>
          </cell>
          <cell r="N60">
            <v>0</v>
          </cell>
          <cell r="O60">
            <v>19</v>
          </cell>
          <cell r="P60">
            <v>1</v>
          </cell>
          <cell r="Q60">
            <v>18</v>
          </cell>
          <cell r="R60">
            <v>42</v>
          </cell>
        </row>
        <row r="62">
          <cell r="F62">
            <v>19</v>
          </cell>
          <cell r="G62">
            <v>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16</v>
          </cell>
          <cell r="R62">
            <v>17</v>
          </cell>
        </row>
        <row r="64">
          <cell r="F64">
            <v>2</v>
          </cell>
          <cell r="G64">
            <v>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47</v>
          </cell>
        </row>
        <row r="66">
          <cell r="F66">
            <v>0</v>
          </cell>
          <cell r="G66">
            <v>28</v>
          </cell>
          <cell r="I66">
            <v>0</v>
          </cell>
          <cell r="J66">
            <v>0</v>
          </cell>
          <cell r="K66">
            <v>13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35</v>
          </cell>
          <cell r="R66">
            <v>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0</v>
          </cell>
          <cell r="L68">
            <v>12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9</v>
          </cell>
          <cell r="I70">
            <v>0</v>
          </cell>
          <cell r="J70">
            <v>20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37</v>
          </cell>
          <cell r="R7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75" zoomScaleNormal="75" workbookViewId="0" topLeftCell="A1">
      <selection activeCell="C2" sqref="C2:S38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7" width="12.25390625" style="0" customWidth="1"/>
    <col min="8" max="18" width="12.25390625" style="97" customWidth="1"/>
    <col min="19" max="19" width="12.25390625" style="0" customWidth="1"/>
  </cols>
  <sheetData>
    <row r="2" spans="3:19" ht="15.75">
      <c r="C2" s="46"/>
      <c r="D2" s="47" t="s">
        <v>132</v>
      </c>
      <c r="E2" s="48"/>
      <c r="F2" s="48"/>
      <c r="G2" s="46"/>
      <c r="H2" s="49"/>
      <c r="I2" s="49"/>
      <c r="J2" s="49"/>
      <c r="K2" s="49"/>
      <c r="L2" s="49"/>
      <c r="M2" s="49"/>
      <c r="N2" s="49"/>
      <c r="O2" s="49"/>
      <c r="P2" s="49"/>
      <c r="Q2" s="50" t="s">
        <v>133</v>
      </c>
      <c r="R2" s="50"/>
      <c r="S2" s="50"/>
    </row>
    <row r="3" spans="3:19" ht="15.75">
      <c r="C3" s="46"/>
      <c r="D3" s="51" t="s">
        <v>134</v>
      </c>
      <c r="E3" s="52"/>
      <c r="F3" s="52"/>
      <c r="G3" s="46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3" t="s">
        <v>135</v>
      </c>
    </row>
    <row r="4" spans="3:19" ht="32.25" customHeight="1" thickBot="1">
      <c r="C4" s="54" t="s">
        <v>136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3:19" ht="34.5" customHeight="1" thickBot="1">
      <c r="C5" s="56" t="s">
        <v>137</v>
      </c>
      <c r="D5" s="57" t="s">
        <v>138</v>
      </c>
      <c r="E5" s="58" t="s">
        <v>139</v>
      </c>
      <c r="F5" s="59" t="s">
        <v>216</v>
      </c>
      <c r="G5" s="60" t="s">
        <v>217</v>
      </c>
      <c r="H5" s="61" t="s">
        <v>140</v>
      </c>
      <c r="I5" s="61" t="s">
        <v>67</v>
      </c>
      <c r="J5" s="61" t="s">
        <v>141</v>
      </c>
      <c r="K5" s="61" t="s">
        <v>31</v>
      </c>
      <c r="L5" s="61" t="s">
        <v>142</v>
      </c>
      <c r="M5" s="61" t="s">
        <v>71</v>
      </c>
      <c r="N5" s="61" t="s">
        <v>91</v>
      </c>
      <c r="O5" s="61" t="s">
        <v>143</v>
      </c>
      <c r="P5" s="61" t="s">
        <v>144</v>
      </c>
      <c r="Q5" s="61" t="s">
        <v>52</v>
      </c>
      <c r="R5" s="61" t="s">
        <v>83</v>
      </c>
      <c r="S5" s="62" t="s">
        <v>145</v>
      </c>
    </row>
    <row r="6" spans="3:19" ht="24" customHeight="1" thickBot="1">
      <c r="C6" s="63" t="s">
        <v>146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3:19" ht="24" customHeight="1" thickBot="1">
      <c r="C7" s="65" t="s">
        <v>147</v>
      </c>
      <c r="D7" s="66" t="s">
        <v>148</v>
      </c>
      <c r="E7" s="67"/>
      <c r="F7" s="68">
        <v>15.4</v>
      </c>
      <c r="G7" s="69">
        <v>23.4</v>
      </c>
      <c r="H7" s="70">
        <v>34.4</v>
      </c>
      <c r="I7" s="70">
        <v>26.8</v>
      </c>
      <c r="J7" s="70">
        <v>31.7</v>
      </c>
      <c r="K7" s="70">
        <v>24.7</v>
      </c>
      <c r="L7" s="70">
        <v>30.4</v>
      </c>
      <c r="M7" s="70">
        <v>27.8</v>
      </c>
      <c r="N7" s="70">
        <v>18.5</v>
      </c>
      <c r="O7" s="70">
        <v>12.3</v>
      </c>
      <c r="P7" s="70">
        <v>25.2</v>
      </c>
      <c r="Q7" s="70">
        <v>31.3</v>
      </c>
      <c r="R7" s="70">
        <v>28.2</v>
      </c>
      <c r="S7" s="71">
        <v>24.12</v>
      </c>
    </row>
    <row r="8" spans="3:19" ht="24" customHeight="1" thickBot="1" thickTop="1">
      <c r="C8" s="72"/>
      <c r="D8" s="73" t="s">
        <v>149</v>
      </c>
      <c r="E8" s="74"/>
      <c r="F8" s="75">
        <v>9005</v>
      </c>
      <c r="G8" s="76">
        <v>5574</v>
      </c>
      <c r="H8" s="77">
        <v>8029</v>
      </c>
      <c r="I8" s="77">
        <v>6393</v>
      </c>
      <c r="J8" s="77">
        <v>15989</v>
      </c>
      <c r="K8" s="77">
        <v>4875</v>
      </c>
      <c r="L8" s="77">
        <v>6484</v>
      </c>
      <c r="M8" s="77">
        <v>4233</v>
      </c>
      <c r="N8" s="77">
        <v>4305</v>
      </c>
      <c r="O8" s="77">
        <v>7057</v>
      </c>
      <c r="P8" s="77">
        <v>8204</v>
      </c>
      <c r="Q8" s="77">
        <v>10400</v>
      </c>
      <c r="R8" s="77">
        <v>11639</v>
      </c>
      <c r="S8" s="78">
        <f>SUM(F8:R8)</f>
        <v>102187</v>
      </c>
    </row>
    <row r="9" spans="3:19" ht="24" customHeight="1" thickBot="1" thickTop="1">
      <c r="C9" s="72"/>
      <c r="D9" s="79" t="s">
        <v>150</v>
      </c>
      <c r="E9" s="80"/>
      <c r="F9" s="81">
        <v>8892</v>
      </c>
      <c r="G9" s="81">
        <v>5504</v>
      </c>
      <c r="H9" s="82">
        <v>7792</v>
      </c>
      <c r="I9" s="82">
        <v>6127</v>
      </c>
      <c r="J9" s="82">
        <v>15505</v>
      </c>
      <c r="K9" s="82">
        <v>4723</v>
      </c>
      <c r="L9" s="82">
        <v>6263</v>
      </c>
      <c r="M9" s="82">
        <v>4028</v>
      </c>
      <c r="N9" s="82">
        <v>4236</v>
      </c>
      <c r="O9" s="82">
        <v>7042</v>
      </c>
      <c r="P9" s="82">
        <v>8163</v>
      </c>
      <c r="Q9" s="82">
        <v>10166</v>
      </c>
      <c r="R9" s="82">
        <v>11271</v>
      </c>
      <c r="S9" s="78">
        <f>SUM(F9:R9)</f>
        <v>99712</v>
      </c>
    </row>
    <row r="10" spans="3:19" ht="24" customHeight="1" thickBot="1" thickTop="1">
      <c r="C10" s="72"/>
      <c r="D10" s="83" t="s">
        <v>151</v>
      </c>
      <c r="E10" s="84"/>
      <c r="F10" s="85">
        <f aca="true" t="shared" si="0" ref="F10:R10">F8-F9</f>
        <v>113</v>
      </c>
      <c r="G10" s="85">
        <f t="shared" si="0"/>
        <v>70</v>
      </c>
      <c r="H10" s="86">
        <f t="shared" si="0"/>
        <v>237</v>
      </c>
      <c r="I10" s="86">
        <f t="shared" si="0"/>
        <v>266</v>
      </c>
      <c r="J10" s="86">
        <f t="shared" si="0"/>
        <v>484</v>
      </c>
      <c r="K10" s="86">
        <f t="shared" si="0"/>
        <v>152</v>
      </c>
      <c r="L10" s="86">
        <f t="shared" si="0"/>
        <v>221</v>
      </c>
      <c r="M10" s="86">
        <f t="shared" si="0"/>
        <v>205</v>
      </c>
      <c r="N10" s="86">
        <f t="shared" si="0"/>
        <v>69</v>
      </c>
      <c r="O10" s="86">
        <f t="shared" si="0"/>
        <v>15</v>
      </c>
      <c r="P10" s="86">
        <f t="shared" si="0"/>
        <v>41</v>
      </c>
      <c r="Q10" s="86">
        <f t="shared" si="0"/>
        <v>234</v>
      </c>
      <c r="R10" s="86">
        <f t="shared" si="0"/>
        <v>368</v>
      </c>
      <c r="S10" s="78">
        <f>SUM(F10:R10)</f>
        <v>2475</v>
      </c>
    </row>
    <row r="11" spans="3:19" ht="24" customHeight="1" thickBot="1" thickTop="1">
      <c r="C11" s="87"/>
      <c r="D11" s="83" t="s">
        <v>152</v>
      </c>
      <c r="E11" s="84"/>
      <c r="F11" s="88">
        <f aca="true" t="shared" si="1" ref="F11:S11">F8/F9*100</f>
        <v>101.27080521817365</v>
      </c>
      <c r="G11" s="88">
        <f t="shared" si="1"/>
        <v>101.27180232558139</v>
      </c>
      <c r="H11" s="89">
        <f t="shared" si="1"/>
        <v>103.04158110882958</v>
      </c>
      <c r="I11" s="89">
        <f t="shared" si="1"/>
        <v>104.34143952994941</v>
      </c>
      <c r="J11" s="89">
        <f t="shared" si="1"/>
        <v>103.12157368590778</v>
      </c>
      <c r="K11" s="89">
        <f t="shared" si="1"/>
        <v>103.21829345754816</v>
      </c>
      <c r="L11" s="89">
        <f t="shared" si="1"/>
        <v>103.5286603863963</v>
      </c>
      <c r="M11" s="89">
        <f t="shared" si="1"/>
        <v>105.08937437934458</v>
      </c>
      <c r="N11" s="89">
        <f t="shared" si="1"/>
        <v>101.62889518413598</v>
      </c>
      <c r="O11" s="89">
        <f t="shared" si="1"/>
        <v>100.21300766827605</v>
      </c>
      <c r="P11" s="89">
        <f t="shared" si="1"/>
        <v>100.5022663236555</v>
      </c>
      <c r="Q11" s="89">
        <f t="shared" si="1"/>
        <v>102.30179028132993</v>
      </c>
      <c r="R11" s="90">
        <f t="shared" si="1"/>
        <v>103.26501641380534</v>
      </c>
      <c r="S11" s="91">
        <f t="shared" si="1"/>
        <v>102.48214858793325</v>
      </c>
    </row>
    <row r="12" spans="3:19" ht="24" customHeight="1" thickBot="1" thickTop="1">
      <c r="C12" s="92" t="s">
        <v>153</v>
      </c>
      <c r="D12" s="83" t="s">
        <v>154</v>
      </c>
      <c r="E12" s="84"/>
      <c r="F12" s="85">
        <v>788</v>
      </c>
      <c r="G12" s="93">
        <v>375</v>
      </c>
      <c r="H12" s="94">
        <v>525</v>
      </c>
      <c r="I12" s="94">
        <v>492</v>
      </c>
      <c r="J12" s="94">
        <v>1059</v>
      </c>
      <c r="K12" s="94">
        <v>405</v>
      </c>
      <c r="L12" s="94">
        <v>519</v>
      </c>
      <c r="M12" s="94">
        <v>412</v>
      </c>
      <c r="N12" s="95">
        <v>264</v>
      </c>
      <c r="O12" s="95">
        <v>474</v>
      </c>
      <c r="P12" s="95">
        <v>497</v>
      </c>
      <c r="Q12" s="95">
        <v>698</v>
      </c>
      <c r="R12" s="95">
        <v>889</v>
      </c>
      <c r="S12" s="78">
        <f>SUM(F12:R12)</f>
        <v>7397</v>
      </c>
    </row>
    <row r="13" spans="3:19" ht="24" customHeight="1" thickBot="1" thickTop="1">
      <c r="C13" s="65"/>
      <c r="D13" s="83" t="s">
        <v>155</v>
      </c>
      <c r="E13" s="84"/>
      <c r="F13" s="85">
        <v>85</v>
      </c>
      <c r="G13" s="96">
        <v>42</v>
      </c>
      <c r="H13" s="94">
        <v>119</v>
      </c>
      <c r="I13" s="94">
        <v>59</v>
      </c>
      <c r="J13" s="94">
        <v>252</v>
      </c>
      <c r="K13" s="94">
        <v>74</v>
      </c>
      <c r="L13" s="94">
        <v>81</v>
      </c>
      <c r="M13" s="94">
        <v>117</v>
      </c>
      <c r="N13" s="95">
        <v>71</v>
      </c>
      <c r="O13" s="95">
        <v>80</v>
      </c>
      <c r="P13" s="95">
        <v>88</v>
      </c>
      <c r="Q13" s="95">
        <v>139</v>
      </c>
      <c r="R13" s="95">
        <v>182</v>
      </c>
      <c r="S13" s="78">
        <f>SUM(F13:R13)</f>
        <v>1389</v>
      </c>
    </row>
    <row r="14" spans="3:19" s="97" customFormat="1" ht="24" customHeight="1" thickBot="1" thickTop="1">
      <c r="C14" s="98"/>
      <c r="D14" s="99" t="s">
        <v>156</v>
      </c>
      <c r="E14" s="100"/>
      <c r="F14" s="89">
        <f aca="true" t="shared" si="2" ref="F14:S14">F13/F12*100</f>
        <v>10.786802030456853</v>
      </c>
      <c r="G14" s="89">
        <f t="shared" si="2"/>
        <v>11.200000000000001</v>
      </c>
      <c r="H14" s="89">
        <f t="shared" si="2"/>
        <v>22.666666666666664</v>
      </c>
      <c r="I14" s="89">
        <f t="shared" si="2"/>
        <v>11.991869918699187</v>
      </c>
      <c r="J14" s="89">
        <f t="shared" si="2"/>
        <v>23.79603399433428</v>
      </c>
      <c r="K14" s="89">
        <f t="shared" si="2"/>
        <v>18.271604938271604</v>
      </c>
      <c r="L14" s="89">
        <f t="shared" si="2"/>
        <v>15.606936416184972</v>
      </c>
      <c r="M14" s="89">
        <f t="shared" si="2"/>
        <v>28.398058252427184</v>
      </c>
      <c r="N14" s="89">
        <f t="shared" si="2"/>
        <v>26.89393939393939</v>
      </c>
      <c r="O14" s="89">
        <f t="shared" si="2"/>
        <v>16.877637130801688</v>
      </c>
      <c r="P14" s="89">
        <f t="shared" si="2"/>
        <v>17.706237424547282</v>
      </c>
      <c r="Q14" s="89">
        <f t="shared" si="2"/>
        <v>19.91404011461318</v>
      </c>
      <c r="R14" s="90">
        <f t="shared" si="2"/>
        <v>20.47244094488189</v>
      </c>
      <c r="S14" s="101">
        <f t="shared" si="2"/>
        <v>18.77788292551034</v>
      </c>
    </row>
    <row r="15" spans="3:19" s="97" customFormat="1" ht="24" customHeight="1" thickBot="1" thickTop="1">
      <c r="C15" s="102" t="s">
        <v>99</v>
      </c>
      <c r="D15" s="103" t="s">
        <v>157</v>
      </c>
      <c r="E15" s="104"/>
      <c r="F15" s="86">
        <v>675</v>
      </c>
      <c r="G15" s="94">
        <v>305</v>
      </c>
      <c r="H15" s="94">
        <v>288</v>
      </c>
      <c r="I15" s="94">
        <v>226</v>
      </c>
      <c r="J15" s="94">
        <v>575</v>
      </c>
      <c r="K15" s="94">
        <v>253</v>
      </c>
      <c r="L15" s="94">
        <v>298</v>
      </c>
      <c r="M15" s="94">
        <v>207</v>
      </c>
      <c r="N15" s="95">
        <v>195</v>
      </c>
      <c r="O15" s="95">
        <v>459</v>
      </c>
      <c r="P15" s="95">
        <v>456</v>
      </c>
      <c r="Q15" s="95">
        <v>464</v>
      </c>
      <c r="R15" s="95">
        <v>521</v>
      </c>
      <c r="S15" s="105">
        <f>SUM(F15:R15)</f>
        <v>4922</v>
      </c>
    </row>
    <row r="16" spans="3:19" ht="24" customHeight="1" thickBot="1" thickTop="1">
      <c r="C16" s="65" t="s">
        <v>158</v>
      </c>
      <c r="D16" s="83" t="s">
        <v>159</v>
      </c>
      <c r="E16" s="84"/>
      <c r="F16" s="85">
        <v>159</v>
      </c>
      <c r="G16" s="106">
        <v>93</v>
      </c>
      <c r="H16" s="94">
        <v>96</v>
      </c>
      <c r="I16" s="94">
        <v>101</v>
      </c>
      <c r="J16" s="94">
        <v>237</v>
      </c>
      <c r="K16" s="94">
        <v>117</v>
      </c>
      <c r="L16" s="94">
        <v>121</v>
      </c>
      <c r="M16" s="94">
        <v>80</v>
      </c>
      <c r="N16" s="95">
        <v>74</v>
      </c>
      <c r="O16" s="95">
        <v>184</v>
      </c>
      <c r="P16" s="95">
        <v>235</v>
      </c>
      <c r="Q16" s="95">
        <v>198</v>
      </c>
      <c r="R16" s="95">
        <v>266</v>
      </c>
      <c r="S16" s="105">
        <f>SUM(F16:R16)</f>
        <v>1961</v>
      </c>
    </row>
    <row r="17" spans="3:19" ht="24" customHeight="1" thickBot="1" thickTop="1">
      <c r="C17" s="65" t="s">
        <v>158</v>
      </c>
      <c r="D17" s="83" t="s">
        <v>160</v>
      </c>
      <c r="E17" s="84"/>
      <c r="F17" s="85">
        <v>4</v>
      </c>
      <c r="G17" s="106">
        <v>2</v>
      </c>
      <c r="H17" s="94">
        <v>4</v>
      </c>
      <c r="I17" s="94">
        <v>2</v>
      </c>
      <c r="J17" s="94">
        <v>0</v>
      </c>
      <c r="K17" s="94">
        <v>2</v>
      </c>
      <c r="L17" s="94">
        <v>1</v>
      </c>
      <c r="M17" s="94">
        <v>1</v>
      </c>
      <c r="N17" s="95">
        <v>4</v>
      </c>
      <c r="O17" s="95">
        <v>41</v>
      </c>
      <c r="P17" s="95">
        <v>85</v>
      </c>
      <c r="Q17" s="95">
        <v>44</v>
      </c>
      <c r="R17" s="95">
        <v>90</v>
      </c>
      <c r="S17" s="105">
        <f>SUM(F17:R17)</f>
        <v>280</v>
      </c>
    </row>
    <row r="18" spans="3:19" ht="24" customHeight="1" thickBot="1" thickTop="1">
      <c r="C18" s="107" t="s">
        <v>158</v>
      </c>
      <c r="D18" s="108" t="s">
        <v>161</v>
      </c>
      <c r="E18" s="109"/>
      <c r="F18" s="110">
        <v>373</v>
      </c>
      <c r="G18" s="111">
        <v>138</v>
      </c>
      <c r="H18" s="112">
        <v>121</v>
      </c>
      <c r="I18" s="112">
        <v>52</v>
      </c>
      <c r="J18" s="112">
        <v>263</v>
      </c>
      <c r="K18" s="112">
        <v>119</v>
      </c>
      <c r="L18" s="112">
        <v>101</v>
      </c>
      <c r="M18" s="112">
        <v>72</v>
      </c>
      <c r="N18" s="113">
        <v>87</v>
      </c>
      <c r="O18" s="113">
        <v>226</v>
      </c>
      <c r="P18" s="113">
        <v>162</v>
      </c>
      <c r="Q18" s="113">
        <v>168</v>
      </c>
      <c r="R18" s="113">
        <v>127</v>
      </c>
      <c r="S18" s="105">
        <f>SUM(F18:R18)</f>
        <v>2009</v>
      </c>
    </row>
    <row r="19" spans="3:19" ht="24" customHeight="1" thickBot="1">
      <c r="C19" s="63" t="s">
        <v>162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114"/>
    </row>
    <row r="20" spans="3:19" ht="24" customHeight="1" thickBot="1" thickTop="1">
      <c r="C20" s="115" t="s">
        <v>147</v>
      </c>
      <c r="D20" s="116" t="s">
        <v>163</v>
      </c>
      <c r="E20" s="117"/>
      <c r="F20" s="118">
        <v>4559</v>
      </c>
      <c r="G20" s="119">
        <v>2873</v>
      </c>
      <c r="H20" s="120">
        <v>4362</v>
      </c>
      <c r="I20" s="120">
        <v>3405</v>
      </c>
      <c r="J20" s="120">
        <v>8148</v>
      </c>
      <c r="K20" s="120">
        <v>2457</v>
      </c>
      <c r="L20" s="120">
        <v>3166</v>
      </c>
      <c r="M20" s="120">
        <v>1980</v>
      </c>
      <c r="N20" s="121">
        <v>2058</v>
      </c>
      <c r="O20" s="121">
        <v>3807</v>
      </c>
      <c r="P20" s="121">
        <v>4576</v>
      </c>
      <c r="Q20" s="121">
        <v>5487</v>
      </c>
      <c r="R20" s="121">
        <v>6059</v>
      </c>
      <c r="S20" s="122">
        <f>SUM(F20:R20)</f>
        <v>52937</v>
      </c>
    </row>
    <row r="21" spans="3:19" ht="24" customHeight="1" thickBot="1" thickTop="1">
      <c r="C21" s="123"/>
      <c r="D21" s="124" t="s">
        <v>164</v>
      </c>
      <c r="E21" s="84"/>
      <c r="F21" s="125">
        <f aca="true" t="shared" si="3" ref="F21:S21">F20/F8*100</f>
        <v>50.62742920599666</v>
      </c>
      <c r="G21" s="125">
        <f t="shared" si="3"/>
        <v>51.54287764621457</v>
      </c>
      <c r="H21" s="126">
        <f t="shared" si="3"/>
        <v>54.328060779673685</v>
      </c>
      <c r="I21" s="126">
        <f t="shared" si="3"/>
        <v>53.261379633974656</v>
      </c>
      <c r="J21" s="126">
        <f t="shared" si="3"/>
        <v>50.960035024079055</v>
      </c>
      <c r="K21" s="126">
        <f t="shared" si="3"/>
        <v>50.4</v>
      </c>
      <c r="L21" s="126">
        <f t="shared" si="3"/>
        <v>48.827884022208515</v>
      </c>
      <c r="M21" s="126">
        <f t="shared" si="3"/>
        <v>46.77533664068037</v>
      </c>
      <c r="N21" s="126">
        <f t="shared" si="3"/>
        <v>47.80487804878049</v>
      </c>
      <c r="O21" s="126">
        <f t="shared" si="3"/>
        <v>53.94643616267536</v>
      </c>
      <c r="P21" s="126">
        <f t="shared" si="3"/>
        <v>55.77766942954656</v>
      </c>
      <c r="Q21" s="126">
        <f t="shared" si="3"/>
        <v>52.75961538461539</v>
      </c>
      <c r="R21" s="127">
        <f t="shared" si="3"/>
        <v>52.057736918979295</v>
      </c>
      <c r="S21" s="128">
        <f t="shared" si="3"/>
        <v>51.80404552438177</v>
      </c>
    </row>
    <row r="22" spans="3:19" ht="24" customHeight="1" thickBot="1" thickTop="1">
      <c r="C22" s="129" t="s">
        <v>153</v>
      </c>
      <c r="D22" s="124" t="s">
        <v>165</v>
      </c>
      <c r="E22" s="84"/>
      <c r="F22" s="85">
        <v>618</v>
      </c>
      <c r="G22" s="106">
        <v>314</v>
      </c>
      <c r="H22" s="94">
        <v>385</v>
      </c>
      <c r="I22" s="94">
        <v>305</v>
      </c>
      <c r="J22" s="94">
        <v>672</v>
      </c>
      <c r="K22" s="94">
        <v>212</v>
      </c>
      <c r="L22" s="94">
        <v>272</v>
      </c>
      <c r="M22" s="94">
        <v>193</v>
      </c>
      <c r="N22" s="95">
        <v>229</v>
      </c>
      <c r="O22" s="95">
        <v>402</v>
      </c>
      <c r="P22" s="95">
        <v>383</v>
      </c>
      <c r="Q22" s="95">
        <v>382</v>
      </c>
      <c r="R22" s="95">
        <v>546</v>
      </c>
      <c r="S22" s="122">
        <f>SUM(F22:R22)</f>
        <v>4913</v>
      </c>
    </row>
    <row r="23" spans="3:19" ht="24" customHeight="1" thickBot="1" thickTop="1">
      <c r="C23" s="130"/>
      <c r="D23" s="124" t="s">
        <v>164</v>
      </c>
      <c r="E23" s="84"/>
      <c r="F23" s="125">
        <f aca="true" t="shared" si="4" ref="F23:S23">F22/F8*100</f>
        <v>6.862853970016658</v>
      </c>
      <c r="G23" s="125">
        <f t="shared" si="4"/>
        <v>5.63329745245784</v>
      </c>
      <c r="H23" s="126">
        <f t="shared" si="4"/>
        <v>4.795117698343505</v>
      </c>
      <c r="I23" s="126">
        <f t="shared" si="4"/>
        <v>4.770843109651181</v>
      </c>
      <c r="J23" s="126">
        <f t="shared" si="4"/>
        <v>4.2028894865219835</v>
      </c>
      <c r="K23" s="126">
        <f t="shared" si="4"/>
        <v>4.348717948717948</v>
      </c>
      <c r="L23" s="126">
        <f t="shared" si="4"/>
        <v>4.194941394201111</v>
      </c>
      <c r="M23" s="126">
        <f t="shared" si="4"/>
        <v>4.5594141270966215</v>
      </c>
      <c r="N23" s="126">
        <f t="shared" si="4"/>
        <v>5.319396051103368</v>
      </c>
      <c r="O23" s="126">
        <f t="shared" si="4"/>
        <v>5.6964715884936945</v>
      </c>
      <c r="P23" s="126">
        <f t="shared" si="4"/>
        <v>4.668454412481717</v>
      </c>
      <c r="Q23" s="126">
        <f t="shared" si="4"/>
        <v>3.6730769230769234</v>
      </c>
      <c r="R23" s="127">
        <f t="shared" si="4"/>
        <v>4.691124667067617</v>
      </c>
      <c r="S23" s="128">
        <f t="shared" si="4"/>
        <v>4.8078522708368</v>
      </c>
    </row>
    <row r="24" spans="3:19" ht="24" customHeight="1" thickBot="1" thickTop="1">
      <c r="C24" s="131" t="s">
        <v>99</v>
      </c>
      <c r="D24" s="132" t="s">
        <v>166</v>
      </c>
      <c r="E24" s="133"/>
      <c r="F24" s="85">
        <v>1322</v>
      </c>
      <c r="G24" s="106">
        <v>689</v>
      </c>
      <c r="H24" s="94">
        <v>314</v>
      </c>
      <c r="I24" s="94">
        <v>820</v>
      </c>
      <c r="J24" s="94">
        <v>775</v>
      </c>
      <c r="K24" s="94">
        <v>343</v>
      </c>
      <c r="L24" s="94">
        <v>269</v>
      </c>
      <c r="M24" s="94">
        <v>631</v>
      </c>
      <c r="N24" s="95">
        <v>157</v>
      </c>
      <c r="O24" s="95">
        <v>272</v>
      </c>
      <c r="P24" s="95">
        <v>150</v>
      </c>
      <c r="Q24" s="95">
        <v>880</v>
      </c>
      <c r="R24" s="95">
        <v>719</v>
      </c>
      <c r="S24" s="122">
        <f>SUM(F24:R24)</f>
        <v>7341</v>
      </c>
    </row>
    <row r="25" spans="3:19" ht="24" customHeight="1" thickBot="1" thickTop="1">
      <c r="C25" s="131"/>
      <c r="D25" s="124" t="s">
        <v>164</v>
      </c>
      <c r="E25" s="84"/>
      <c r="F25" s="125">
        <f aca="true" t="shared" si="5" ref="F25:S25">F24/F8*100</f>
        <v>14.680732926152137</v>
      </c>
      <c r="G25" s="125">
        <f t="shared" si="5"/>
        <v>12.360961607463222</v>
      </c>
      <c r="H25" s="126">
        <f t="shared" si="5"/>
        <v>3.9108232656619752</v>
      </c>
      <c r="I25" s="126">
        <f t="shared" si="5"/>
        <v>12.82652901611137</v>
      </c>
      <c r="J25" s="126">
        <f t="shared" si="5"/>
        <v>4.847082369128776</v>
      </c>
      <c r="K25" s="126">
        <f t="shared" si="5"/>
        <v>7.035897435897436</v>
      </c>
      <c r="L25" s="126">
        <f t="shared" si="5"/>
        <v>4.148673658235657</v>
      </c>
      <c r="M25" s="126">
        <f t="shared" si="5"/>
        <v>14.906685565792582</v>
      </c>
      <c r="N25" s="126">
        <f t="shared" si="5"/>
        <v>3.646922183507549</v>
      </c>
      <c r="O25" s="126">
        <f t="shared" si="5"/>
        <v>3.854329035000709</v>
      </c>
      <c r="P25" s="126">
        <f t="shared" si="5"/>
        <v>1.828376401755241</v>
      </c>
      <c r="Q25" s="126">
        <f t="shared" si="5"/>
        <v>8.461538461538462</v>
      </c>
      <c r="R25" s="127">
        <f t="shared" si="5"/>
        <v>6.17750665864765</v>
      </c>
      <c r="S25" s="128">
        <f t="shared" si="5"/>
        <v>7.183888361533268</v>
      </c>
    </row>
    <row r="26" spans="3:19" ht="24" customHeight="1" thickBot="1" thickTop="1">
      <c r="C26" s="129" t="s">
        <v>167</v>
      </c>
      <c r="D26" s="124" t="s">
        <v>168</v>
      </c>
      <c r="E26" s="84"/>
      <c r="F26" s="85">
        <v>1501</v>
      </c>
      <c r="G26" s="106">
        <v>868</v>
      </c>
      <c r="H26" s="94">
        <v>1865</v>
      </c>
      <c r="I26" s="94">
        <v>1835</v>
      </c>
      <c r="J26" s="94">
        <v>4009</v>
      </c>
      <c r="K26" s="94">
        <v>1154</v>
      </c>
      <c r="L26" s="94">
        <v>1846</v>
      </c>
      <c r="M26" s="94">
        <v>1358</v>
      </c>
      <c r="N26" s="95">
        <v>573</v>
      </c>
      <c r="O26" s="95">
        <v>875</v>
      </c>
      <c r="P26" s="95">
        <v>948</v>
      </c>
      <c r="Q26" s="95">
        <v>2407</v>
      </c>
      <c r="R26" s="95">
        <v>2783</v>
      </c>
      <c r="S26" s="122">
        <f>SUM(F26:R26)</f>
        <v>22022</v>
      </c>
    </row>
    <row r="27" spans="3:19" ht="24" customHeight="1" thickBot="1" thickTop="1">
      <c r="C27" s="134"/>
      <c r="D27" s="124" t="s">
        <v>164</v>
      </c>
      <c r="E27" s="84"/>
      <c r="F27" s="125">
        <f aca="true" t="shared" si="6" ref="F27:S27">F26/F8*100</f>
        <v>16.66851749028318</v>
      </c>
      <c r="G27" s="125">
        <f t="shared" si="6"/>
        <v>15.572299964119123</v>
      </c>
      <c r="H27" s="126">
        <f t="shared" si="6"/>
        <v>23.22829742184581</v>
      </c>
      <c r="I27" s="126">
        <f t="shared" si="6"/>
        <v>28.703269200688254</v>
      </c>
      <c r="J27" s="126">
        <f t="shared" si="6"/>
        <v>25.073488023015823</v>
      </c>
      <c r="K27" s="126">
        <f t="shared" si="6"/>
        <v>23.671794871794873</v>
      </c>
      <c r="L27" s="126">
        <f t="shared" si="6"/>
        <v>28.470080197409008</v>
      </c>
      <c r="M27" s="126">
        <f t="shared" si="6"/>
        <v>32.08126624143633</v>
      </c>
      <c r="N27" s="126">
        <f t="shared" si="6"/>
        <v>13.310104529616726</v>
      </c>
      <c r="O27" s="126">
        <f t="shared" si="6"/>
        <v>12.39903641774125</v>
      </c>
      <c r="P27" s="126">
        <f t="shared" si="6"/>
        <v>11.555338859093126</v>
      </c>
      <c r="Q27" s="126">
        <f t="shared" si="6"/>
        <v>23.14423076923077</v>
      </c>
      <c r="R27" s="127">
        <f t="shared" si="6"/>
        <v>23.91098891657359</v>
      </c>
      <c r="S27" s="128">
        <f t="shared" si="6"/>
        <v>21.550686486539384</v>
      </c>
    </row>
    <row r="28" spans="3:19" ht="24" customHeight="1" thickBot="1" thickTop="1">
      <c r="C28" s="65" t="s">
        <v>169</v>
      </c>
      <c r="D28" s="124" t="s">
        <v>170</v>
      </c>
      <c r="E28" s="84"/>
      <c r="F28" s="135">
        <v>487</v>
      </c>
      <c r="G28" s="136">
        <v>128</v>
      </c>
      <c r="H28" s="95">
        <v>39</v>
      </c>
      <c r="I28" s="95">
        <v>49</v>
      </c>
      <c r="J28" s="95">
        <v>125</v>
      </c>
      <c r="K28" s="95">
        <v>41</v>
      </c>
      <c r="L28" s="95">
        <v>53</v>
      </c>
      <c r="M28" s="95">
        <v>17</v>
      </c>
      <c r="N28" s="95">
        <v>164</v>
      </c>
      <c r="O28" s="95">
        <v>79</v>
      </c>
      <c r="P28" s="95">
        <v>79</v>
      </c>
      <c r="Q28" s="95">
        <v>75</v>
      </c>
      <c r="R28" s="95">
        <v>197</v>
      </c>
      <c r="S28" s="122">
        <f>SUM(F28:R28)</f>
        <v>1533</v>
      </c>
    </row>
    <row r="29" spans="3:19" ht="24" customHeight="1" thickBot="1" thickTop="1">
      <c r="C29" s="130"/>
      <c r="D29" s="124" t="s">
        <v>164</v>
      </c>
      <c r="E29" s="84"/>
      <c r="F29" s="137">
        <f aca="true" t="shared" si="7" ref="F29:S29">F28/F8*100</f>
        <v>5.4081066074403115</v>
      </c>
      <c r="G29" s="137">
        <f t="shared" si="7"/>
        <v>2.2963760315751705</v>
      </c>
      <c r="H29" s="138">
        <f t="shared" si="7"/>
        <v>0.4857391954166148</v>
      </c>
      <c r="I29" s="138">
        <f t="shared" si="7"/>
        <v>0.7664633192554356</v>
      </c>
      <c r="J29" s="138">
        <f t="shared" si="7"/>
        <v>0.781787478891738</v>
      </c>
      <c r="K29" s="138">
        <f t="shared" si="7"/>
        <v>0.841025641025641</v>
      </c>
      <c r="L29" s="138">
        <f t="shared" si="7"/>
        <v>0.8173966687230105</v>
      </c>
      <c r="M29" s="138">
        <f t="shared" si="7"/>
        <v>0.4016064257028112</v>
      </c>
      <c r="N29" s="138">
        <f t="shared" si="7"/>
        <v>3.8095238095238098</v>
      </c>
      <c r="O29" s="138">
        <f t="shared" si="7"/>
        <v>1.1194558594303528</v>
      </c>
      <c r="P29" s="138">
        <f t="shared" si="7"/>
        <v>0.9629449049244272</v>
      </c>
      <c r="Q29" s="138">
        <f t="shared" si="7"/>
        <v>0.7211538461538461</v>
      </c>
      <c r="R29" s="127">
        <f t="shared" si="7"/>
        <v>1.6925852736489388</v>
      </c>
      <c r="S29" s="128">
        <f t="shared" si="7"/>
        <v>1.5001908266217816</v>
      </c>
    </row>
    <row r="30" spans="3:19" ht="24" customHeight="1" thickBot="1" thickTop="1">
      <c r="C30" s="129" t="s">
        <v>28</v>
      </c>
      <c r="D30" s="124" t="s">
        <v>171</v>
      </c>
      <c r="E30" s="84"/>
      <c r="F30" s="135">
        <v>0</v>
      </c>
      <c r="G30" s="136">
        <v>3601</v>
      </c>
      <c r="H30" s="95">
        <v>3962</v>
      </c>
      <c r="I30" s="95">
        <v>3241</v>
      </c>
      <c r="J30" s="95">
        <v>6059</v>
      </c>
      <c r="K30" s="95">
        <v>1965</v>
      </c>
      <c r="L30" s="95">
        <v>3236</v>
      </c>
      <c r="M30" s="95">
        <v>2518</v>
      </c>
      <c r="N30" s="95">
        <v>2690</v>
      </c>
      <c r="O30" s="95">
        <v>0</v>
      </c>
      <c r="P30" s="95">
        <v>5018</v>
      </c>
      <c r="Q30" s="95">
        <v>4024</v>
      </c>
      <c r="R30" s="95">
        <v>4765</v>
      </c>
      <c r="S30" s="122">
        <f>SUM(F30:R30)</f>
        <v>41079</v>
      </c>
    </row>
    <row r="31" spans="3:19" ht="24" customHeight="1" thickBot="1" thickTop="1">
      <c r="C31" s="139"/>
      <c r="D31" s="140" t="s">
        <v>164</v>
      </c>
      <c r="E31" s="109"/>
      <c r="F31" s="141">
        <f aca="true" t="shared" si="8" ref="F31:S31">F30/F8*100</f>
        <v>0</v>
      </c>
      <c r="G31" s="141">
        <f t="shared" si="8"/>
        <v>64.60351632579835</v>
      </c>
      <c r="H31" s="142">
        <f t="shared" si="8"/>
        <v>49.34612031386225</v>
      </c>
      <c r="I31" s="142">
        <f t="shared" si="8"/>
        <v>50.69607383075238</v>
      </c>
      <c r="J31" s="142">
        <f t="shared" si="8"/>
        <v>37.89480267684033</v>
      </c>
      <c r="K31" s="142">
        <f t="shared" si="8"/>
        <v>40.30769230769231</v>
      </c>
      <c r="L31" s="142">
        <f t="shared" si="8"/>
        <v>49.9074645280691</v>
      </c>
      <c r="M31" s="142">
        <f t="shared" si="8"/>
        <v>59.484998818804634</v>
      </c>
      <c r="N31" s="142">
        <f t="shared" si="8"/>
        <v>62.48548199767712</v>
      </c>
      <c r="O31" s="142">
        <f t="shared" si="8"/>
        <v>0</v>
      </c>
      <c r="P31" s="142">
        <f t="shared" si="8"/>
        <v>61.165285226718666</v>
      </c>
      <c r="Q31" s="142">
        <f t="shared" si="8"/>
        <v>38.69230769230769</v>
      </c>
      <c r="R31" s="143">
        <f t="shared" si="8"/>
        <v>40.93994329409743</v>
      </c>
      <c r="S31" s="128">
        <f t="shared" si="8"/>
        <v>40.19982972393748</v>
      </c>
    </row>
    <row r="32" spans="3:19" ht="24" customHeight="1" thickBot="1">
      <c r="C32" s="63" t="s">
        <v>172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55"/>
    </row>
    <row r="33" spans="3:19" ht="24" customHeight="1" thickBot="1">
      <c r="C33" s="144" t="s">
        <v>147</v>
      </c>
      <c r="D33" s="145" t="s">
        <v>173</v>
      </c>
      <c r="E33" s="146"/>
      <c r="F33" s="147">
        <v>77</v>
      </c>
      <c r="G33" s="147">
        <v>39</v>
      </c>
      <c r="H33" s="147">
        <v>42</v>
      </c>
      <c r="I33" s="147">
        <v>17</v>
      </c>
      <c r="J33" s="147">
        <v>106</v>
      </c>
      <c r="K33" s="147">
        <v>30</v>
      </c>
      <c r="L33" s="147">
        <v>67</v>
      </c>
      <c r="M33" s="147">
        <v>44</v>
      </c>
      <c r="N33" s="147">
        <v>38</v>
      </c>
      <c r="O33" s="147">
        <v>107</v>
      </c>
      <c r="P33" s="147">
        <v>66</v>
      </c>
      <c r="Q33" s="147">
        <v>150</v>
      </c>
      <c r="R33" s="147">
        <v>215</v>
      </c>
      <c r="S33" s="148">
        <f>SUM(F33:R33)</f>
        <v>998</v>
      </c>
    </row>
    <row r="34" spans="3:19" ht="24" customHeight="1" thickBot="1" thickTop="1">
      <c r="C34" s="149" t="s">
        <v>153</v>
      </c>
      <c r="D34" s="150" t="s">
        <v>174</v>
      </c>
      <c r="E34" s="151"/>
      <c r="F34" s="152">
        <v>18</v>
      </c>
      <c r="G34" s="106">
        <v>13</v>
      </c>
      <c r="H34" s="94">
        <v>5</v>
      </c>
      <c r="I34" s="94">
        <v>1</v>
      </c>
      <c r="J34" s="94">
        <v>7</v>
      </c>
      <c r="K34" s="94">
        <v>2</v>
      </c>
      <c r="L34" s="94">
        <v>0</v>
      </c>
      <c r="M34" s="94">
        <v>0</v>
      </c>
      <c r="N34" s="95">
        <v>5</v>
      </c>
      <c r="O34" s="95">
        <v>50</v>
      </c>
      <c r="P34" s="95">
        <v>47</v>
      </c>
      <c r="Q34" s="95">
        <v>43</v>
      </c>
      <c r="R34" s="95">
        <v>88</v>
      </c>
      <c r="S34" s="153">
        <f>SUM(F34:R34)</f>
        <v>279</v>
      </c>
    </row>
    <row r="35" spans="3:19" ht="24" customHeight="1" thickBot="1" thickTop="1">
      <c r="C35" s="154" t="s">
        <v>99</v>
      </c>
      <c r="D35" s="155" t="s">
        <v>175</v>
      </c>
      <c r="E35" s="156"/>
      <c r="F35" s="110">
        <f>F33-'[1]XI (2)'!F33</f>
        <v>-6</v>
      </c>
      <c r="G35" s="110">
        <f>G33-'[1]XI (2)'!G33</f>
        <v>-47</v>
      </c>
      <c r="H35" s="110">
        <f>H33-'[1]XI (2)'!H33</f>
        <v>-74</v>
      </c>
      <c r="I35" s="110">
        <f>I33-'[1]XI (2)'!I33</f>
        <v>-21</v>
      </c>
      <c r="J35" s="157">
        <f>J33-'[1]XI (2)'!J33</f>
        <v>-81</v>
      </c>
      <c r="K35" s="110">
        <f>K33-'[1]XI (2)'!K33</f>
        <v>-102</v>
      </c>
      <c r="L35" s="157">
        <f>L33-'[1]XI (2)'!L33</f>
        <v>-39</v>
      </c>
      <c r="M35" s="157">
        <f>M33-'[1]XI (2)'!M33</f>
        <v>-3</v>
      </c>
      <c r="N35" s="157">
        <f>N33-'[1]XI (2)'!N33</f>
        <v>-56</v>
      </c>
      <c r="O35" s="157">
        <f>O33-'[1]XI (2)'!O33</f>
        <v>-15</v>
      </c>
      <c r="P35" s="157">
        <f>P33-'[1]XI (2)'!P33</f>
        <v>-171</v>
      </c>
      <c r="Q35" s="157">
        <f>Q33-'[1]XI (2)'!Q33</f>
        <v>-90</v>
      </c>
      <c r="R35" s="157">
        <f>R33-'[1]XI (2)'!R33</f>
        <v>-166</v>
      </c>
      <c r="S35" s="153">
        <f>SUM(F35:R35)</f>
        <v>-871</v>
      </c>
    </row>
    <row r="36" spans="3:19" ht="24" customHeight="1" thickBot="1"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3:19" ht="24" customHeight="1" thickBot="1">
      <c r="C37" s="158" t="s">
        <v>147</v>
      </c>
      <c r="D37" s="159" t="s">
        <v>176</v>
      </c>
      <c r="E37" s="160"/>
      <c r="F37" s="118">
        <v>1</v>
      </c>
      <c r="G37" s="119">
        <v>0</v>
      </c>
      <c r="H37" s="120">
        <v>1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1">
        <v>2</v>
      </c>
      <c r="O37" s="121">
        <v>1</v>
      </c>
      <c r="P37" s="121">
        <v>1</v>
      </c>
      <c r="Q37" s="121">
        <v>2</v>
      </c>
      <c r="R37" s="121">
        <v>1</v>
      </c>
      <c r="S37" s="153">
        <f>SUM(F37:R37)</f>
        <v>9</v>
      </c>
    </row>
    <row r="38" spans="3:19" ht="24" customHeight="1" thickBot="1" thickTop="1">
      <c r="C38" s="161" t="s">
        <v>153</v>
      </c>
      <c r="D38" s="155" t="s">
        <v>177</v>
      </c>
      <c r="E38" s="156"/>
      <c r="F38" s="110">
        <v>15</v>
      </c>
      <c r="G38" s="111">
        <v>0</v>
      </c>
      <c r="H38" s="112">
        <v>49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3">
        <v>60</v>
      </c>
      <c r="O38" s="113">
        <v>28</v>
      </c>
      <c r="P38" s="113">
        <v>12</v>
      </c>
      <c r="Q38" s="113">
        <v>101</v>
      </c>
      <c r="R38" s="113">
        <v>23</v>
      </c>
      <c r="S38" s="153">
        <f>SUM(F38:R38)</f>
        <v>288</v>
      </c>
    </row>
    <row r="39" spans="3:19" ht="12.75">
      <c r="C39" s="162"/>
      <c r="D39" s="163"/>
      <c r="E39" s="163"/>
      <c r="F39" s="163"/>
      <c r="G39" s="162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5"/>
    </row>
    <row r="40" spans="2:19" ht="15.75">
      <c r="B40" t="s">
        <v>158</v>
      </c>
      <c r="C40" s="46"/>
      <c r="D40" s="47" t="s">
        <v>132</v>
      </c>
      <c r="E40" s="48"/>
      <c r="F40" s="166"/>
      <c r="G40" s="4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6"/>
    </row>
    <row r="41" spans="3:19" ht="15.75">
      <c r="C41" s="46"/>
      <c r="D41" s="51" t="s">
        <v>134</v>
      </c>
      <c r="E41" s="52"/>
      <c r="F41" s="52"/>
      <c r="G41" s="4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3" t="s">
        <v>178</v>
      </c>
    </row>
    <row r="42" spans="3:19" ht="26.25" thickBot="1">
      <c r="C42" s="54" t="s">
        <v>136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3:19" ht="34.5" customHeight="1" thickBot="1">
      <c r="C43" s="56" t="s">
        <v>137</v>
      </c>
      <c r="D43" s="167" t="s">
        <v>138</v>
      </c>
      <c r="E43" s="168" t="s">
        <v>139</v>
      </c>
      <c r="F43" s="60" t="s">
        <v>218</v>
      </c>
      <c r="G43" s="59" t="s">
        <v>219</v>
      </c>
      <c r="H43" s="61" t="s">
        <v>140</v>
      </c>
      <c r="I43" s="61" t="s">
        <v>67</v>
      </c>
      <c r="J43" s="61" t="s">
        <v>141</v>
      </c>
      <c r="K43" s="61" t="s">
        <v>31</v>
      </c>
      <c r="L43" s="61" t="s">
        <v>142</v>
      </c>
      <c r="M43" s="61" t="s">
        <v>71</v>
      </c>
      <c r="N43" s="61" t="s">
        <v>91</v>
      </c>
      <c r="O43" s="61" t="s">
        <v>143</v>
      </c>
      <c r="P43" s="61" t="s">
        <v>144</v>
      </c>
      <c r="Q43" s="61" t="s">
        <v>52</v>
      </c>
      <c r="R43" s="61" t="s">
        <v>83</v>
      </c>
      <c r="S43" s="62" t="s">
        <v>145</v>
      </c>
    </row>
    <row r="44" spans="3:19" ht="23.25" thickBot="1">
      <c r="C44" s="63" t="s">
        <v>179</v>
      </c>
      <c r="D44" s="64"/>
      <c r="E44" s="6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64"/>
      <c r="S44" s="64"/>
    </row>
    <row r="45" spans="3:19" ht="26.25" customHeight="1" thickBot="1">
      <c r="C45" s="115" t="s">
        <v>147</v>
      </c>
      <c r="D45" s="159" t="s">
        <v>180</v>
      </c>
      <c r="E45" s="169"/>
      <c r="F45" s="170">
        <v>0</v>
      </c>
      <c r="G45" s="106">
        <v>0</v>
      </c>
      <c r="H45" s="94">
        <v>15</v>
      </c>
      <c r="I45" s="94">
        <v>0</v>
      </c>
      <c r="J45" s="94">
        <v>0</v>
      </c>
      <c r="K45" s="94">
        <v>0</v>
      </c>
      <c r="L45" s="94">
        <v>6</v>
      </c>
      <c r="M45" s="94">
        <v>2</v>
      </c>
      <c r="N45" s="94">
        <v>0</v>
      </c>
      <c r="O45" s="94">
        <v>4</v>
      </c>
      <c r="P45" s="94">
        <v>4</v>
      </c>
      <c r="Q45" s="94">
        <v>1</v>
      </c>
      <c r="R45" s="171">
        <v>37</v>
      </c>
      <c r="S45" s="153">
        <f aca="true" t="shared" si="9" ref="S45:S70">SUM(F45:R45)</f>
        <v>69</v>
      </c>
    </row>
    <row r="46" spans="3:19" ht="26.25" customHeight="1" thickBot="1" thickTop="1">
      <c r="C46" s="130"/>
      <c r="D46" s="150" t="s">
        <v>181</v>
      </c>
      <c r="E46" s="151"/>
      <c r="F46" s="172">
        <f>F45+'[1]XI (2)'!F46</f>
        <v>112</v>
      </c>
      <c r="G46" s="172">
        <f>G45+'[1]XI (2)'!G46</f>
        <v>59</v>
      </c>
      <c r="H46" s="172">
        <f>H45+'[1]XI (2)'!H46</f>
        <v>125</v>
      </c>
      <c r="I46" s="172">
        <f>I45+'[1]XI (2)'!I46</f>
        <v>106</v>
      </c>
      <c r="J46" s="172">
        <f>J45+'[1]XI (2)'!J46</f>
        <v>46</v>
      </c>
      <c r="K46" s="172">
        <f>K45+'[1]XI (2)'!K46</f>
        <v>78</v>
      </c>
      <c r="L46" s="172">
        <f>L45+'[1]XI (2)'!L46</f>
        <v>113</v>
      </c>
      <c r="M46" s="172">
        <f>M45+'[1]XI (2)'!M46</f>
        <v>58</v>
      </c>
      <c r="N46" s="172">
        <f>N45+'[1]XI (2)'!N46</f>
        <v>33</v>
      </c>
      <c r="O46" s="172">
        <f>O45+'[1]XI (2)'!O46</f>
        <v>73</v>
      </c>
      <c r="P46" s="172">
        <f>P45+'[1]XI (2)'!P46</f>
        <v>116</v>
      </c>
      <c r="Q46" s="172">
        <f>Q45+'[1]XI (2)'!Q46</f>
        <v>103</v>
      </c>
      <c r="R46" s="173">
        <f>R45+'[1]XI (2)'!R46</f>
        <v>327</v>
      </c>
      <c r="S46" s="153">
        <f t="shared" si="9"/>
        <v>1349</v>
      </c>
    </row>
    <row r="47" spans="3:19" ht="26.25" customHeight="1" thickBot="1" thickTop="1">
      <c r="C47" s="129" t="s">
        <v>153</v>
      </c>
      <c r="D47" s="150" t="s">
        <v>182</v>
      </c>
      <c r="E47" s="151"/>
      <c r="F47" s="172">
        <v>0</v>
      </c>
      <c r="G47" s="106">
        <v>1</v>
      </c>
      <c r="H47" s="94">
        <v>1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12</v>
      </c>
      <c r="R47" s="174">
        <v>0</v>
      </c>
      <c r="S47" s="153">
        <f t="shared" si="9"/>
        <v>14</v>
      </c>
    </row>
    <row r="48" spans="3:19" ht="26.25" customHeight="1" thickBot="1" thickTop="1">
      <c r="C48" s="130"/>
      <c r="D48" s="150" t="s">
        <v>183</v>
      </c>
      <c r="E48" s="151"/>
      <c r="F48" s="172">
        <f>F47+'[1]XI (2)'!F48</f>
        <v>167</v>
      </c>
      <c r="G48" s="172">
        <f>G47+'[1]XI (2)'!G48</f>
        <v>139</v>
      </c>
      <c r="H48" s="172">
        <f>H47+'[1]XI (2)'!H48</f>
        <v>99</v>
      </c>
      <c r="I48" s="172">
        <f>I47+'[1]XI (2)'!I48</f>
        <v>123</v>
      </c>
      <c r="J48" s="172">
        <f>J47+'[1]XI (2)'!J48</f>
        <v>174</v>
      </c>
      <c r="K48" s="172">
        <f>K47+'[1]XI (2)'!K48</f>
        <v>102</v>
      </c>
      <c r="L48" s="172">
        <f>L47+'[1]XI (2)'!L48</f>
        <v>40</v>
      </c>
      <c r="M48" s="172">
        <f>M47+'[1]XI (2)'!M48</f>
        <v>150</v>
      </c>
      <c r="N48" s="172">
        <f>N47+'[1]XI (2)'!N48</f>
        <v>33</v>
      </c>
      <c r="O48" s="172">
        <f>O47+'[1]XI (2)'!O48</f>
        <v>59</v>
      </c>
      <c r="P48" s="172">
        <f>P47+'[1]XI (2)'!P48</f>
        <v>103</v>
      </c>
      <c r="Q48" s="172">
        <f>Q47+'[1]XI (2)'!Q48</f>
        <v>420</v>
      </c>
      <c r="R48" s="172">
        <f>R47+'[1]XI (2)'!R48</f>
        <v>194</v>
      </c>
      <c r="S48" s="153">
        <f t="shared" si="9"/>
        <v>1803</v>
      </c>
    </row>
    <row r="49" spans="3:19" s="97" customFormat="1" ht="26.25" customHeight="1" thickBot="1" thickTop="1">
      <c r="C49" s="175" t="s">
        <v>99</v>
      </c>
      <c r="D49" s="176" t="s">
        <v>184</v>
      </c>
      <c r="E49" s="177"/>
      <c r="F49" s="178">
        <v>1</v>
      </c>
      <c r="G49" s="94">
        <v>1</v>
      </c>
      <c r="H49" s="94">
        <v>3</v>
      </c>
      <c r="I49" s="94">
        <v>1</v>
      </c>
      <c r="J49" s="94">
        <v>0</v>
      </c>
      <c r="K49" s="94">
        <v>2</v>
      </c>
      <c r="L49" s="94">
        <v>0</v>
      </c>
      <c r="M49" s="94">
        <v>0</v>
      </c>
      <c r="N49" s="94">
        <v>4</v>
      </c>
      <c r="O49" s="94">
        <v>38</v>
      </c>
      <c r="P49" s="94">
        <v>85</v>
      </c>
      <c r="Q49" s="94">
        <v>28</v>
      </c>
      <c r="R49" s="174">
        <v>87</v>
      </c>
      <c r="S49" s="153">
        <f t="shared" si="9"/>
        <v>250</v>
      </c>
    </row>
    <row r="50" spans="3:19" ht="26.25" customHeight="1" thickBot="1" thickTop="1">
      <c r="C50" s="130"/>
      <c r="D50" s="150" t="s">
        <v>185</v>
      </c>
      <c r="E50" s="151"/>
      <c r="F50" s="172">
        <f>F49+'[1]XI (2)'!F50</f>
        <v>33</v>
      </c>
      <c r="G50" s="172">
        <f>G49+'[1]XI (2)'!G50</f>
        <v>13</v>
      </c>
      <c r="H50" s="172">
        <f>H49+'[1]XI (2)'!H50</f>
        <v>175</v>
      </c>
      <c r="I50" s="172">
        <f>I49+'[1]XI (2)'!I50</f>
        <v>63</v>
      </c>
      <c r="J50" s="172">
        <f>J49+'[1]XI (2)'!J50</f>
        <v>236</v>
      </c>
      <c r="K50" s="172">
        <f>K49+'[1]XI (2)'!K50</f>
        <v>69</v>
      </c>
      <c r="L50" s="172">
        <f>L49+'[1]XI (2)'!L50</f>
        <v>64</v>
      </c>
      <c r="M50" s="172">
        <f>M49+'[1]XI (2)'!M50</f>
        <v>44</v>
      </c>
      <c r="N50" s="172">
        <f>N49+'[1]XI (2)'!N50</f>
        <v>38</v>
      </c>
      <c r="O50" s="172">
        <f>O49+'[1]XI (2)'!O50</f>
        <v>112</v>
      </c>
      <c r="P50" s="172">
        <f>P49+'[1]XI (2)'!P50</f>
        <v>290</v>
      </c>
      <c r="Q50" s="172">
        <f>Q49+'[1]XI (2)'!Q50</f>
        <v>419</v>
      </c>
      <c r="R50" s="172">
        <f>R49+'[1]XI (2)'!R50</f>
        <v>847</v>
      </c>
      <c r="S50" s="153">
        <f t="shared" si="9"/>
        <v>2403</v>
      </c>
    </row>
    <row r="51" spans="3:19" ht="26.25" customHeight="1" thickBot="1" thickTop="1">
      <c r="C51" s="65" t="s">
        <v>167</v>
      </c>
      <c r="D51" s="150" t="s">
        <v>186</v>
      </c>
      <c r="E51" s="151"/>
      <c r="F51" s="172">
        <v>0</v>
      </c>
      <c r="G51" s="106">
        <v>0</v>
      </c>
      <c r="H51" s="94">
        <v>0</v>
      </c>
      <c r="I51" s="94">
        <v>0</v>
      </c>
      <c r="J51" s="94">
        <v>0</v>
      </c>
      <c r="K51" s="94">
        <v>0</v>
      </c>
      <c r="L51" s="94">
        <v>1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174">
        <v>0</v>
      </c>
      <c r="S51" s="153">
        <f t="shared" si="9"/>
        <v>1</v>
      </c>
    </row>
    <row r="52" spans="3:19" ht="26.25" customHeight="1" thickBot="1" thickTop="1">
      <c r="C52" s="130"/>
      <c r="D52" s="150" t="s">
        <v>187</v>
      </c>
      <c r="E52" s="151"/>
      <c r="F52" s="172">
        <f>F51+'[1]XI (2)'!F52</f>
        <v>61</v>
      </c>
      <c r="G52" s="172">
        <f>G51+'[1]XI (2)'!G52</f>
        <v>26</v>
      </c>
      <c r="H52" s="172">
        <f>H51+'[1]XI (2)'!H52</f>
        <v>13</v>
      </c>
      <c r="I52" s="172">
        <f>I51+'[1]XI (2)'!I52</f>
        <v>15</v>
      </c>
      <c r="J52" s="172">
        <f>J51+'[1]XI (2)'!J52</f>
        <v>41</v>
      </c>
      <c r="K52" s="172">
        <f>K51+'[1]XI (2)'!K52</f>
        <v>9</v>
      </c>
      <c r="L52" s="172">
        <f>L51+'[1]XI (2)'!L52</f>
        <v>27</v>
      </c>
      <c r="M52" s="172">
        <f>M51+'[1]XI (2)'!M52</f>
        <v>16</v>
      </c>
      <c r="N52" s="172">
        <f>N51+'[1]XI (2)'!N52</f>
        <v>7</v>
      </c>
      <c r="O52" s="172">
        <f>O51+'[1]XI (2)'!O52</f>
        <v>24</v>
      </c>
      <c r="P52" s="172">
        <f>P51+'[1]XI (2)'!P52</f>
        <v>24</v>
      </c>
      <c r="Q52" s="172">
        <f>Q51+'[1]XI (2)'!Q52</f>
        <v>30</v>
      </c>
      <c r="R52" s="172">
        <f>R51+'[1]XI (2)'!R52</f>
        <v>49</v>
      </c>
      <c r="S52" s="153">
        <f t="shared" si="9"/>
        <v>342</v>
      </c>
    </row>
    <row r="53" spans="3:19" ht="26.25" customHeight="1" thickBot="1" thickTop="1">
      <c r="C53" s="129" t="s">
        <v>169</v>
      </c>
      <c r="D53" s="150" t="s">
        <v>188</v>
      </c>
      <c r="E53" s="151"/>
      <c r="F53" s="172">
        <v>0</v>
      </c>
      <c r="G53" s="106">
        <v>0</v>
      </c>
      <c r="H53" s="94">
        <v>1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1</v>
      </c>
      <c r="O53" s="94">
        <v>2</v>
      </c>
      <c r="P53" s="94">
        <v>0</v>
      </c>
      <c r="Q53" s="94">
        <v>0</v>
      </c>
      <c r="R53" s="174">
        <v>1</v>
      </c>
      <c r="S53" s="153">
        <f t="shared" si="9"/>
        <v>5</v>
      </c>
    </row>
    <row r="54" spans="3:19" ht="26.25" customHeight="1" thickBot="1" thickTop="1">
      <c r="C54" s="134"/>
      <c r="D54" s="150" t="s">
        <v>189</v>
      </c>
      <c r="E54" s="151"/>
      <c r="F54" s="172">
        <f>F53+'[1]XI (2)'!F54</f>
        <v>162</v>
      </c>
      <c r="G54" s="172">
        <f>G53+'[1]XI (2)'!G54</f>
        <v>52</v>
      </c>
      <c r="H54" s="172">
        <f>H53+'[1]XI (2)'!H54</f>
        <v>116</v>
      </c>
      <c r="I54" s="172">
        <f>I53+'[1]XI (2)'!I54</f>
        <v>151</v>
      </c>
      <c r="J54" s="172">
        <f>J53+'[1]XI (2)'!J54</f>
        <v>107</v>
      </c>
      <c r="K54" s="172">
        <f>K53+'[1]XI (2)'!K54</f>
        <v>110</v>
      </c>
      <c r="L54" s="172">
        <f>L53+'[1]XI (2)'!L54</f>
        <v>44</v>
      </c>
      <c r="M54" s="172">
        <f>M53+'[1]XI (2)'!M54</f>
        <v>67</v>
      </c>
      <c r="N54" s="172">
        <f>N53+'[1]XI (2)'!N54</f>
        <v>37</v>
      </c>
      <c r="O54" s="172">
        <f>O53+'[1]XI (2)'!O54</f>
        <v>135</v>
      </c>
      <c r="P54" s="172">
        <f>P53+'[1]XI (2)'!P54</f>
        <v>150</v>
      </c>
      <c r="Q54" s="172">
        <f>Q53+'[1]XI (2)'!Q54</f>
        <v>204</v>
      </c>
      <c r="R54" s="172">
        <f>R53+'[1]XI (2)'!R54</f>
        <v>113</v>
      </c>
      <c r="S54" s="153">
        <f t="shared" si="9"/>
        <v>1448</v>
      </c>
    </row>
    <row r="55" spans="3:19" s="97" customFormat="1" ht="26.25" customHeight="1" thickBot="1" thickTop="1">
      <c r="C55" s="175" t="s">
        <v>28</v>
      </c>
      <c r="D55" s="176" t="s">
        <v>190</v>
      </c>
      <c r="E55" s="177"/>
      <c r="F55" s="178">
        <v>0</v>
      </c>
      <c r="G55" s="94">
        <v>0</v>
      </c>
      <c r="H55" s="94">
        <v>1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174">
        <v>3</v>
      </c>
      <c r="S55" s="153">
        <f t="shared" si="9"/>
        <v>4</v>
      </c>
    </row>
    <row r="56" spans="3:19" ht="26.25" customHeight="1" thickBot="1" thickTop="1">
      <c r="C56" s="134"/>
      <c r="D56" s="150" t="s">
        <v>191</v>
      </c>
      <c r="E56" s="151"/>
      <c r="F56" s="172">
        <f>F55+'[1]XI (2)'!F56</f>
        <v>6</v>
      </c>
      <c r="G56" s="172">
        <f>G55+'[1]XI (2)'!G56</f>
        <v>4</v>
      </c>
      <c r="H56" s="172">
        <f>H55+'[1]XI (2)'!H56</f>
        <v>6</v>
      </c>
      <c r="I56" s="172">
        <f>I55+'[1]XI (2)'!I56</f>
        <v>6</v>
      </c>
      <c r="J56" s="172">
        <f>J55+'[1]XI (2)'!J56</f>
        <v>1</v>
      </c>
      <c r="K56" s="172">
        <f>K55+'[1]XI (2)'!K56</f>
        <v>0</v>
      </c>
      <c r="L56" s="172">
        <f>L55+'[1]XI (2)'!L56</f>
        <v>16</v>
      </c>
      <c r="M56" s="172">
        <f>M55+'[1]XI (2)'!M56</f>
        <v>6</v>
      </c>
      <c r="N56" s="172">
        <f>N55+'[1]XI (2)'!N56</f>
        <v>1</v>
      </c>
      <c r="O56" s="172">
        <f>O55+'[1]XI (2)'!O56</f>
        <v>5</v>
      </c>
      <c r="P56" s="172">
        <f>P55+'[1]XI (2)'!P56</f>
        <v>4</v>
      </c>
      <c r="Q56" s="172">
        <f>Q55+'[1]XI (2)'!Q56</f>
        <v>8</v>
      </c>
      <c r="R56" s="172">
        <f>R55+'[1]XI (2)'!R56</f>
        <v>25</v>
      </c>
      <c r="S56" s="153">
        <f t="shared" si="9"/>
        <v>88</v>
      </c>
    </row>
    <row r="57" spans="3:19" s="97" customFormat="1" ht="26.25" customHeight="1" thickBot="1" thickTop="1">
      <c r="C57" s="102" t="s">
        <v>192</v>
      </c>
      <c r="D57" s="176" t="s">
        <v>193</v>
      </c>
      <c r="E57" s="177"/>
      <c r="F57" s="178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174">
        <v>0</v>
      </c>
      <c r="S57" s="153">
        <f t="shared" si="9"/>
        <v>0</v>
      </c>
    </row>
    <row r="58" spans="3:19" ht="26.25" customHeight="1" thickBot="1" thickTop="1">
      <c r="C58" s="130"/>
      <c r="D58" s="150" t="s">
        <v>194</v>
      </c>
      <c r="E58" s="151"/>
      <c r="F58" s="172">
        <f>F57+'[1]XI (2)'!F58</f>
        <v>0</v>
      </c>
      <c r="G58" s="172">
        <f>G57+'[1]XI (2)'!G58</f>
        <v>0</v>
      </c>
      <c r="H58" s="172">
        <f>H57+'[1]XI (2)'!H58</f>
        <v>0</v>
      </c>
      <c r="I58" s="172">
        <f>I57+'[1]XI (2)'!I58</f>
        <v>0</v>
      </c>
      <c r="J58" s="172">
        <f>J57+'[1]XI (2)'!J58</f>
        <v>0</v>
      </c>
      <c r="K58" s="172">
        <f>K57+'[1]XI (2)'!K58</f>
        <v>0</v>
      </c>
      <c r="L58" s="172">
        <f>L57+'[1]XI (2)'!L58</f>
        <v>0</v>
      </c>
      <c r="M58" s="172">
        <f>M57+'[1]XI (2)'!M58</f>
        <v>0</v>
      </c>
      <c r="N58" s="172">
        <f>N57+'[1]XI (2)'!N58</f>
        <v>0</v>
      </c>
      <c r="O58" s="172">
        <f>O57+'[1]XI (2)'!O58</f>
        <v>0</v>
      </c>
      <c r="P58" s="172">
        <f>P57+'[1]XI (2)'!P58</f>
        <v>0</v>
      </c>
      <c r="Q58" s="172">
        <f>Q57+'[1]XI (2)'!Q58</f>
        <v>0</v>
      </c>
      <c r="R58" s="172">
        <f>R57+'[1]XI (2)'!R58</f>
        <v>10</v>
      </c>
      <c r="S58" s="153">
        <f t="shared" si="9"/>
        <v>10</v>
      </c>
    </row>
    <row r="59" spans="3:19" s="97" customFormat="1" ht="26.25" customHeight="1" thickBot="1" thickTop="1">
      <c r="C59" s="175" t="s">
        <v>195</v>
      </c>
      <c r="D59" s="176" t="s">
        <v>196</v>
      </c>
      <c r="E59" s="177"/>
      <c r="F59" s="178">
        <v>1</v>
      </c>
      <c r="G59" s="94">
        <v>0</v>
      </c>
      <c r="H59" s="94">
        <v>0</v>
      </c>
      <c r="I59" s="94">
        <v>1</v>
      </c>
      <c r="J59" s="94">
        <v>0</v>
      </c>
      <c r="K59" s="94">
        <v>0</v>
      </c>
      <c r="L59" s="94">
        <v>1</v>
      </c>
      <c r="M59" s="94">
        <v>1</v>
      </c>
      <c r="N59" s="94">
        <v>0</v>
      </c>
      <c r="O59" s="94">
        <v>3</v>
      </c>
      <c r="P59" s="94">
        <v>0</v>
      </c>
      <c r="Q59" s="94">
        <v>2</v>
      </c>
      <c r="R59" s="174">
        <v>3</v>
      </c>
      <c r="S59" s="153">
        <f t="shared" si="9"/>
        <v>12</v>
      </c>
    </row>
    <row r="60" spans="3:19" ht="26.25" customHeight="1" thickBot="1" thickTop="1">
      <c r="C60" s="134"/>
      <c r="D60" s="150" t="s">
        <v>197</v>
      </c>
      <c r="E60" s="151"/>
      <c r="F60" s="172">
        <f>F59+'[1]XI (2)'!F60</f>
        <v>17</v>
      </c>
      <c r="G60" s="172">
        <f>G59+'[1]XI (2)'!G60</f>
        <v>6</v>
      </c>
      <c r="H60" s="172">
        <f>H59+'[1]XI (2)'!H60</f>
        <v>0</v>
      </c>
      <c r="I60" s="172">
        <f>I59+'[1]XI (2)'!I60</f>
        <v>11</v>
      </c>
      <c r="J60" s="172">
        <f>J59+'[1]XI (2)'!J60</f>
        <v>5</v>
      </c>
      <c r="K60" s="172">
        <f>K59+'[1]XI (2)'!K60</f>
        <v>8</v>
      </c>
      <c r="L60" s="172">
        <f>L59+'[1]XI (2)'!L60</f>
        <v>10</v>
      </c>
      <c r="M60" s="172">
        <f>M59+'[1]XI (2)'!M60</f>
        <v>9</v>
      </c>
      <c r="N60" s="172">
        <f>N59+'[1]XI (2)'!N60</f>
        <v>0</v>
      </c>
      <c r="O60" s="172">
        <f>O59+'[1]XI (2)'!O60</f>
        <v>22</v>
      </c>
      <c r="P60" s="172">
        <f>P59+'[1]XI (2)'!P60</f>
        <v>1</v>
      </c>
      <c r="Q60" s="172">
        <f>Q59+'[1]XI (2)'!Q60</f>
        <v>20</v>
      </c>
      <c r="R60" s="172">
        <f>R59+'[1]XI (2)'!R60</f>
        <v>45</v>
      </c>
      <c r="S60" s="153">
        <f t="shared" si="9"/>
        <v>154</v>
      </c>
    </row>
    <row r="61" spans="3:19" s="97" customFormat="1" ht="26.25" customHeight="1" thickBot="1" thickTop="1">
      <c r="C61" s="175" t="s">
        <v>198</v>
      </c>
      <c r="D61" s="176" t="s">
        <v>199</v>
      </c>
      <c r="E61" s="177"/>
      <c r="F61" s="178">
        <v>2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2</v>
      </c>
      <c r="R61" s="174">
        <v>0</v>
      </c>
      <c r="S61" s="153">
        <f t="shared" si="9"/>
        <v>4</v>
      </c>
    </row>
    <row r="62" spans="3:19" ht="26.25" customHeight="1" thickBot="1" thickTop="1">
      <c r="C62" s="134"/>
      <c r="D62" s="150" t="s">
        <v>200</v>
      </c>
      <c r="E62" s="151"/>
      <c r="F62" s="172">
        <f>F61+'[1]XI (2)'!F62</f>
        <v>21</v>
      </c>
      <c r="G62" s="172">
        <f>G61+'[1]XI (2)'!G62</f>
        <v>4</v>
      </c>
      <c r="H62" s="172">
        <f>H61+'[1]XI (2)'!H62</f>
        <v>0</v>
      </c>
      <c r="I62" s="172">
        <f>I61+'[1]XI (2)'!I62</f>
        <v>0</v>
      </c>
      <c r="J62" s="172">
        <f>J61+'[1]XI (2)'!J62</f>
        <v>0</v>
      </c>
      <c r="K62" s="172">
        <f>K61+'[1]XI (2)'!K62</f>
        <v>0</v>
      </c>
      <c r="L62" s="172">
        <f>L61+'[1]XI (2)'!L62</f>
        <v>0</v>
      </c>
      <c r="M62" s="172">
        <f>M61+'[1]XI (2)'!M62</f>
        <v>0</v>
      </c>
      <c r="N62" s="172">
        <f>N61+'[1]XI (2)'!N62</f>
        <v>0</v>
      </c>
      <c r="O62" s="172">
        <f>O61+'[1]XI (2)'!O62</f>
        <v>1</v>
      </c>
      <c r="P62" s="172">
        <f>P61+'[1]XI (2)'!P62</f>
        <v>1</v>
      </c>
      <c r="Q62" s="172">
        <f>Q61+'[1]XI (2)'!Q62</f>
        <v>18</v>
      </c>
      <c r="R62" s="172">
        <f>R61+'[1]XI (2)'!R62</f>
        <v>17</v>
      </c>
      <c r="S62" s="153">
        <f t="shared" si="9"/>
        <v>62</v>
      </c>
    </row>
    <row r="63" spans="3:19" s="179" customFormat="1" ht="26.25" customHeight="1" thickBot="1" thickTop="1">
      <c r="C63" s="102" t="s">
        <v>201</v>
      </c>
      <c r="D63" s="176" t="s">
        <v>202</v>
      </c>
      <c r="E63" s="180"/>
      <c r="F63" s="181">
        <v>0</v>
      </c>
      <c r="G63" s="94">
        <v>1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4</v>
      </c>
      <c r="R63" s="174">
        <v>5</v>
      </c>
      <c r="S63" s="153">
        <f t="shared" si="9"/>
        <v>10</v>
      </c>
    </row>
    <row r="64" spans="3:19" ht="26.25" customHeight="1" thickBot="1" thickTop="1">
      <c r="C64" s="130"/>
      <c r="D64" s="150" t="s">
        <v>203</v>
      </c>
      <c r="E64" s="151"/>
      <c r="F64" s="172">
        <f>F63+'[1]XI (2)'!F64</f>
        <v>2</v>
      </c>
      <c r="G64" s="172">
        <f>G63+'[1]XI (2)'!G64</f>
        <v>7</v>
      </c>
      <c r="H64" s="172">
        <f>H63+'[1]XI (2)'!H64</f>
        <v>0</v>
      </c>
      <c r="I64" s="172">
        <f>I63+'[1]XI (2)'!I64</f>
        <v>0</v>
      </c>
      <c r="J64" s="172">
        <f>J63+'[1]XI (2)'!J64</f>
        <v>0</v>
      </c>
      <c r="K64" s="172">
        <f>K63+'[1]XI (2)'!K64</f>
        <v>0</v>
      </c>
      <c r="L64" s="172">
        <f>L63+'[1]XI (2)'!L64</f>
        <v>2</v>
      </c>
      <c r="M64" s="172">
        <f>M63+'[1]XI (2)'!M64</f>
        <v>0</v>
      </c>
      <c r="N64" s="172">
        <f>N63+'[1]XI (2)'!N64</f>
        <v>0</v>
      </c>
      <c r="O64" s="172">
        <f>O63+'[1]XI (2)'!O64</f>
        <v>0</v>
      </c>
      <c r="P64" s="172">
        <f>P63+'[1]XI (2)'!P64</f>
        <v>0</v>
      </c>
      <c r="Q64" s="172">
        <f>Q63+'[1]XI (2)'!Q64</f>
        <v>15</v>
      </c>
      <c r="R64" s="172">
        <f>R63+'[1]XI (2)'!R64</f>
        <v>52</v>
      </c>
      <c r="S64" s="153">
        <f t="shared" si="9"/>
        <v>78</v>
      </c>
    </row>
    <row r="65" spans="3:19" ht="26.25" customHeight="1" thickBot="1" thickTop="1">
      <c r="C65" s="129" t="s">
        <v>204</v>
      </c>
      <c r="D65" s="150" t="s">
        <v>205</v>
      </c>
      <c r="E65" s="151"/>
      <c r="F65" s="172">
        <v>0</v>
      </c>
      <c r="G65" s="106">
        <v>0</v>
      </c>
      <c r="H65" s="94">
        <v>0</v>
      </c>
      <c r="I65" s="94">
        <v>0</v>
      </c>
      <c r="J65" s="94">
        <v>0</v>
      </c>
      <c r="K65" s="94">
        <v>8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174">
        <v>1</v>
      </c>
      <c r="S65" s="153">
        <f t="shared" si="9"/>
        <v>9</v>
      </c>
    </row>
    <row r="66" spans="3:19" ht="26.25" customHeight="1" thickBot="1" thickTop="1">
      <c r="C66" s="134"/>
      <c r="D66" s="150" t="s">
        <v>206</v>
      </c>
      <c r="E66" s="151"/>
      <c r="F66" s="172">
        <f>F65+'[1]XI (2)'!F66</f>
        <v>0</v>
      </c>
      <c r="G66" s="172">
        <f>G65+'[1]XI (2)'!G66</f>
        <v>28</v>
      </c>
      <c r="H66" s="172">
        <v>0</v>
      </c>
      <c r="I66" s="172">
        <f>I65+'[1]XI (2)'!I66</f>
        <v>0</v>
      </c>
      <c r="J66" s="172">
        <f>J65+'[1]XI (2)'!J66</f>
        <v>0</v>
      </c>
      <c r="K66" s="172">
        <f>K65+'[1]XI (2)'!K66</f>
        <v>21</v>
      </c>
      <c r="L66" s="172">
        <f>L65+'[1]XI (2)'!L66</f>
        <v>14</v>
      </c>
      <c r="M66" s="172">
        <f>M65+'[1]XI (2)'!M66</f>
        <v>0</v>
      </c>
      <c r="N66" s="172">
        <f>N65+'[1]XI (2)'!N66</f>
        <v>0</v>
      </c>
      <c r="O66" s="172">
        <f>O65+'[1]XI (2)'!O66</f>
        <v>0</v>
      </c>
      <c r="P66" s="172">
        <f>P65+'[1]XI (2)'!P66</f>
        <v>0</v>
      </c>
      <c r="Q66" s="172">
        <f>Q65+'[1]XI (2)'!Q66</f>
        <v>35</v>
      </c>
      <c r="R66" s="172">
        <f>R65+'[1]XI (2)'!R66</f>
        <v>7</v>
      </c>
      <c r="S66" s="153">
        <f t="shared" si="9"/>
        <v>105</v>
      </c>
    </row>
    <row r="67" spans="3:19" ht="26.25" customHeight="1" thickBot="1" thickTop="1">
      <c r="C67" s="129" t="s">
        <v>207</v>
      </c>
      <c r="D67" s="150" t="s">
        <v>208</v>
      </c>
      <c r="E67" s="151"/>
      <c r="F67" s="172">
        <v>0</v>
      </c>
      <c r="G67" s="106">
        <v>0</v>
      </c>
      <c r="H67" s="94">
        <v>0</v>
      </c>
      <c r="I67" s="94">
        <v>0</v>
      </c>
      <c r="J67" s="94">
        <v>8</v>
      </c>
      <c r="K67" s="94">
        <v>0</v>
      </c>
      <c r="L67" s="94">
        <v>15</v>
      </c>
      <c r="M67" s="94">
        <v>0</v>
      </c>
      <c r="N67" s="94">
        <v>0</v>
      </c>
      <c r="O67" s="94">
        <v>0</v>
      </c>
      <c r="P67" s="94">
        <v>5</v>
      </c>
      <c r="Q67" s="94">
        <v>0</v>
      </c>
      <c r="R67" s="174">
        <v>0</v>
      </c>
      <c r="S67" s="153">
        <f t="shared" si="9"/>
        <v>28</v>
      </c>
    </row>
    <row r="68" spans="3:19" ht="26.25" customHeight="1" thickBot="1" thickTop="1">
      <c r="C68" s="134"/>
      <c r="D68" s="150" t="s">
        <v>209</v>
      </c>
      <c r="E68" s="151"/>
      <c r="F68" s="172">
        <f>F67+'[1]XI (2)'!F68</f>
        <v>0</v>
      </c>
      <c r="G68" s="172">
        <f>G67+'[1]XI (2)'!G68</f>
        <v>0</v>
      </c>
      <c r="H68" s="172">
        <f>H67+'[1]XI (2)'!H68</f>
        <v>0</v>
      </c>
      <c r="I68" s="172">
        <f>I67+'[1]XI (2)'!I68</f>
        <v>0</v>
      </c>
      <c r="J68" s="172">
        <f>J67+'[1]XI (2)'!J68</f>
        <v>10</v>
      </c>
      <c r="K68" s="172">
        <f>K67+'[1]XI (2)'!K68</f>
        <v>0</v>
      </c>
      <c r="L68" s="172">
        <f>L67+'[1]XI (2)'!L68</f>
        <v>27</v>
      </c>
      <c r="M68" s="172">
        <f>M67+'[1]XI (2)'!M68</f>
        <v>0</v>
      </c>
      <c r="N68" s="172">
        <f>N67+'[1]XI (2)'!N68</f>
        <v>0</v>
      </c>
      <c r="O68" s="172">
        <f>O67+'[1]XI (2)'!O68</f>
        <v>0</v>
      </c>
      <c r="P68" s="172">
        <f>P67+'[1]XI (2)'!P68</f>
        <v>5</v>
      </c>
      <c r="Q68" s="172">
        <f>Q67+'[1]XI (2)'!Q68</f>
        <v>0</v>
      </c>
      <c r="R68" s="172">
        <f>R67+'[1]XI (2)'!R68</f>
        <v>2</v>
      </c>
      <c r="S68" s="153">
        <f t="shared" si="9"/>
        <v>44</v>
      </c>
    </row>
    <row r="69" spans="3:19" ht="26.25" customHeight="1" thickBot="1" thickTop="1">
      <c r="C69" s="129" t="s">
        <v>210</v>
      </c>
      <c r="D69" s="150" t="s">
        <v>211</v>
      </c>
      <c r="E69" s="151"/>
      <c r="F69" s="172">
        <v>0</v>
      </c>
      <c r="G69" s="106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3</v>
      </c>
      <c r="R69" s="174">
        <v>0</v>
      </c>
      <c r="S69" s="153">
        <f t="shared" si="9"/>
        <v>3</v>
      </c>
    </row>
    <row r="70" spans="3:19" ht="26.25" customHeight="1" thickBot="1" thickTop="1">
      <c r="C70" s="182"/>
      <c r="D70" s="155" t="s">
        <v>212</v>
      </c>
      <c r="E70" s="156"/>
      <c r="F70" s="183">
        <f>F69+'[1]XI (2)'!F70</f>
        <v>0</v>
      </c>
      <c r="G70" s="183">
        <f>G69+'[1]XI (2)'!G70</f>
        <v>0</v>
      </c>
      <c r="H70" s="183">
        <f>H69+'[1]XI (2)'!H70</f>
        <v>9</v>
      </c>
      <c r="I70" s="183">
        <f>I69+'[1]XI (2)'!I70</f>
        <v>0</v>
      </c>
      <c r="J70" s="183">
        <f>J69+'[1]XI (2)'!J70</f>
        <v>20</v>
      </c>
      <c r="K70" s="183">
        <f>K69+'[1]XI (2)'!K70</f>
        <v>0</v>
      </c>
      <c r="L70" s="183">
        <f>L69+'[1]XI (2)'!L70</f>
        <v>0</v>
      </c>
      <c r="M70" s="183">
        <f>M69+'[1]XI (2)'!M70</f>
        <v>0</v>
      </c>
      <c r="N70" s="183">
        <f>N69+'[1]XI (2)'!N70</f>
        <v>0</v>
      </c>
      <c r="O70" s="183">
        <f>O69+'[1]XI (2)'!O70</f>
        <v>0</v>
      </c>
      <c r="P70" s="183">
        <f>P69+'[1]XI (2)'!P70</f>
        <v>0</v>
      </c>
      <c r="Q70" s="183">
        <f>Q69+'[1]XI (2)'!Q70</f>
        <v>40</v>
      </c>
      <c r="R70" s="184">
        <f>R69+'[1]XI (2)'!R70</f>
        <v>10</v>
      </c>
      <c r="S70" s="153">
        <f t="shared" si="9"/>
        <v>79</v>
      </c>
    </row>
    <row r="71" spans="3:19" ht="30" customHeight="1" thickBot="1">
      <c r="C71" s="115" t="s">
        <v>213</v>
      </c>
      <c r="D71" s="185" t="s">
        <v>214</v>
      </c>
      <c r="E71" s="186"/>
      <c r="F71" s="187">
        <f aca="true" t="shared" si="10" ref="F71:S71">F69+F67+F65+F63+F61+F59+F57+F53+F51+F49+F47+F45</f>
        <v>4</v>
      </c>
      <c r="G71" s="187">
        <f t="shared" si="10"/>
        <v>3</v>
      </c>
      <c r="H71" s="188">
        <f t="shared" si="10"/>
        <v>20</v>
      </c>
      <c r="I71" s="188">
        <f t="shared" si="10"/>
        <v>2</v>
      </c>
      <c r="J71" s="188">
        <f t="shared" si="10"/>
        <v>8</v>
      </c>
      <c r="K71" s="188">
        <f t="shared" si="10"/>
        <v>10</v>
      </c>
      <c r="L71" s="188">
        <f t="shared" si="10"/>
        <v>23</v>
      </c>
      <c r="M71" s="188">
        <f t="shared" si="10"/>
        <v>3</v>
      </c>
      <c r="N71" s="188">
        <f t="shared" si="10"/>
        <v>5</v>
      </c>
      <c r="O71" s="188">
        <f t="shared" si="10"/>
        <v>47</v>
      </c>
      <c r="P71" s="188">
        <f t="shared" si="10"/>
        <v>94</v>
      </c>
      <c r="Q71" s="188">
        <f t="shared" si="10"/>
        <v>52</v>
      </c>
      <c r="R71" s="188">
        <f t="shared" si="10"/>
        <v>134</v>
      </c>
      <c r="S71" s="187">
        <f t="shared" si="10"/>
        <v>405</v>
      </c>
    </row>
    <row r="72" spans="3:19" ht="30" customHeight="1" thickBot="1">
      <c r="C72" s="182"/>
      <c r="D72" s="185" t="s">
        <v>215</v>
      </c>
      <c r="E72" s="186"/>
      <c r="F72" s="187">
        <f aca="true" t="shared" si="11" ref="F72:S72">F70+F68+F66+F64+F62+F60+F58+F54+F52+F50+F48+F46</f>
        <v>575</v>
      </c>
      <c r="G72" s="187">
        <f t="shared" si="11"/>
        <v>334</v>
      </c>
      <c r="H72" s="188">
        <f t="shared" si="11"/>
        <v>537</v>
      </c>
      <c r="I72" s="188">
        <f t="shared" si="11"/>
        <v>469</v>
      </c>
      <c r="J72" s="188">
        <f t="shared" si="11"/>
        <v>639</v>
      </c>
      <c r="K72" s="188">
        <f t="shared" si="11"/>
        <v>397</v>
      </c>
      <c r="L72" s="188">
        <f t="shared" si="11"/>
        <v>341</v>
      </c>
      <c r="M72" s="188">
        <f t="shared" si="11"/>
        <v>344</v>
      </c>
      <c r="N72" s="188">
        <f t="shared" si="11"/>
        <v>148</v>
      </c>
      <c r="O72" s="188">
        <f t="shared" si="11"/>
        <v>426</v>
      </c>
      <c r="P72" s="188">
        <f t="shared" si="11"/>
        <v>690</v>
      </c>
      <c r="Q72" s="188">
        <f t="shared" si="11"/>
        <v>1304</v>
      </c>
      <c r="R72" s="188">
        <f t="shared" si="11"/>
        <v>1673</v>
      </c>
      <c r="S72" s="187">
        <f t="shared" si="11"/>
        <v>7877</v>
      </c>
    </row>
  </sheetData>
  <mergeCells count="65">
    <mergeCell ref="Q2:S2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  <mergeCell ref="D20:E20"/>
    <mergeCell ref="D21:E21"/>
    <mergeCell ref="D22:E22"/>
    <mergeCell ref="D23:E23"/>
    <mergeCell ref="D37:E37"/>
    <mergeCell ref="D38:E38"/>
    <mergeCell ref="C36:S36"/>
    <mergeCell ref="D33:E33"/>
    <mergeCell ref="D35:E35"/>
    <mergeCell ref="D45:E45"/>
    <mergeCell ref="D46:E46"/>
    <mergeCell ref="C42:S42"/>
    <mergeCell ref="C44:S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19:S19"/>
    <mergeCell ref="C32:S32"/>
    <mergeCell ref="D28:E28"/>
    <mergeCell ref="D29:E29"/>
    <mergeCell ref="D30:E30"/>
    <mergeCell ref="D31:E31"/>
    <mergeCell ref="D24:E24"/>
    <mergeCell ref="D25:E25"/>
    <mergeCell ref="D26:E26"/>
    <mergeCell ref="D27:E27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P54" sqref="P54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14579</v>
      </c>
      <c r="F4" s="12">
        <v>7</v>
      </c>
      <c r="G4" s="13" t="s">
        <v>8</v>
      </c>
      <c r="H4" s="14" t="s">
        <v>9</v>
      </c>
      <c r="I4" s="15">
        <v>855</v>
      </c>
      <c r="K4" s="8" t="s">
        <v>10</v>
      </c>
      <c r="L4" s="9" t="s">
        <v>11</v>
      </c>
      <c r="M4" s="9" t="s">
        <v>7</v>
      </c>
      <c r="N4" s="11">
        <f>SUM(N5:N15)</f>
        <v>15261</v>
      </c>
    </row>
    <row r="5" spans="1:14" ht="15">
      <c r="A5" s="12">
        <v>1</v>
      </c>
      <c r="B5" s="13" t="s">
        <v>12</v>
      </c>
      <c r="C5" s="14" t="s">
        <v>9</v>
      </c>
      <c r="D5" s="15">
        <v>566</v>
      </c>
      <c r="F5" s="12">
        <v>8</v>
      </c>
      <c r="G5" s="13" t="s">
        <v>13</v>
      </c>
      <c r="H5" s="14" t="s">
        <v>9</v>
      </c>
      <c r="I5" s="15">
        <v>598</v>
      </c>
      <c r="K5" s="12">
        <v>1</v>
      </c>
      <c r="L5" s="13" t="s">
        <v>14</v>
      </c>
      <c r="M5" s="14" t="s">
        <v>15</v>
      </c>
      <c r="N5" s="15">
        <v>346</v>
      </c>
    </row>
    <row r="6" spans="1:14" ht="15">
      <c r="A6" s="12">
        <v>2</v>
      </c>
      <c r="B6" s="13" t="s">
        <v>16</v>
      </c>
      <c r="C6" s="14" t="s">
        <v>9</v>
      </c>
      <c r="D6" s="15">
        <v>601</v>
      </c>
      <c r="F6" s="12">
        <v>9</v>
      </c>
      <c r="G6" s="13" t="s">
        <v>17</v>
      </c>
      <c r="H6" s="14" t="s">
        <v>15</v>
      </c>
      <c r="I6" s="15">
        <v>1104</v>
      </c>
      <c r="K6" s="12">
        <v>2</v>
      </c>
      <c r="L6" s="13" t="s">
        <v>18</v>
      </c>
      <c r="M6" s="14" t="s">
        <v>9</v>
      </c>
      <c r="N6" s="15">
        <v>370</v>
      </c>
    </row>
    <row r="7" spans="1:14" ht="15">
      <c r="A7" s="12">
        <v>3</v>
      </c>
      <c r="B7" s="13" t="s">
        <v>19</v>
      </c>
      <c r="C7" s="14" t="s">
        <v>20</v>
      </c>
      <c r="D7" s="15">
        <v>9005</v>
      </c>
      <c r="F7" s="12">
        <v>10</v>
      </c>
      <c r="G7" s="13" t="s">
        <v>21</v>
      </c>
      <c r="H7" s="14" t="s">
        <v>15</v>
      </c>
      <c r="I7" s="15">
        <v>537</v>
      </c>
      <c r="K7" s="12">
        <v>3</v>
      </c>
      <c r="L7" s="13" t="s">
        <v>22</v>
      </c>
      <c r="M7" s="14" t="s">
        <v>15</v>
      </c>
      <c r="N7" s="15">
        <v>919</v>
      </c>
    </row>
    <row r="8" spans="1:14" ht="15">
      <c r="A8" s="12">
        <v>4</v>
      </c>
      <c r="B8" s="13" t="s">
        <v>23</v>
      </c>
      <c r="C8" s="14" t="s">
        <v>9</v>
      </c>
      <c r="D8" s="15">
        <v>475</v>
      </c>
      <c r="F8" s="12">
        <v>11</v>
      </c>
      <c r="G8" s="13" t="s">
        <v>24</v>
      </c>
      <c r="H8" s="14" t="s">
        <v>15</v>
      </c>
      <c r="I8" s="15">
        <v>2352</v>
      </c>
      <c r="K8" s="12">
        <v>4</v>
      </c>
      <c r="L8" s="13" t="s">
        <v>25</v>
      </c>
      <c r="M8" s="14" t="s">
        <v>15</v>
      </c>
      <c r="N8" s="15">
        <v>504</v>
      </c>
    </row>
    <row r="9" spans="1:14" ht="15">
      <c r="A9" s="12">
        <v>5</v>
      </c>
      <c r="B9" s="13" t="s">
        <v>26</v>
      </c>
      <c r="C9" s="14" t="s">
        <v>20</v>
      </c>
      <c r="D9" s="15">
        <v>1091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982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621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4875</v>
      </c>
      <c r="K10" s="12" t="s">
        <v>28</v>
      </c>
      <c r="L10" s="13" t="s">
        <v>32</v>
      </c>
      <c r="M10" s="14" t="s">
        <v>15</v>
      </c>
      <c r="N10" s="15">
        <v>2648</v>
      </c>
    </row>
    <row r="11" spans="1:14" ht="15">
      <c r="A11" s="12">
        <v>7</v>
      </c>
      <c r="B11" s="13" t="s">
        <v>33</v>
      </c>
      <c r="C11" s="14" t="s">
        <v>9</v>
      </c>
      <c r="D11" s="15">
        <v>671</v>
      </c>
      <c r="E11" s="20"/>
      <c r="F11" s="12">
        <v>1</v>
      </c>
      <c r="G11" s="13" t="s">
        <v>34</v>
      </c>
      <c r="H11" s="14" t="s">
        <v>15</v>
      </c>
      <c r="I11" s="15">
        <v>717</v>
      </c>
      <c r="K11" s="12">
        <v>7</v>
      </c>
      <c r="L11" s="13" t="s">
        <v>35</v>
      </c>
      <c r="M11" s="14" t="s">
        <v>9</v>
      </c>
      <c r="N11" s="15">
        <v>485</v>
      </c>
    </row>
    <row r="12" spans="1:14" ht="15">
      <c r="A12" s="12">
        <v>8</v>
      </c>
      <c r="B12" s="13" t="s">
        <v>36</v>
      </c>
      <c r="C12" s="14" t="s">
        <v>15</v>
      </c>
      <c r="D12" s="15">
        <v>1549</v>
      </c>
      <c r="E12" s="20"/>
      <c r="F12" s="12">
        <v>2</v>
      </c>
      <c r="G12" s="13" t="s">
        <v>37</v>
      </c>
      <c r="H12" s="14" t="s">
        <v>9</v>
      </c>
      <c r="I12" s="15">
        <v>494</v>
      </c>
      <c r="K12" s="12">
        <v>8</v>
      </c>
      <c r="L12" s="13" t="s">
        <v>38</v>
      </c>
      <c r="M12" s="14" t="s">
        <v>9</v>
      </c>
      <c r="N12" s="15">
        <v>370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782</v>
      </c>
      <c r="K13" s="12">
        <v>9</v>
      </c>
      <c r="L13" s="13" t="s">
        <v>40</v>
      </c>
      <c r="M13" s="14" t="s">
        <v>9</v>
      </c>
      <c r="N13" s="15">
        <v>322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8029</v>
      </c>
      <c r="E14" s="21"/>
      <c r="F14" s="12">
        <v>4</v>
      </c>
      <c r="G14" s="13" t="s">
        <v>43</v>
      </c>
      <c r="H14" s="14" t="s">
        <v>15</v>
      </c>
      <c r="I14" s="15">
        <v>887</v>
      </c>
      <c r="K14" s="12">
        <v>10</v>
      </c>
      <c r="L14" s="13" t="s">
        <v>44</v>
      </c>
      <c r="M14" s="14" t="s">
        <v>9</v>
      </c>
      <c r="N14" s="15">
        <v>1258</v>
      </c>
    </row>
    <row r="15" spans="1:14" ht="15">
      <c r="A15" s="12">
        <v>1</v>
      </c>
      <c r="B15" s="13" t="s">
        <v>45</v>
      </c>
      <c r="C15" s="14" t="s">
        <v>9</v>
      </c>
      <c r="D15" s="15">
        <v>422</v>
      </c>
      <c r="E15" s="20"/>
      <c r="F15" s="12">
        <v>5</v>
      </c>
      <c r="G15" s="13" t="s">
        <v>46</v>
      </c>
      <c r="H15" s="14" t="s">
        <v>15</v>
      </c>
      <c r="I15" s="15">
        <v>1995</v>
      </c>
      <c r="K15" s="12">
        <v>11</v>
      </c>
      <c r="L15" s="13" t="s">
        <v>44</v>
      </c>
      <c r="M15" s="14" t="s">
        <v>20</v>
      </c>
      <c r="N15" s="15">
        <v>7057</v>
      </c>
    </row>
    <row r="16" spans="1:14" ht="15.75">
      <c r="A16" s="12">
        <v>2</v>
      </c>
      <c r="B16" s="13" t="s">
        <v>47</v>
      </c>
      <c r="C16" s="14" t="s">
        <v>9</v>
      </c>
      <c r="D16" s="15">
        <v>319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716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6484</v>
      </c>
      <c r="K17" s="8" t="s">
        <v>51</v>
      </c>
      <c r="L17" s="9" t="s">
        <v>52</v>
      </c>
      <c r="M17" s="18" t="s">
        <v>7</v>
      </c>
      <c r="N17" s="19">
        <f>SUM(N18:N26)</f>
        <v>10400</v>
      </c>
    </row>
    <row r="18" spans="1:14" ht="15">
      <c r="A18" s="12">
        <v>4</v>
      </c>
      <c r="B18" s="13" t="s">
        <v>53</v>
      </c>
      <c r="C18" s="14" t="s">
        <v>9</v>
      </c>
      <c r="D18" s="15">
        <v>1176</v>
      </c>
      <c r="E18" s="20"/>
      <c r="F18" s="12">
        <v>1</v>
      </c>
      <c r="G18" s="13" t="s">
        <v>54</v>
      </c>
      <c r="H18" s="14" t="s">
        <v>15</v>
      </c>
      <c r="I18" s="15">
        <v>1056</v>
      </c>
      <c r="K18" s="12">
        <v>1</v>
      </c>
      <c r="L18" s="13" t="s">
        <v>55</v>
      </c>
      <c r="M18" s="14" t="s">
        <v>9</v>
      </c>
      <c r="N18" s="15">
        <v>452</v>
      </c>
    </row>
    <row r="19" spans="1:14" ht="15">
      <c r="A19" s="12">
        <v>5</v>
      </c>
      <c r="B19" s="13" t="s">
        <v>53</v>
      </c>
      <c r="C19" s="14" t="s">
        <v>20</v>
      </c>
      <c r="D19" s="15">
        <v>2689</v>
      </c>
      <c r="E19" s="20"/>
      <c r="F19" s="12">
        <v>2</v>
      </c>
      <c r="G19" s="13" t="s">
        <v>56</v>
      </c>
      <c r="H19" s="14" t="s">
        <v>15</v>
      </c>
      <c r="I19" s="15">
        <v>2204</v>
      </c>
      <c r="K19" s="12">
        <v>2</v>
      </c>
      <c r="L19" s="13" t="s">
        <v>57</v>
      </c>
      <c r="M19" s="14" t="s">
        <v>20</v>
      </c>
      <c r="N19" s="15">
        <v>518</v>
      </c>
    </row>
    <row r="20" spans="1:14" ht="15">
      <c r="A20" s="12">
        <v>6</v>
      </c>
      <c r="B20" s="13" t="s">
        <v>58</v>
      </c>
      <c r="C20" s="14" t="s">
        <v>15</v>
      </c>
      <c r="D20" s="15">
        <v>2309</v>
      </c>
      <c r="E20" s="20"/>
      <c r="F20" s="12">
        <v>3</v>
      </c>
      <c r="G20" s="13" t="s">
        <v>59</v>
      </c>
      <c r="H20" s="14" t="s">
        <v>9</v>
      </c>
      <c r="I20" s="15">
        <v>469</v>
      </c>
      <c r="K20" s="12">
        <v>3</v>
      </c>
      <c r="L20" s="13" t="s">
        <v>60</v>
      </c>
      <c r="M20" s="14" t="s">
        <v>15</v>
      </c>
      <c r="N20" s="15">
        <v>903</v>
      </c>
    </row>
    <row r="21" spans="1:14" ht="15">
      <c r="A21" s="12">
        <v>7</v>
      </c>
      <c r="B21" s="13" t="s">
        <v>61</v>
      </c>
      <c r="C21" s="14" t="s">
        <v>9</v>
      </c>
      <c r="D21" s="15">
        <v>398</v>
      </c>
      <c r="E21" s="20"/>
      <c r="F21" s="12">
        <v>4</v>
      </c>
      <c r="G21" s="13" t="s">
        <v>62</v>
      </c>
      <c r="H21" s="14" t="s">
        <v>15</v>
      </c>
      <c r="I21" s="15">
        <v>2197</v>
      </c>
      <c r="K21" s="12">
        <v>4</v>
      </c>
      <c r="L21" s="13" t="s">
        <v>63</v>
      </c>
      <c r="M21" s="14" t="s">
        <v>15</v>
      </c>
      <c r="N21" s="15">
        <v>908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558</v>
      </c>
      <c r="K22" s="12">
        <v>5</v>
      </c>
      <c r="L22" s="13" t="s">
        <v>65</v>
      </c>
      <c r="M22" s="14" t="s">
        <v>9</v>
      </c>
      <c r="N22" s="15">
        <v>678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6393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2941</v>
      </c>
    </row>
    <row r="24" spans="1:14" ht="15.75">
      <c r="A24" s="12">
        <v>1</v>
      </c>
      <c r="B24" s="13" t="s">
        <v>69</v>
      </c>
      <c r="C24" s="14" t="s">
        <v>9</v>
      </c>
      <c r="D24" s="15">
        <v>652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4233</v>
      </c>
      <c r="K24" s="12">
        <v>7</v>
      </c>
      <c r="L24" s="13" t="s">
        <v>72</v>
      </c>
      <c r="M24" s="14" t="s">
        <v>9</v>
      </c>
      <c r="N24" s="15">
        <v>312</v>
      </c>
    </row>
    <row r="25" spans="1:14" ht="15">
      <c r="A25" s="12">
        <v>2</v>
      </c>
      <c r="B25" s="13" t="s">
        <v>73</v>
      </c>
      <c r="C25" s="14" t="s">
        <v>15</v>
      </c>
      <c r="D25" s="15">
        <v>2595</v>
      </c>
      <c r="E25" s="20"/>
      <c r="F25" s="12">
        <v>1</v>
      </c>
      <c r="G25" s="13" t="s">
        <v>74</v>
      </c>
      <c r="H25" s="14" t="s">
        <v>9</v>
      </c>
      <c r="I25" s="15">
        <v>468</v>
      </c>
      <c r="K25" s="12">
        <v>8</v>
      </c>
      <c r="L25" s="13" t="s">
        <v>75</v>
      </c>
      <c r="M25" s="14" t="s">
        <v>9</v>
      </c>
      <c r="N25" s="15">
        <v>818</v>
      </c>
    </row>
    <row r="26" spans="1:14" ht="15">
      <c r="A26" s="12">
        <v>3</v>
      </c>
      <c r="B26" s="13" t="s">
        <v>76</v>
      </c>
      <c r="C26" s="14" t="s">
        <v>9</v>
      </c>
      <c r="D26" s="15">
        <v>680</v>
      </c>
      <c r="E26" s="20"/>
      <c r="F26" s="12">
        <v>2</v>
      </c>
      <c r="G26" s="13" t="s">
        <v>77</v>
      </c>
      <c r="H26" s="14" t="s">
        <v>15</v>
      </c>
      <c r="I26" s="15">
        <v>468</v>
      </c>
      <c r="K26" s="12">
        <v>9</v>
      </c>
      <c r="L26" s="13" t="s">
        <v>75</v>
      </c>
      <c r="M26" s="14" t="s">
        <v>20</v>
      </c>
      <c r="N26" s="15">
        <v>2870</v>
      </c>
    </row>
    <row r="27" spans="1:14" ht="15">
      <c r="A27" s="12">
        <v>4</v>
      </c>
      <c r="B27" s="13" t="s">
        <v>78</v>
      </c>
      <c r="C27" s="14" t="s">
        <v>9</v>
      </c>
      <c r="D27" s="15">
        <v>410</v>
      </c>
      <c r="E27" s="20"/>
      <c r="F27" s="12">
        <v>3</v>
      </c>
      <c r="G27" s="13" t="s">
        <v>79</v>
      </c>
      <c r="H27" s="14" t="s">
        <v>9</v>
      </c>
      <c r="I27" s="15">
        <v>608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1342</v>
      </c>
      <c r="E28" s="21"/>
      <c r="F28" s="12">
        <v>4</v>
      </c>
      <c r="G28" s="13" t="s">
        <v>81</v>
      </c>
      <c r="H28" s="14" t="s">
        <v>15</v>
      </c>
      <c r="I28" s="15">
        <v>2002</v>
      </c>
      <c r="K28" s="8" t="s">
        <v>82</v>
      </c>
      <c r="L28" s="9" t="s">
        <v>83</v>
      </c>
      <c r="M28" s="18" t="s">
        <v>7</v>
      </c>
      <c r="N28" s="19">
        <f>SUM(N29:N38)</f>
        <v>11639</v>
      </c>
    </row>
    <row r="29" spans="1:14" ht="15">
      <c r="A29" s="12">
        <v>6</v>
      </c>
      <c r="B29" s="13" t="s">
        <v>84</v>
      </c>
      <c r="C29" s="14" t="s">
        <v>15</v>
      </c>
      <c r="D29" s="15">
        <v>714</v>
      </c>
      <c r="E29" s="20"/>
      <c r="F29" s="12">
        <v>5</v>
      </c>
      <c r="G29" s="13" t="s">
        <v>85</v>
      </c>
      <c r="H29" s="14" t="s">
        <v>15</v>
      </c>
      <c r="I29" s="15">
        <v>687</v>
      </c>
      <c r="K29" s="12">
        <v>1</v>
      </c>
      <c r="L29" s="13" t="s">
        <v>86</v>
      </c>
      <c r="M29" s="14" t="s">
        <v>9</v>
      </c>
      <c r="N29" s="15">
        <v>587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1095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15989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4305</v>
      </c>
      <c r="K31" s="12">
        <v>3</v>
      </c>
      <c r="L31" s="13" t="s">
        <v>92</v>
      </c>
      <c r="M31" s="14" t="s">
        <v>9</v>
      </c>
      <c r="N31" s="15">
        <v>343</v>
      </c>
    </row>
    <row r="32" spans="1:14" ht="15">
      <c r="A32" s="12">
        <v>1</v>
      </c>
      <c r="B32" s="13" t="s">
        <v>93</v>
      </c>
      <c r="C32" s="14" t="s">
        <v>15</v>
      </c>
      <c r="D32" s="15">
        <v>708</v>
      </c>
      <c r="E32" s="20"/>
      <c r="F32" s="12">
        <v>1</v>
      </c>
      <c r="G32" s="13" t="s">
        <v>94</v>
      </c>
      <c r="H32" s="14" t="s">
        <v>9</v>
      </c>
      <c r="I32" s="15">
        <v>348</v>
      </c>
      <c r="K32" s="12">
        <v>4</v>
      </c>
      <c r="L32" s="13" t="s">
        <v>95</v>
      </c>
      <c r="M32" s="14" t="s">
        <v>15</v>
      </c>
      <c r="N32" s="15">
        <v>2942</v>
      </c>
    </row>
    <row r="33" spans="1:14" ht="15">
      <c r="A33" s="12">
        <v>2</v>
      </c>
      <c r="B33" s="13" t="s">
        <v>96</v>
      </c>
      <c r="C33" s="14" t="s">
        <v>9</v>
      </c>
      <c r="D33" s="15">
        <v>457</v>
      </c>
      <c r="E33" s="20"/>
      <c r="F33" s="12">
        <v>2</v>
      </c>
      <c r="G33" s="13" t="s">
        <v>97</v>
      </c>
      <c r="H33" s="14" t="s">
        <v>9</v>
      </c>
      <c r="I33" s="15">
        <v>572</v>
      </c>
      <c r="K33" s="12">
        <v>5</v>
      </c>
      <c r="L33" s="13" t="s">
        <v>98</v>
      </c>
      <c r="M33" s="14" t="s">
        <v>20</v>
      </c>
      <c r="N33" s="15">
        <v>320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2309</v>
      </c>
      <c r="E34" s="20"/>
      <c r="F34" s="12">
        <v>3</v>
      </c>
      <c r="G34" s="13" t="s">
        <v>101</v>
      </c>
      <c r="H34" s="14" t="s">
        <v>9</v>
      </c>
      <c r="I34" s="15">
        <v>364</v>
      </c>
      <c r="K34" s="12">
        <v>6</v>
      </c>
      <c r="L34" s="13" t="s">
        <v>102</v>
      </c>
      <c r="M34" s="14" t="s">
        <v>9</v>
      </c>
      <c r="N34" s="15">
        <v>404</v>
      </c>
    </row>
    <row r="35" spans="1:14" ht="15">
      <c r="A35" s="12">
        <v>4</v>
      </c>
      <c r="B35" s="13" t="s">
        <v>103</v>
      </c>
      <c r="C35" s="14" t="s">
        <v>9</v>
      </c>
      <c r="D35" s="15">
        <v>888</v>
      </c>
      <c r="E35" s="20"/>
      <c r="F35" s="12">
        <v>4</v>
      </c>
      <c r="G35" s="13" t="s">
        <v>104</v>
      </c>
      <c r="H35" s="14" t="s">
        <v>9</v>
      </c>
      <c r="I35" s="15">
        <v>366</v>
      </c>
      <c r="K35" s="12">
        <v>7</v>
      </c>
      <c r="L35" s="13" t="s">
        <v>105</v>
      </c>
      <c r="M35" s="14" t="s">
        <v>9</v>
      </c>
      <c r="N35" s="15">
        <v>759</v>
      </c>
    </row>
    <row r="36" spans="1:14" ht="15">
      <c r="A36" s="12">
        <v>5</v>
      </c>
      <c r="B36" s="13" t="s">
        <v>103</v>
      </c>
      <c r="C36" s="14" t="s">
        <v>20</v>
      </c>
      <c r="D36" s="15">
        <v>5439</v>
      </c>
      <c r="E36" s="20"/>
      <c r="F36" s="12">
        <v>5</v>
      </c>
      <c r="G36" s="13" t="s">
        <v>106</v>
      </c>
      <c r="H36" s="14" t="s">
        <v>15</v>
      </c>
      <c r="I36" s="15">
        <v>2175</v>
      </c>
      <c r="K36" s="12">
        <v>8</v>
      </c>
      <c r="L36" s="13" t="s">
        <v>107</v>
      </c>
      <c r="M36" s="14" t="s">
        <v>9</v>
      </c>
      <c r="N36" s="15">
        <v>436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742</v>
      </c>
      <c r="E37" s="20"/>
      <c r="F37" s="22">
        <v>6</v>
      </c>
      <c r="G37" s="23" t="s">
        <v>109</v>
      </c>
      <c r="H37" s="24" t="s">
        <v>15</v>
      </c>
      <c r="I37" s="25">
        <v>480</v>
      </c>
      <c r="K37" s="12">
        <v>9</v>
      </c>
      <c r="L37" s="13" t="s">
        <v>110</v>
      </c>
      <c r="M37" s="14" t="s">
        <v>9</v>
      </c>
      <c r="N37" s="15">
        <v>1128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3625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v>102187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tabSelected="1" workbookViewId="0" topLeftCell="AC1">
      <selection activeCell="AF23" sqref="AF23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42" t="s">
        <v>114</v>
      </c>
      <c r="D6" s="42" t="s">
        <v>115</v>
      </c>
      <c r="E6" s="42" t="s">
        <v>116</v>
      </c>
      <c r="F6" s="42" t="s">
        <v>73</v>
      </c>
      <c r="G6" s="42" t="s">
        <v>103</v>
      </c>
      <c r="H6" s="42" t="s">
        <v>46</v>
      </c>
      <c r="I6" s="42" t="s">
        <v>117</v>
      </c>
      <c r="J6" s="42" t="s">
        <v>81</v>
      </c>
      <c r="K6" s="42" t="s">
        <v>106</v>
      </c>
      <c r="L6" s="42" t="s">
        <v>118</v>
      </c>
      <c r="M6" s="42" t="s">
        <v>119</v>
      </c>
      <c r="N6" s="42" t="s">
        <v>75</v>
      </c>
      <c r="O6" s="42" t="s">
        <v>110</v>
      </c>
      <c r="S6" t="s">
        <v>120</v>
      </c>
      <c r="T6" s="43">
        <v>0.85</v>
      </c>
    </row>
    <row r="7" spans="3:20" ht="12.75">
      <c r="C7">
        <v>9005</v>
      </c>
      <c r="D7">
        <v>5574</v>
      </c>
      <c r="E7">
        <v>8029</v>
      </c>
      <c r="F7">
        <v>6393</v>
      </c>
      <c r="G7">
        <v>15989</v>
      </c>
      <c r="H7">
        <v>4875</v>
      </c>
      <c r="I7">
        <v>6484</v>
      </c>
      <c r="J7">
        <v>4233</v>
      </c>
      <c r="K7">
        <v>4305</v>
      </c>
      <c r="L7">
        <v>7057</v>
      </c>
      <c r="M7">
        <v>8204</v>
      </c>
      <c r="N7">
        <v>10400</v>
      </c>
      <c r="O7">
        <v>11639</v>
      </c>
      <c r="S7" t="s">
        <v>121</v>
      </c>
      <c r="T7" s="43">
        <v>0.007</v>
      </c>
    </row>
    <row r="8" spans="19:20" ht="12.75">
      <c r="S8" t="s">
        <v>122</v>
      </c>
      <c r="T8" s="43">
        <v>0.128</v>
      </c>
    </row>
    <row r="9" spans="19:20" ht="12.75">
      <c r="S9" t="s">
        <v>123</v>
      </c>
      <c r="T9" s="43">
        <v>0.008</v>
      </c>
    </row>
    <row r="13" ht="12.75">
      <c r="S13" t="s">
        <v>124</v>
      </c>
    </row>
    <row r="15" spans="3:20" ht="12.75" customHeight="1">
      <c r="C15" s="42" t="s">
        <v>114</v>
      </c>
      <c r="D15" s="42" t="s">
        <v>115</v>
      </c>
      <c r="E15" s="42" t="s">
        <v>116</v>
      </c>
      <c r="F15" s="42" t="s">
        <v>73</v>
      </c>
      <c r="G15" s="42" t="s">
        <v>103</v>
      </c>
      <c r="H15" s="42" t="s">
        <v>46</v>
      </c>
      <c r="I15" s="42" t="s">
        <v>117</v>
      </c>
      <c r="J15" s="42" t="s">
        <v>81</v>
      </c>
      <c r="K15" s="42" t="s">
        <v>106</v>
      </c>
      <c r="L15" s="42" t="s">
        <v>118</v>
      </c>
      <c r="M15" s="42" t="s">
        <v>119</v>
      </c>
      <c r="N15" s="42" t="s">
        <v>75</v>
      </c>
      <c r="O15" s="42" t="s">
        <v>110</v>
      </c>
      <c r="S15" t="s">
        <v>125</v>
      </c>
      <c r="T15" s="44">
        <v>0.129</v>
      </c>
    </row>
    <row r="16" spans="2:20" ht="12.75">
      <c r="B16" t="s">
        <v>126</v>
      </c>
      <c r="C16">
        <v>788</v>
      </c>
      <c r="D16">
        <v>375</v>
      </c>
      <c r="E16">
        <v>525</v>
      </c>
      <c r="F16">
        <v>492</v>
      </c>
      <c r="G16">
        <v>1059</v>
      </c>
      <c r="H16">
        <v>405</v>
      </c>
      <c r="I16">
        <v>519</v>
      </c>
      <c r="J16">
        <v>412</v>
      </c>
      <c r="K16">
        <v>264</v>
      </c>
      <c r="L16">
        <v>474</v>
      </c>
      <c r="M16">
        <v>497</v>
      </c>
      <c r="N16">
        <v>698</v>
      </c>
      <c r="O16">
        <v>889</v>
      </c>
      <c r="S16" t="s">
        <v>127</v>
      </c>
      <c r="T16" s="43">
        <v>0.377</v>
      </c>
    </row>
    <row r="17" spans="2:20" ht="12.75">
      <c r="B17" t="s">
        <v>128</v>
      </c>
      <c r="C17">
        <v>675</v>
      </c>
      <c r="D17">
        <v>305</v>
      </c>
      <c r="E17">
        <v>288</v>
      </c>
      <c r="F17">
        <v>226</v>
      </c>
      <c r="G17">
        <v>575</v>
      </c>
      <c r="H17">
        <v>253</v>
      </c>
      <c r="I17">
        <v>298</v>
      </c>
      <c r="J17">
        <v>207</v>
      </c>
      <c r="K17">
        <v>195</v>
      </c>
      <c r="L17">
        <v>459</v>
      </c>
      <c r="M17">
        <v>456</v>
      </c>
      <c r="N17">
        <v>464</v>
      </c>
      <c r="O17">
        <v>521</v>
      </c>
      <c r="S17" t="s">
        <v>129</v>
      </c>
      <c r="T17" s="43">
        <v>0.102</v>
      </c>
    </row>
    <row r="18" spans="19:20" ht="12.75">
      <c r="S18" t="s">
        <v>130</v>
      </c>
      <c r="T18" s="43">
        <v>0.37</v>
      </c>
    </row>
    <row r="19" spans="19:20" ht="12.75">
      <c r="S19" t="s">
        <v>131</v>
      </c>
      <c r="T19" s="45">
        <v>0.02</v>
      </c>
    </row>
  </sheetData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2002-01-25T11:49:30Z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