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struktura'!$C$2:$S$38</definedName>
  </definedNames>
  <calcPr fullCalcOnLoad="1"/>
</workbook>
</file>

<file path=xl/sharedStrings.xml><?xml version="1.0" encoding="utf-8"?>
<sst xmlns="http://schemas.openxmlformats.org/spreadsheetml/2006/main" count="390" uniqueCount="223">
  <si>
    <t>Wojewódzki Urząd Pracy w Zielonej Górze</t>
  </si>
  <si>
    <t>ul. Wyspiańskiego 15</t>
  </si>
  <si>
    <t>strona 1</t>
  </si>
  <si>
    <t xml:space="preserve">INFORMACJA  O  STANIE  BEZROBOCIA  W  WOJ.  LUBUSKIM  WE WRZEŚNIU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</si>
  <si>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</si>
  <si>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</si>
  <si>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</si>
  <si>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</si>
  <si>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</si>
  <si>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</si>
  <si>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</si>
  <si>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</si>
  <si>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</si>
  <si>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</si>
  <si>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</si>
  <si>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</si>
  <si>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</si>
  <si>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</si>
  <si>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</si>
  <si>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</si>
  <si>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</si>
  <si>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</si>
  <si>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</si>
  <si>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</si>
  <si>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</si>
  <si>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</si>
  <si>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</si>
  <si>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</si>
  <si>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</si>
  <si>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</si>
  <si>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</si>
  <si>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</si>
  <si>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</si>
  <si>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</si>
  <si>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</si>
  <si>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</si>
  <si>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</si>
  <si>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</si>
  <si>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</si>
  <si>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</si>
  <si>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</si>
  <si>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</si>
  <si>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</si>
  <si>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</si>
  <si>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</si>
  <si>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</si>
  <si>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</si>
  <si>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</si>
  <si>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</si>
  <si>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</si>
  <si>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</si>
  <si>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</si>
  <si>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</si>
  <si>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</si>
  <si>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</si>
  <si>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</si>
  <si>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</si>
  <si>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</si>
  <si>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</si>
  <si>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</si>
  <si>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</si>
  <si>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</si>
  <si>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</si>
  <si>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</si>
  <si>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</si>
  <si>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</si>
  <si>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</si>
  <si>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</si>
  <si>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</si>
  <si>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</si>
  <si>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</si>
  <si>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</si>
  <si>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</si>
  <si>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</si>
  <si>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</si>
  <si>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</si>
  <si>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</si>
  <si>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</si>
  <si>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</si>
  <si>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</si>
  <si>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</si>
  <si>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</si>
  <si>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</si>
  <si>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</si>
  <si>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</si>
  <si>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</si>
  <si>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</si>
  <si>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</si>
  <si>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</si>
  <si>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</si>
  <si>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</si>
  <si>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</si>
  <si>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Międzyrzecz w refundacji składki ZUS w stosunku do 2 osób pracodawca się wycofał narastająco było 5 korekta na 3 os.</t>
  </si>
  <si>
    <t>w PUP Żagań w refundacji składki ZUS w stosunku do 2 osób pracodawca się wycofał narastająco było 3 korekta na 1 os.</t>
  </si>
  <si>
    <t>w PUP Zielona Góra skorygowano liczbę skierowanych na roboty publiczne dla absolwentów z 1 na 0 (narastająco)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</si>
  <si>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</si>
  <si>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</si>
  <si>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</si>
  <si>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</si>
  <si>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</si>
  <si>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Września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</si>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</sst>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sz val="13"/>
      <name val="Arial Narrow"/>
      <family val="2"/>
    </font>
    <font>
      <i/>
      <sz val="16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6"/>
      <name val="Times New Roman"/>
      <family val="1"/>
    </font>
    <font>
      <sz val="16"/>
      <name val="Arial"/>
      <family val="2"/>
    </font>
    <font>
      <b/>
      <sz val="15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/>
    </xf>
    <xf numFmtId="164" fontId="19" fillId="0" borderId="1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164" fontId="17" fillId="0" borderId="21" xfId="0" applyNumberFormat="1" applyFont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center" wrapText="1"/>
    </xf>
    <xf numFmtId="164" fontId="13" fillId="0" borderId="3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8" fillId="0" borderId="42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8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>
      <alignment horizontal="center"/>
      <protection/>
    </xf>
    <xf numFmtId="167" fontId="29" fillId="0" borderId="43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8" xfId="0" applyFont="1" applyBorder="1" applyAlignment="1" applyProtection="1">
      <alignment horizontal="left"/>
      <protection/>
    </xf>
    <xf numFmtId="167" fontId="30" fillId="0" borderId="18" xfId="0" applyNumberFormat="1" applyFont="1" applyBorder="1" applyAlignment="1" applyProtection="1">
      <alignment/>
      <protection/>
    </xf>
    <xf numFmtId="167" fontId="30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167" fontId="29" fillId="0" borderId="18" xfId="0" applyNumberFormat="1" applyFont="1" applyBorder="1" applyAlignment="1" applyProtection="1">
      <alignment/>
      <protection/>
    </xf>
    <xf numFmtId="167" fontId="29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22" xfId="0" applyFont="1" applyBorder="1" applyAlignment="1" applyProtection="1">
      <alignment horizontal="left"/>
      <protection/>
    </xf>
    <xf numFmtId="167" fontId="30" fillId="0" borderId="22" xfId="0" applyNumberFormat="1" applyFont="1" applyBorder="1" applyAlignment="1" applyProtection="1">
      <alignment/>
      <protection/>
    </xf>
    <xf numFmtId="167" fontId="30" fillId="0" borderId="44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30" fillId="0" borderId="17" xfId="0" applyNumberFormat="1" applyFont="1" applyBorder="1" applyAlignment="1" applyProtection="1">
      <alignment horizontal="center"/>
      <protection/>
    </xf>
    <xf numFmtId="167" fontId="30" fillId="0" borderId="40" xfId="0" applyNumberFormat="1" applyFont="1" applyBorder="1" applyAlignment="1" applyProtection="1">
      <alignment/>
      <protection/>
    </xf>
    <xf numFmtId="167" fontId="30" fillId="0" borderId="45" xfId="0" applyNumberFormat="1" applyFont="1" applyBorder="1" applyAlignment="1" applyProtection="1">
      <alignment/>
      <protection/>
    </xf>
    <xf numFmtId="167" fontId="30" fillId="0" borderId="46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15" fillId="0" borderId="47" xfId="0" applyNumberFormat="1" applyFont="1" applyBorder="1" applyAlignment="1" applyProtection="1">
      <alignment/>
      <protection/>
    </xf>
    <xf numFmtId="167" fontId="27" fillId="0" borderId="48" xfId="0" applyNumberFormat="1" applyFont="1" applyBorder="1" applyAlignment="1" applyProtection="1">
      <alignment/>
      <protection/>
    </xf>
    <xf numFmtId="167" fontId="15" fillId="0" borderId="11" xfId="0" applyNumberFormat="1" applyFont="1" applyBorder="1" applyAlignment="1" applyProtection="1">
      <alignment/>
      <protection/>
    </xf>
    <xf numFmtId="167" fontId="27" fillId="0" borderId="49" xfId="0" applyNumberFormat="1" applyFont="1" applyBorder="1" applyAlignment="1" applyProtection="1">
      <alignment/>
      <protection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425"/>
          <c:w val="0.98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wykresy!$C$7:$O$7</c:f>
              <c:numCache>
                <c:ptCount val="13"/>
                <c:pt idx="0">
                  <c:v>8773</c:v>
                </c:pt>
                <c:pt idx="1">
                  <c:v>5446</c:v>
                </c:pt>
                <c:pt idx="2">
                  <c:v>7607</c:v>
                </c:pt>
                <c:pt idx="3">
                  <c:v>5950</c:v>
                </c:pt>
                <c:pt idx="4">
                  <c:v>15178</c:v>
                </c:pt>
                <c:pt idx="5">
                  <c:v>4792</c:v>
                </c:pt>
                <c:pt idx="6">
                  <c:v>6040</c:v>
                </c:pt>
                <c:pt idx="7">
                  <c:v>3933</c:v>
                </c:pt>
                <c:pt idx="8">
                  <c:v>4211</c:v>
                </c:pt>
                <c:pt idx="9">
                  <c:v>6943</c:v>
                </c:pt>
                <c:pt idx="10">
                  <c:v>8019</c:v>
                </c:pt>
                <c:pt idx="11">
                  <c:v>10024</c:v>
                </c:pt>
                <c:pt idx="12">
                  <c:v>11015</c:v>
                </c:pt>
              </c:numCache>
            </c:numRef>
          </c:val>
        </c:ser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39826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87"/>
          <c:w val="0.758"/>
          <c:h val="0.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84%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wykresy!$T$6:$T$9</c:f>
              <c:numCache>
                <c:ptCount val="4"/>
                <c:pt idx="0">
                  <c:v>0.84</c:v>
                </c:pt>
                <c:pt idx="1">
                  <c:v>0.076</c:v>
                </c:pt>
                <c:pt idx="2">
                  <c:v>0.05</c:v>
                </c:pt>
                <c:pt idx="3">
                  <c:v>0.028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8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/>
            </c:strRef>
          </c:cat>
          <c:val>
            <c:numRef>
              <c:f>wykresy!$C$16:$O$16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/>
            </c:strRef>
          </c:cat>
          <c:val>
            <c:numRef>
              <c:f>wykresy!$C$17:$O$17</c:f>
              <c:numCache/>
            </c:numRef>
          </c:val>
        </c:ser>
        <c:axId val="7203539"/>
        <c:axId val="64831852"/>
      </c:barChart>
      <c:cat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831852"/>
        <c:crosses val="autoZero"/>
        <c:auto val="1"/>
        <c:lblOffset val="100"/>
        <c:noMultiLvlLbl val="0"/>
      </c:catAx>
      <c:valAx>
        <c:axId val="648318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7203539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września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33175"/>
          <c:w val="0.71975"/>
          <c:h val="0.4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wykresy!$T$15:$T$19</c:f>
              <c:numCache>
                <c:ptCount val="5"/>
                <c:pt idx="0">
                  <c:v>0.108</c:v>
                </c:pt>
                <c:pt idx="1">
                  <c:v>0.4</c:v>
                </c:pt>
                <c:pt idx="2">
                  <c:v>0.097</c:v>
                </c:pt>
                <c:pt idx="3">
                  <c:v>0.381</c:v>
                </c:pt>
                <c:pt idx="4">
                  <c:v>0.01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0">
        <row r="46">
          <cell r="F46">
            <v>67</v>
          </cell>
          <cell r="G46">
            <v>26</v>
          </cell>
          <cell r="H46">
            <v>56</v>
          </cell>
          <cell r="I46">
            <v>78</v>
          </cell>
          <cell r="J46">
            <v>41</v>
          </cell>
          <cell r="K46">
            <v>58</v>
          </cell>
          <cell r="L46">
            <v>89</v>
          </cell>
          <cell r="M46">
            <v>27</v>
          </cell>
          <cell r="N46">
            <v>28</v>
          </cell>
          <cell r="O46">
            <v>45</v>
          </cell>
          <cell r="P46">
            <v>80</v>
          </cell>
          <cell r="Q46">
            <v>65</v>
          </cell>
          <cell r="R46">
            <v>213</v>
          </cell>
        </row>
        <row r="48">
          <cell r="F48">
            <v>114</v>
          </cell>
          <cell r="G48">
            <v>99</v>
          </cell>
          <cell r="H48">
            <v>57</v>
          </cell>
          <cell r="I48">
            <v>114</v>
          </cell>
          <cell r="J48">
            <v>162</v>
          </cell>
          <cell r="K48">
            <v>76</v>
          </cell>
          <cell r="L48">
            <v>36</v>
          </cell>
          <cell r="M48">
            <v>114</v>
          </cell>
          <cell r="N48">
            <v>28</v>
          </cell>
          <cell r="O48">
            <v>33</v>
          </cell>
          <cell r="P48">
            <v>61</v>
          </cell>
          <cell r="Q48">
            <v>275</v>
          </cell>
          <cell r="R48">
            <v>77</v>
          </cell>
        </row>
        <row r="50">
          <cell r="F50">
            <v>30</v>
          </cell>
          <cell r="G50">
            <v>12</v>
          </cell>
          <cell r="H50">
            <v>121</v>
          </cell>
          <cell r="I50">
            <v>56</v>
          </cell>
          <cell r="J50">
            <v>190</v>
          </cell>
          <cell r="K50">
            <v>37</v>
          </cell>
          <cell r="L50">
            <v>56</v>
          </cell>
          <cell r="M50">
            <v>25</v>
          </cell>
          <cell r="N50">
            <v>26</v>
          </cell>
          <cell r="O50">
            <v>34</v>
          </cell>
          <cell r="P50">
            <v>30</v>
          </cell>
          <cell r="Q50">
            <v>261</v>
          </cell>
          <cell r="R50">
            <v>341</v>
          </cell>
        </row>
        <row r="52">
          <cell r="F52">
            <v>40</v>
          </cell>
          <cell r="G52">
            <v>16</v>
          </cell>
          <cell r="H52">
            <v>7</v>
          </cell>
          <cell r="I52">
            <v>9</v>
          </cell>
          <cell r="J52">
            <v>22</v>
          </cell>
          <cell r="K52">
            <v>8</v>
          </cell>
          <cell r="L52">
            <v>22</v>
          </cell>
          <cell r="M52">
            <v>11</v>
          </cell>
          <cell r="N52">
            <v>3</v>
          </cell>
          <cell r="O52">
            <v>15</v>
          </cell>
          <cell r="P52">
            <v>15</v>
          </cell>
          <cell r="Q52">
            <v>17</v>
          </cell>
          <cell r="R52">
            <v>23</v>
          </cell>
        </row>
        <row r="54">
          <cell r="F54">
            <v>88</v>
          </cell>
          <cell r="G54">
            <v>26</v>
          </cell>
          <cell r="H54">
            <v>74</v>
          </cell>
          <cell r="I54">
            <v>128</v>
          </cell>
          <cell r="J54">
            <v>106</v>
          </cell>
          <cell r="K54">
            <v>98</v>
          </cell>
          <cell r="L54">
            <v>42</v>
          </cell>
          <cell r="M54">
            <v>45</v>
          </cell>
          <cell r="N54">
            <v>27</v>
          </cell>
          <cell r="O54">
            <v>73</v>
          </cell>
          <cell r="P54">
            <v>79</v>
          </cell>
          <cell r="Q54">
            <v>83</v>
          </cell>
          <cell r="R54">
            <v>70</v>
          </cell>
        </row>
        <row r="56">
          <cell r="F56">
            <v>2</v>
          </cell>
          <cell r="G56">
            <v>1</v>
          </cell>
          <cell r="H56">
            <v>3</v>
          </cell>
          <cell r="I56">
            <v>6</v>
          </cell>
          <cell r="J56">
            <v>1</v>
          </cell>
          <cell r="K56">
            <v>0</v>
          </cell>
          <cell r="L56">
            <v>15</v>
          </cell>
          <cell r="M56">
            <v>4</v>
          </cell>
          <cell r="N56">
            <v>1</v>
          </cell>
          <cell r="O56">
            <v>2</v>
          </cell>
          <cell r="P56">
            <v>3</v>
          </cell>
          <cell r="Q56">
            <v>3</v>
          </cell>
          <cell r="R56">
            <v>14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</v>
          </cell>
        </row>
        <row r="60">
          <cell r="F60">
            <v>10</v>
          </cell>
          <cell r="G60">
            <v>6</v>
          </cell>
          <cell r="H60">
            <v>0</v>
          </cell>
          <cell r="I60">
            <v>6</v>
          </cell>
          <cell r="J60">
            <v>5</v>
          </cell>
          <cell r="K60">
            <v>5</v>
          </cell>
          <cell r="L60">
            <v>8</v>
          </cell>
          <cell r="M60">
            <v>6</v>
          </cell>
          <cell r="N60">
            <v>0</v>
          </cell>
          <cell r="O60">
            <v>8</v>
          </cell>
          <cell r="P60">
            <v>0</v>
          </cell>
          <cell r="Q60">
            <v>9</v>
          </cell>
          <cell r="R60">
            <v>31</v>
          </cell>
        </row>
        <row r="62">
          <cell r="F62">
            <v>9</v>
          </cell>
          <cell r="G62">
            <v>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16</v>
          </cell>
          <cell r="R62">
            <v>13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8</v>
          </cell>
          <cell r="R64">
            <v>38</v>
          </cell>
        </row>
        <row r="66">
          <cell r="F66">
            <v>0</v>
          </cell>
          <cell r="G66">
            <v>26</v>
          </cell>
          <cell r="H66">
            <v>0</v>
          </cell>
          <cell r="I66">
            <v>0</v>
          </cell>
          <cell r="J66">
            <v>0</v>
          </cell>
          <cell r="K66">
            <v>13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17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0</v>
          </cell>
          <cell r="L68">
            <v>7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6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8"/>
  <sheetViews>
    <sheetView zoomScale="50" zoomScaleNormal="50" workbookViewId="0" topLeftCell="A1">
      <selection activeCell="B1" sqref="B1:T82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5.75">
      <c r="C3" s="1"/>
      <c r="D3" s="4" t="s">
        <v>1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 t="s">
        <v>2</v>
      </c>
    </row>
    <row r="4" spans="3:19" ht="32.25" customHeight="1" thickBot="1">
      <c r="C4" s="124" t="s">
        <v>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3:19" ht="34.5" customHeight="1" thickBot="1">
      <c r="C5" s="7" t="s">
        <v>4</v>
      </c>
      <c r="D5" s="8" t="s">
        <v>5</v>
      </c>
      <c r="E5" s="9" t="s">
        <v>6</v>
      </c>
      <c r="F5" s="10" t="s">
        <v>95</v>
      </c>
      <c r="G5" s="11" t="s">
        <v>96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3" t="s">
        <v>18</v>
      </c>
    </row>
    <row r="6" spans="3:19" ht="24" customHeight="1" thickBot="1">
      <c r="C6" s="126" t="s">
        <v>19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3:19" ht="24" customHeight="1" thickBot="1">
      <c r="C7" s="14" t="s">
        <v>20</v>
      </c>
      <c r="D7" s="137" t="s">
        <v>21</v>
      </c>
      <c r="E7" s="138"/>
      <c r="F7" s="15">
        <v>14.1</v>
      </c>
      <c r="G7" s="16">
        <v>22.05</v>
      </c>
      <c r="H7" s="17">
        <v>31.83</v>
      </c>
      <c r="I7" s="17">
        <v>24.19</v>
      </c>
      <c r="J7" s="17">
        <v>29.47</v>
      </c>
      <c r="K7" s="17">
        <v>22.93</v>
      </c>
      <c r="L7" s="17">
        <v>27.71</v>
      </c>
      <c r="M7" s="17">
        <v>25.54</v>
      </c>
      <c r="N7" s="17">
        <v>17.26</v>
      </c>
      <c r="O7" s="17">
        <v>11.67</v>
      </c>
      <c r="P7" s="17">
        <v>24.3</v>
      </c>
      <c r="Q7" s="17">
        <v>29.66</v>
      </c>
      <c r="R7" s="17">
        <v>26.35</v>
      </c>
      <c r="S7" s="18">
        <v>22.39</v>
      </c>
    </row>
    <row r="8" spans="3:19" ht="24" customHeight="1" thickBot="1" thickTop="1">
      <c r="C8" s="19"/>
      <c r="D8" s="139" t="s">
        <v>22</v>
      </c>
      <c r="E8" s="140"/>
      <c r="F8" s="20">
        <v>8773</v>
      </c>
      <c r="G8" s="21">
        <v>5446</v>
      </c>
      <c r="H8" s="21">
        <v>7607</v>
      </c>
      <c r="I8" s="21">
        <v>5950</v>
      </c>
      <c r="J8" s="21">
        <v>15178</v>
      </c>
      <c r="K8" s="21">
        <v>4792</v>
      </c>
      <c r="L8" s="21">
        <v>6040</v>
      </c>
      <c r="M8" s="21">
        <v>3933</v>
      </c>
      <c r="N8" s="21">
        <v>4211</v>
      </c>
      <c r="O8" s="21">
        <v>6943</v>
      </c>
      <c r="P8" s="21">
        <v>8019</v>
      </c>
      <c r="Q8" s="21">
        <v>10024</v>
      </c>
      <c r="R8" s="21">
        <v>11015</v>
      </c>
      <c r="S8" s="22">
        <f>SUM(F8:R8)</f>
        <v>97931</v>
      </c>
    </row>
    <row r="9" spans="3:19" ht="24" customHeight="1" thickBot="1" thickTop="1">
      <c r="C9" s="19"/>
      <c r="D9" s="141" t="s">
        <v>23</v>
      </c>
      <c r="E9" s="142"/>
      <c r="F9" s="23">
        <v>8547</v>
      </c>
      <c r="G9" s="23">
        <v>5388</v>
      </c>
      <c r="H9" s="23">
        <v>7501</v>
      </c>
      <c r="I9" s="23">
        <v>5805</v>
      </c>
      <c r="J9" s="23">
        <v>14774</v>
      </c>
      <c r="K9" s="23">
        <v>4765</v>
      </c>
      <c r="L9" s="23">
        <v>5868</v>
      </c>
      <c r="M9" s="23">
        <v>3866</v>
      </c>
      <c r="N9" s="23">
        <v>4266</v>
      </c>
      <c r="O9" s="23">
        <v>6820</v>
      </c>
      <c r="P9" s="23">
        <v>7927</v>
      </c>
      <c r="Q9" s="23">
        <v>9989</v>
      </c>
      <c r="R9" s="23">
        <v>11029</v>
      </c>
      <c r="S9" s="22">
        <f>SUM(F9:R9)</f>
        <v>96545</v>
      </c>
    </row>
    <row r="10" spans="3:19" ht="24" customHeight="1" thickBot="1" thickTop="1">
      <c r="C10" s="19"/>
      <c r="D10" s="143" t="s">
        <v>24</v>
      </c>
      <c r="E10" s="130"/>
      <c r="F10" s="24">
        <f aca="true" t="shared" si="0" ref="F10:R10">F8-F9</f>
        <v>226</v>
      </c>
      <c r="G10" s="24">
        <f t="shared" si="0"/>
        <v>58</v>
      </c>
      <c r="H10" s="24">
        <f t="shared" si="0"/>
        <v>106</v>
      </c>
      <c r="I10" s="24">
        <f t="shared" si="0"/>
        <v>145</v>
      </c>
      <c r="J10" s="24">
        <f t="shared" si="0"/>
        <v>404</v>
      </c>
      <c r="K10" s="24">
        <f t="shared" si="0"/>
        <v>27</v>
      </c>
      <c r="L10" s="24">
        <f t="shared" si="0"/>
        <v>172</v>
      </c>
      <c r="M10" s="24">
        <f t="shared" si="0"/>
        <v>67</v>
      </c>
      <c r="N10" s="24">
        <f t="shared" si="0"/>
        <v>-55</v>
      </c>
      <c r="O10" s="24">
        <f t="shared" si="0"/>
        <v>123</v>
      </c>
      <c r="P10" s="24">
        <f t="shared" si="0"/>
        <v>92</v>
      </c>
      <c r="Q10" s="24">
        <f t="shared" si="0"/>
        <v>35</v>
      </c>
      <c r="R10" s="24">
        <f t="shared" si="0"/>
        <v>-14</v>
      </c>
      <c r="S10" s="22">
        <f>SUM(F10:R10)</f>
        <v>1386</v>
      </c>
    </row>
    <row r="11" spans="3:19" ht="24" customHeight="1" thickBot="1" thickTop="1">
      <c r="C11" s="25"/>
      <c r="D11" s="143" t="s">
        <v>25</v>
      </c>
      <c r="E11" s="130"/>
      <c r="F11" s="26">
        <f aca="true" t="shared" si="1" ref="F11:S11">F8/F9*100</f>
        <v>102.64420264420264</v>
      </c>
      <c r="G11" s="26">
        <f t="shared" si="1"/>
        <v>101.07646622123237</v>
      </c>
      <c r="H11" s="26">
        <f t="shared" si="1"/>
        <v>101.41314491401145</v>
      </c>
      <c r="I11" s="26">
        <f t="shared" si="1"/>
        <v>102.49784668389319</v>
      </c>
      <c r="J11" s="26">
        <f t="shared" si="1"/>
        <v>102.73453364017868</v>
      </c>
      <c r="K11" s="26">
        <f t="shared" si="1"/>
        <v>100.5666316894019</v>
      </c>
      <c r="L11" s="26">
        <f t="shared" si="1"/>
        <v>102.93115201090662</v>
      </c>
      <c r="M11" s="26">
        <f t="shared" si="1"/>
        <v>101.73305742369374</v>
      </c>
      <c r="N11" s="26">
        <f t="shared" si="1"/>
        <v>98.71073605250821</v>
      </c>
      <c r="O11" s="26">
        <f t="shared" si="1"/>
        <v>101.80351906158359</v>
      </c>
      <c r="P11" s="26">
        <f t="shared" si="1"/>
        <v>101.16059038728396</v>
      </c>
      <c r="Q11" s="26">
        <f t="shared" si="1"/>
        <v>100.35038542396637</v>
      </c>
      <c r="R11" s="27">
        <f t="shared" si="1"/>
        <v>99.8730619276453</v>
      </c>
      <c r="S11" s="28">
        <f t="shared" si="1"/>
        <v>101.43559997928426</v>
      </c>
    </row>
    <row r="12" spans="3:19" ht="24" customHeight="1" thickBot="1" thickTop="1">
      <c r="C12" s="29" t="s">
        <v>26</v>
      </c>
      <c r="D12" s="143" t="s">
        <v>27</v>
      </c>
      <c r="E12" s="130"/>
      <c r="F12" s="24">
        <v>1029</v>
      </c>
      <c r="G12" s="30">
        <v>578</v>
      </c>
      <c r="H12" s="31">
        <v>508</v>
      </c>
      <c r="I12" s="31">
        <v>607</v>
      </c>
      <c r="J12" s="31">
        <v>1231</v>
      </c>
      <c r="K12" s="31">
        <v>336</v>
      </c>
      <c r="L12" s="31">
        <v>599</v>
      </c>
      <c r="M12" s="31">
        <v>332</v>
      </c>
      <c r="N12" s="32">
        <v>378</v>
      </c>
      <c r="O12" s="32">
        <v>681</v>
      </c>
      <c r="P12" s="32">
        <v>663</v>
      </c>
      <c r="Q12" s="32">
        <v>789</v>
      </c>
      <c r="R12" s="32">
        <v>1044</v>
      </c>
      <c r="S12" s="22">
        <f>SUM(F12:R12)</f>
        <v>8775</v>
      </c>
    </row>
    <row r="13" spans="3:19" ht="24" customHeight="1" thickBot="1" thickTop="1">
      <c r="C13" s="14"/>
      <c r="D13" s="143" t="s">
        <v>28</v>
      </c>
      <c r="E13" s="130"/>
      <c r="F13" s="24">
        <v>296</v>
      </c>
      <c r="G13" s="33">
        <v>176</v>
      </c>
      <c r="H13" s="31">
        <v>184</v>
      </c>
      <c r="I13" s="31">
        <v>192</v>
      </c>
      <c r="J13" s="31">
        <v>579</v>
      </c>
      <c r="K13" s="31">
        <v>126</v>
      </c>
      <c r="L13" s="31">
        <v>155</v>
      </c>
      <c r="M13" s="31">
        <v>103</v>
      </c>
      <c r="N13" s="32">
        <v>194</v>
      </c>
      <c r="O13" s="32">
        <v>281</v>
      </c>
      <c r="P13" s="32">
        <v>284</v>
      </c>
      <c r="Q13" s="32">
        <v>299</v>
      </c>
      <c r="R13" s="32">
        <v>323</v>
      </c>
      <c r="S13" s="22">
        <f>SUM(F13:R13)</f>
        <v>3192</v>
      </c>
    </row>
    <row r="14" spans="3:19" ht="24" customHeight="1" thickBot="1" thickTop="1">
      <c r="C14" s="34"/>
      <c r="D14" s="143" t="s">
        <v>29</v>
      </c>
      <c r="E14" s="130"/>
      <c r="F14" s="26">
        <f aca="true" t="shared" si="2" ref="F14:S14">F13/F12*100</f>
        <v>28.765792031098155</v>
      </c>
      <c r="G14" s="26">
        <f t="shared" si="2"/>
        <v>30.44982698961938</v>
      </c>
      <c r="H14" s="26">
        <f t="shared" si="2"/>
        <v>36.22047244094488</v>
      </c>
      <c r="I14" s="26">
        <f t="shared" si="2"/>
        <v>31.630971993410213</v>
      </c>
      <c r="J14" s="26">
        <f t="shared" si="2"/>
        <v>47.03493095044679</v>
      </c>
      <c r="K14" s="26">
        <f t="shared" si="2"/>
        <v>37.5</v>
      </c>
      <c r="L14" s="26">
        <f t="shared" si="2"/>
        <v>25.87646076794658</v>
      </c>
      <c r="M14" s="26">
        <f t="shared" si="2"/>
        <v>31.024096385542173</v>
      </c>
      <c r="N14" s="26">
        <f t="shared" si="2"/>
        <v>51.32275132275132</v>
      </c>
      <c r="O14" s="26">
        <f t="shared" si="2"/>
        <v>41.262848751835534</v>
      </c>
      <c r="P14" s="26">
        <f t="shared" si="2"/>
        <v>42.835595776772244</v>
      </c>
      <c r="Q14" s="26">
        <f t="shared" si="2"/>
        <v>37.89607097591888</v>
      </c>
      <c r="R14" s="27">
        <f t="shared" si="2"/>
        <v>30.938697318007662</v>
      </c>
      <c r="S14" s="28">
        <f t="shared" si="2"/>
        <v>36.376068376068375</v>
      </c>
    </row>
    <row r="15" spans="3:19" ht="24" customHeight="1" thickBot="1" thickTop="1">
      <c r="C15" s="14" t="s">
        <v>30</v>
      </c>
      <c r="D15" s="155" t="s">
        <v>31</v>
      </c>
      <c r="E15" s="134"/>
      <c r="F15" s="24">
        <v>803</v>
      </c>
      <c r="G15" s="31">
        <v>520</v>
      </c>
      <c r="H15" s="31">
        <v>402</v>
      </c>
      <c r="I15" s="31">
        <v>462</v>
      </c>
      <c r="J15" s="31">
        <v>827</v>
      </c>
      <c r="K15" s="31">
        <v>309</v>
      </c>
      <c r="L15" s="31">
        <v>427</v>
      </c>
      <c r="M15" s="31">
        <v>265</v>
      </c>
      <c r="N15" s="32">
        <v>433</v>
      </c>
      <c r="O15" s="32">
        <v>558</v>
      </c>
      <c r="P15" s="32">
        <v>571</v>
      </c>
      <c r="Q15" s="32">
        <v>754</v>
      </c>
      <c r="R15" s="32">
        <v>1058</v>
      </c>
      <c r="S15" s="22">
        <f>SUM(F15:R15)</f>
        <v>7389</v>
      </c>
    </row>
    <row r="16" spans="3:19" ht="24" customHeight="1" thickBot="1" thickTop="1">
      <c r="C16" s="14" t="s">
        <v>32</v>
      </c>
      <c r="D16" s="143" t="s">
        <v>33</v>
      </c>
      <c r="E16" s="130"/>
      <c r="F16" s="24">
        <v>315</v>
      </c>
      <c r="G16" s="31">
        <v>270</v>
      </c>
      <c r="H16" s="31">
        <v>159</v>
      </c>
      <c r="I16" s="31">
        <v>245</v>
      </c>
      <c r="J16" s="31">
        <v>463</v>
      </c>
      <c r="K16" s="31">
        <v>140</v>
      </c>
      <c r="L16" s="31">
        <v>234</v>
      </c>
      <c r="M16" s="31">
        <v>104</v>
      </c>
      <c r="N16" s="32">
        <v>250</v>
      </c>
      <c r="O16" s="32">
        <v>258</v>
      </c>
      <c r="P16" s="32">
        <v>275</v>
      </c>
      <c r="Q16" s="32">
        <v>394</v>
      </c>
      <c r="R16" s="32">
        <v>620</v>
      </c>
      <c r="S16" s="22">
        <f>SUM(F16:R16)</f>
        <v>3727</v>
      </c>
    </row>
    <row r="17" spans="3:19" ht="24" customHeight="1" thickBot="1" thickTop="1">
      <c r="C17" s="14" t="s">
        <v>32</v>
      </c>
      <c r="D17" s="143" t="s">
        <v>34</v>
      </c>
      <c r="E17" s="130"/>
      <c r="F17" s="24">
        <v>38</v>
      </c>
      <c r="G17" s="31">
        <v>29</v>
      </c>
      <c r="H17" s="31">
        <v>22</v>
      </c>
      <c r="I17" s="31">
        <v>17</v>
      </c>
      <c r="J17" s="31">
        <v>44</v>
      </c>
      <c r="K17" s="31">
        <v>14</v>
      </c>
      <c r="L17" s="31">
        <v>6</v>
      </c>
      <c r="M17" s="31">
        <v>47</v>
      </c>
      <c r="N17" s="32">
        <v>8</v>
      </c>
      <c r="O17" s="32">
        <v>24</v>
      </c>
      <c r="P17" s="32">
        <v>29</v>
      </c>
      <c r="Q17" s="32">
        <v>94</v>
      </c>
      <c r="R17" s="32">
        <v>202</v>
      </c>
      <c r="S17" s="22">
        <f>SUM(F17:R17)</f>
        <v>574</v>
      </c>
    </row>
    <row r="18" spans="3:19" ht="24" customHeight="1" thickBot="1" thickTop="1">
      <c r="C18" s="35" t="s">
        <v>32</v>
      </c>
      <c r="D18" s="154" t="s">
        <v>35</v>
      </c>
      <c r="E18" s="132"/>
      <c r="F18" s="36">
        <v>287</v>
      </c>
      <c r="G18" s="37">
        <v>134</v>
      </c>
      <c r="H18" s="37">
        <v>126</v>
      </c>
      <c r="I18" s="37">
        <v>79</v>
      </c>
      <c r="J18" s="37">
        <v>192</v>
      </c>
      <c r="K18" s="37">
        <v>102</v>
      </c>
      <c r="L18" s="37">
        <v>118</v>
      </c>
      <c r="M18" s="37">
        <v>44</v>
      </c>
      <c r="N18" s="38">
        <v>127</v>
      </c>
      <c r="O18" s="38">
        <v>230</v>
      </c>
      <c r="P18" s="38">
        <v>216</v>
      </c>
      <c r="Q18" s="38">
        <v>141</v>
      </c>
      <c r="R18" s="38">
        <v>253</v>
      </c>
      <c r="S18" s="22">
        <f>SUM(F18:R18)</f>
        <v>2049</v>
      </c>
    </row>
    <row r="19" spans="3:19" ht="24" customHeight="1" thickBot="1">
      <c r="C19" s="126" t="s">
        <v>36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</row>
    <row r="20" spans="3:19" ht="24" customHeight="1" thickBot="1" thickTop="1">
      <c r="C20" s="39" t="s">
        <v>20</v>
      </c>
      <c r="D20" s="152" t="s">
        <v>37</v>
      </c>
      <c r="E20" s="153"/>
      <c r="F20" s="40">
        <v>4611</v>
      </c>
      <c r="G20" s="41">
        <v>2891</v>
      </c>
      <c r="H20" s="41">
        <v>4121</v>
      </c>
      <c r="I20" s="41">
        <v>3215</v>
      </c>
      <c r="J20" s="41">
        <v>7866</v>
      </c>
      <c r="K20" s="41">
        <v>2444</v>
      </c>
      <c r="L20" s="41">
        <v>3069</v>
      </c>
      <c r="M20" s="41">
        <v>1882</v>
      </c>
      <c r="N20" s="42">
        <v>2027</v>
      </c>
      <c r="O20" s="42">
        <v>3840</v>
      </c>
      <c r="P20" s="42">
        <v>4577</v>
      </c>
      <c r="Q20" s="42">
        <v>5471</v>
      </c>
      <c r="R20" s="42">
        <v>5909</v>
      </c>
      <c r="S20" s="43">
        <f>SUM(F20:R20)</f>
        <v>51923</v>
      </c>
    </row>
    <row r="21" spans="3:19" ht="24" customHeight="1" thickBot="1" thickTop="1">
      <c r="C21" s="44"/>
      <c r="D21" s="129" t="s">
        <v>38</v>
      </c>
      <c r="E21" s="130"/>
      <c r="F21" s="26">
        <f aca="true" t="shared" si="3" ref="F21:S21">F20/F8*100</f>
        <v>52.55898780348798</v>
      </c>
      <c r="G21" s="26">
        <f t="shared" si="3"/>
        <v>53.084832904884315</v>
      </c>
      <c r="H21" s="26">
        <f t="shared" si="3"/>
        <v>54.17378730116997</v>
      </c>
      <c r="I21" s="26">
        <f t="shared" si="3"/>
        <v>54.03361344537815</v>
      </c>
      <c r="J21" s="26">
        <f t="shared" si="3"/>
        <v>51.82500988272499</v>
      </c>
      <c r="K21" s="26">
        <f t="shared" si="3"/>
        <v>51.0016694490818</v>
      </c>
      <c r="L21" s="26">
        <f t="shared" si="3"/>
        <v>50.8112582781457</v>
      </c>
      <c r="M21" s="26">
        <f t="shared" si="3"/>
        <v>47.851512840071194</v>
      </c>
      <c r="N21" s="26">
        <f t="shared" si="3"/>
        <v>48.135834718594154</v>
      </c>
      <c r="O21" s="26">
        <f t="shared" si="3"/>
        <v>55.30750396082386</v>
      </c>
      <c r="P21" s="26">
        <f t="shared" si="3"/>
        <v>57.07694226212745</v>
      </c>
      <c r="Q21" s="26">
        <f t="shared" si="3"/>
        <v>54.579010375099756</v>
      </c>
      <c r="R21" s="45">
        <f t="shared" si="3"/>
        <v>53.64502950522015</v>
      </c>
      <c r="S21" s="28">
        <f t="shared" si="3"/>
        <v>53.01998345774065</v>
      </c>
    </row>
    <row r="22" spans="3:19" ht="24" customHeight="1" thickBot="1" thickTop="1">
      <c r="C22" s="46" t="s">
        <v>26</v>
      </c>
      <c r="D22" s="129" t="s">
        <v>39</v>
      </c>
      <c r="E22" s="130"/>
      <c r="F22" s="24">
        <v>501</v>
      </c>
      <c r="G22" s="31">
        <v>268</v>
      </c>
      <c r="H22" s="31">
        <v>242</v>
      </c>
      <c r="I22" s="31">
        <v>239</v>
      </c>
      <c r="J22" s="31">
        <v>545</v>
      </c>
      <c r="K22" s="31">
        <v>143</v>
      </c>
      <c r="L22" s="31">
        <v>250</v>
      </c>
      <c r="M22" s="31">
        <v>132</v>
      </c>
      <c r="N22" s="32">
        <v>228</v>
      </c>
      <c r="O22" s="32">
        <v>364</v>
      </c>
      <c r="P22" s="32">
        <v>352</v>
      </c>
      <c r="Q22" s="32">
        <v>265</v>
      </c>
      <c r="R22" s="32">
        <v>474</v>
      </c>
      <c r="S22" s="43">
        <f>SUM(F22:R22)</f>
        <v>4003</v>
      </c>
    </row>
    <row r="23" spans="3:19" ht="24" customHeight="1" thickBot="1" thickTop="1">
      <c r="C23" s="47"/>
      <c r="D23" s="129" t="s">
        <v>38</v>
      </c>
      <c r="E23" s="130"/>
      <c r="F23" s="26">
        <f aca="true" t="shared" si="4" ref="F23:S23">F22/F8*100</f>
        <v>5.710703294198108</v>
      </c>
      <c r="G23" s="26">
        <f t="shared" si="4"/>
        <v>4.9210429673154605</v>
      </c>
      <c r="H23" s="26">
        <f t="shared" si="4"/>
        <v>3.181280399631918</v>
      </c>
      <c r="I23" s="26">
        <f t="shared" si="4"/>
        <v>4.016806722689076</v>
      </c>
      <c r="J23" s="26">
        <f t="shared" si="4"/>
        <v>3.590723415469759</v>
      </c>
      <c r="K23" s="26">
        <f t="shared" si="4"/>
        <v>2.9841402337228713</v>
      </c>
      <c r="L23" s="26">
        <f t="shared" si="4"/>
        <v>4.13907284768212</v>
      </c>
      <c r="M23" s="26">
        <f t="shared" si="4"/>
        <v>3.3562166285278416</v>
      </c>
      <c r="N23" s="26">
        <f t="shared" si="4"/>
        <v>5.414390881025884</v>
      </c>
      <c r="O23" s="26">
        <f t="shared" si="4"/>
        <v>5.242690479619761</v>
      </c>
      <c r="P23" s="26">
        <f t="shared" si="4"/>
        <v>4.38957475994513</v>
      </c>
      <c r="Q23" s="26">
        <f t="shared" si="4"/>
        <v>2.64365522745411</v>
      </c>
      <c r="R23" s="27">
        <f t="shared" si="4"/>
        <v>4.303222877893781</v>
      </c>
      <c r="S23" s="28">
        <f t="shared" si="4"/>
        <v>4.087571861821078</v>
      </c>
    </row>
    <row r="24" spans="3:19" ht="24" customHeight="1" thickBot="1" thickTop="1">
      <c r="C24" s="48" t="s">
        <v>30</v>
      </c>
      <c r="D24" s="133" t="s">
        <v>40</v>
      </c>
      <c r="E24" s="134"/>
      <c r="F24" s="24">
        <v>1382</v>
      </c>
      <c r="G24" s="31">
        <v>708</v>
      </c>
      <c r="H24" s="31">
        <v>274</v>
      </c>
      <c r="I24" s="31">
        <v>806</v>
      </c>
      <c r="J24" s="31">
        <v>876</v>
      </c>
      <c r="K24" s="31">
        <v>317</v>
      </c>
      <c r="L24" s="31">
        <v>272</v>
      </c>
      <c r="M24" s="31">
        <v>576</v>
      </c>
      <c r="N24" s="32">
        <v>166</v>
      </c>
      <c r="O24" s="32">
        <v>286</v>
      </c>
      <c r="P24" s="32">
        <v>155</v>
      </c>
      <c r="Q24" s="32">
        <v>949</v>
      </c>
      <c r="R24" s="32">
        <v>693</v>
      </c>
      <c r="S24" s="43">
        <f>SUM(F24:R24)</f>
        <v>7460</v>
      </c>
    </row>
    <row r="25" spans="3:19" ht="24" customHeight="1" thickBot="1" thickTop="1">
      <c r="C25" s="48"/>
      <c r="D25" s="129" t="s">
        <v>38</v>
      </c>
      <c r="E25" s="130"/>
      <c r="F25" s="26">
        <f aca="true" t="shared" si="5" ref="F25:S25">F24/F8*100</f>
        <v>15.752878148865838</v>
      </c>
      <c r="G25" s="26">
        <f t="shared" si="5"/>
        <v>13.000367242012487</v>
      </c>
      <c r="H25" s="26">
        <f t="shared" si="5"/>
        <v>3.60194557644275</v>
      </c>
      <c r="I25" s="26">
        <f t="shared" si="5"/>
        <v>13.54621848739496</v>
      </c>
      <c r="J25" s="26">
        <f t="shared" si="5"/>
        <v>5.771511398076163</v>
      </c>
      <c r="K25" s="26">
        <f t="shared" si="5"/>
        <v>6.615191986644407</v>
      </c>
      <c r="L25" s="26">
        <f t="shared" si="5"/>
        <v>4.503311258278146</v>
      </c>
      <c r="M25" s="26">
        <f t="shared" si="5"/>
        <v>14.645308924485127</v>
      </c>
      <c r="N25" s="26">
        <f t="shared" si="5"/>
        <v>3.9420565186416527</v>
      </c>
      <c r="O25" s="26">
        <f t="shared" si="5"/>
        <v>4.119256805415526</v>
      </c>
      <c r="P25" s="26">
        <f t="shared" si="5"/>
        <v>1.9329093403167477</v>
      </c>
      <c r="Q25" s="26">
        <f t="shared" si="5"/>
        <v>9.467278531524341</v>
      </c>
      <c r="R25" s="27">
        <f t="shared" si="5"/>
        <v>6.291420789832047</v>
      </c>
      <c r="S25" s="28">
        <f t="shared" si="5"/>
        <v>7.617608316059266</v>
      </c>
    </row>
    <row r="26" spans="3:19" ht="24" customHeight="1" thickBot="1" thickTop="1">
      <c r="C26" s="46" t="s">
        <v>41</v>
      </c>
      <c r="D26" s="129" t="s">
        <v>42</v>
      </c>
      <c r="E26" s="130"/>
      <c r="F26" s="24">
        <v>1704</v>
      </c>
      <c r="G26" s="31">
        <v>873</v>
      </c>
      <c r="H26" s="31">
        <v>1730</v>
      </c>
      <c r="I26" s="31">
        <v>1739</v>
      </c>
      <c r="J26" s="31">
        <v>3635</v>
      </c>
      <c r="K26" s="31">
        <v>1116</v>
      </c>
      <c r="L26" s="31">
        <v>1691</v>
      </c>
      <c r="M26" s="31">
        <v>1232</v>
      </c>
      <c r="N26" s="32">
        <v>641</v>
      </c>
      <c r="O26" s="32">
        <v>968</v>
      </c>
      <c r="P26" s="32">
        <v>1082</v>
      </c>
      <c r="Q26" s="32">
        <v>2344</v>
      </c>
      <c r="R26" s="32">
        <v>2574</v>
      </c>
      <c r="S26" s="43">
        <f>SUM(F26:R26)</f>
        <v>21329</v>
      </c>
    </row>
    <row r="27" spans="3:19" ht="24" customHeight="1" thickBot="1" thickTop="1">
      <c r="C27" s="49"/>
      <c r="D27" s="129" t="s">
        <v>38</v>
      </c>
      <c r="E27" s="130"/>
      <c r="F27" s="26">
        <f aca="true" t="shared" si="6" ref="F27:S27">F26/F8*100</f>
        <v>19.42323036589536</v>
      </c>
      <c r="G27" s="26">
        <f t="shared" si="6"/>
        <v>16.030113845023873</v>
      </c>
      <c r="H27" s="26">
        <f t="shared" si="6"/>
        <v>22.74221112133561</v>
      </c>
      <c r="I27" s="26">
        <f t="shared" si="6"/>
        <v>29.22689075630252</v>
      </c>
      <c r="J27" s="26">
        <f t="shared" si="6"/>
        <v>23.94913690868362</v>
      </c>
      <c r="K27" s="26">
        <f t="shared" si="6"/>
        <v>23.28881469115192</v>
      </c>
      <c r="L27" s="26">
        <f t="shared" si="6"/>
        <v>27.996688741721854</v>
      </c>
      <c r="M27" s="26">
        <f t="shared" si="6"/>
        <v>31.32468853292652</v>
      </c>
      <c r="N27" s="26">
        <f t="shared" si="6"/>
        <v>15.222037520778912</v>
      </c>
      <c r="O27" s="26">
        <f t="shared" si="6"/>
        <v>13.942099956791013</v>
      </c>
      <c r="P27" s="26">
        <f t="shared" si="6"/>
        <v>13.492954233694974</v>
      </c>
      <c r="Q27" s="26">
        <f t="shared" si="6"/>
        <v>23.38387869114126</v>
      </c>
      <c r="R27" s="27">
        <f t="shared" si="6"/>
        <v>23.368134362233317</v>
      </c>
      <c r="S27" s="28">
        <f t="shared" si="6"/>
        <v>21.77962034493674</v>
      </c>
    </row>
    <row r="28" spans="3:19" ht="24" customHeight="1" thickBot="1" thickTop="1">
      <c r="C28" s="14" t="s">
        <v>43</v>
      </c>
      <c r="D28" s="129" t="s">
        <v>44</v>
      </c>
      <c r="E28" s="130"/>
      <c r="F28" s="50">
        <v>469</v>
      </c>
      <c r="G28" s="32">
        <v>113</v>
      </c>
      <c r="H28" s="32">
        <v>36</v>
      </c>
      <c r="I28" s="32">
        <v>41</v>
      </c>
      <c r="J28" s="32">
        <v>123</v>
      </c>
      <c r="K28" s="32">
        <v>40</v>
      </c>
      <c r="L28" s="32">
        <v>47</v>
      </c>
      <c r="M28" s="32">
        <v>19</v>
      </c>
      <c r="N28" s="32">
        <v>145</v>
      </c>
      <c r="O28" s="32">
        <v>76</v>
      </c>
      <c r="P28" s="32">
        <v>73</v>
      </c>
      <c r="Q28" s="32">
        <v>72</v>
      </c>
      <c r="R28" s="32">
        <v>173</v>
      </c>
      <c r="S28" s="43">
        <f>SUM(F28:R28)</f>
        <v>1427</v>
      </c>
    </row>
    <row r="29" spans="3:19" ht="24" customHeight="1" thickBot="1" thickTop="1">
      <c r="C29" s="47"/>
      <c r="D29" s="129" t="s">
        <v>38</v>
      </c>
      <c r="E29" s="130"/>
      <c r="F29" s="51">
        <f aca="true" t="shared" si="7" ref="F29:S29">F28/F8*100</f>
        <v>5.345947794369087</v>
      </c>
      <c r="G29" s="51">
        <f t="shared" si="7"/>
        <v>2.0749173705471904</v>
      </c>
      <c r="H29" s="51">
        <f t="shared" si="7"/>
        <v>0.47324832391218613</v>
      </c>
      <c r="I29" s="51">
        <f t="shared" si="7"/>
        <v>0.6890756302521008</v>
      </c>
      <c r="J29" s="51">
        <f t="shared" si="7"/>
        <v>0.8103834497298722</v>
      </c>
      <c r="K29" s="51">
        <f t="shared" si="7"/>
        <v>0.8347245409015025</v>
      </c>
      <c r="L29" s="51">
        <f t="shared" si="7"/>
        <v>0.7781456953642384</v>
      </c>
      <c r="M29" s="51">
        <f t="shared" si="7"/>
        <v>0.4830917874396135</v>
      </c>
      <c r="N29" s="51">
        <f t="shared" si="7"/>
        <v>3.443362621705058</v>
      </c>
      <c r="O29" s="51">
        <f t="shared" si="7"/>
        <v>1.094627682557972</v>
      </c>
      <c r="P29" s="51">
        <f t="shared" si="7"/>
        <v>0.9103379473749845</v>
      </c>
      <c r="Q29" s="51">
        <f t="shared" si="7"/>
        <v>0.7182761372705506</v>
      </c>
      <c r="R29" s="27">
        <f t="shared" si="7"/>
        <v>1.5705855651384475</v>
      </c>
      <c r="S29" s="28">
        <f t="shared" si="7"/>
        <v>1.4571484004043664</v>
      </c>
    </row>
    <row r="30" spans="3:19" ht="24" customHeight="1" thickBot="1" thickTop="1">
      <c r="C30" s="46" t="s">
        <v>45</v>
      </c>
      <c r="D30" s="129" t="s">
        <v>46</v>
      </c>
      <c r="E30" s="130"/>
      <c r="F30" s="50">
        <v>0</v>
      </c>
      <c r="G30" s="32">
        <v>3437</v>
      </c>
      <c r="H30" s="32">
        <v>3801</v>
      </c>
      <c r="I30" s="32">
        <v>3026</v>
      </c>
      <c r="J30" s="32">
        <v>5629</v>
      </c>
      <c r="K30" s="32">
        <v>1942</v>
      </c>
      <c r="L30" s="32">
        <v>2987</v>
      </c>
      <c r="M30" s="32">
        <v>2380</v>
      </c>
      <c r="N30" s="32">
        <v>2632</v>
      </c>
      <c r="O30" s="32">
        <v>0</v>
      </c>
      <c r="P30" s="32">
        <v>4923</v>
      </c>
      <c r="Q30" s="32">
        <v>3843</v>
      </c>
      <c r="R30" s="32">
        <v>4528</v>
      </c>
      <c r="S30" s="43">
        <f>SUM(F30:R30)</f>
        <v>39128</v>
      </c>
    </row>
    <row r="31" spans="3:19" ht="24" customHeight="1" thickBot="1" thickTop="1">
      <c r="C31" s="52"/>
      <c r="D31" s="131" t="s">
        <v>38</v>
      </c>
      <c r="E31" s="132"/>
      <c r="F31" s="53">
        <f aca="true" t="shared" si="8" ref="F31:S31">F30/F8*100</f>
        <v>0</v>
      </c>
      <c r="G31" s="54">
        <f t="shared" si="8"/>
        <v>63.11053984575835</v>
      </c>
      <c r="H31" s="54">
        <f t="shared" si="8"/>
        <v>49.96713553306165</v>
      </c>
      <c r="I31" s="54">
        <f t="shared" si="8"/>
        <v>50.857142857142854</v>
      </c>
      <c r="J31" s="54">
        <f t="shared" si="8"/>
        <v>37.086572670971144</v>
      </c>
      <c r="K31" s="54">
        <f t="shared" si="8"/>
        <v>40.52587646076795</v>
      </c>
      <c r="L31" s="54">
        <f t="shared" si="8"/>
        <v>49.45364238410596</v>
      </c>
      <c r="M31" s="54">
        <f t="shared" si="8"/>
        <v>60.513602847698955</v>
      </c>
      <c r="N31" s="54">
        <f t="shared" si="8"/>
        <v>62.50296841605319</v>
      </c>
      <c r="O31" s="54">
        <f t="shared" si="8"/>
        <v>0</v>
      </c>
      <c r="P31" s="54">
        <f t="shared" si="8"/>
        <v>61.39169472502806</v>
      </c>
      <c r="Q31" s="54">
        <f t="shared" si="8"/>
        <v>38.337988826815646</v>
      </c>
      <c r="R31" s="55">
        <f t="shared" si="8"/>
        <v>41.107580571947345</v>
      </c>
      <c r="S31" s="56">
        <f t="shared" si="8"/>
        <v>39.95466195586689</v>
      </c>
    </row>
    <row r="32" spans="3:19" ht="24" customHeight="1" thickBot="1">
      <c r="C32" s="126" t="s">
        <v>47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5"/>
    </row>
    <row r="33" spans="3:19" ht="24" customHeight="1" thickBot="1">
      <c r="C33" s="57" t="s">
        <v>20</v>
      </c>
      <c r="D33" s="152" t="s">
        <v>48</v>
      </c>
      <c r="E33" s="153"/>
      <c r="F33" s="40">
        <v>231</v>
      </c>
      <c r="G33" s="40">
        <v>74</v>
      </c>
      <c r="H33" s="40">
        <v>150</v>
      </c>
      <c r="I33" s="40">
        <v>124</v>
      </c>
      <c r="J33" s="40">
        <v>216</v>
      </c>
      <c r="K33" s="40">
        <v>125</v>
      </c>
      <c r="L33" s="40">
        <v>84</v>
      </c>
      <c r="M33" s="40">
        <v>89</v>
      </c>
      <c r="N33" s="40">
        <v>200</v>
      </c>
      <c r="O33" s="40">
        <v>144</v>
      </c>
      <c r="P33" s="40">
        <v>96</v>
      </c>
      <c r="Q33" s="40">
        <v>339</v>
      </c>
      <c r="R33" s="40">
        <v>548</v>
      </c>
      <c r="S33" s="58">
        <f>SUM(F33:R33)</f>
        <v>2420</v>
      </c>
    </row>
    <row r="34" spans="3:19" ht="24" customHeight="1" thickBot="1" thickTop="1">
      <c r="C34" s="59" t="s">
        <v>26</v>
      </c>
      <c r="D34" s="144" t="s">
        <v>49</v>
      </c>
      <c r="E34" s="145"/>
      <c r="F34" s="60">
        <v>136</v>
      </c>
      <c r="G34" s="31">
        <v>45</v>
      </c>
      <c r="H34" s="31">
        <v>61</v>
      </c>
      <c r="I34" s="31">
        <v>37</v>
      </c>
      <c r="J34" s="31">
        <v>56</v>
      </c>
      <c r="K34" s="31">
        <v>25</v>
      </c>
      <c r="L34" s="31">
        <v>6</v>
      </c>
      <c r="M34" s="31">
        <v>59</v>
      </c>
      <c r="N34" s="32">
        <v>10</v>
      </c>
      <c r="O34" s="32">
        <v>45</v>
      </c>
      <c r="P34" s="32">
        <v>41</v>
      </c>
      <c r="Q34" s="32">
        <v>173</v>
      </c>
      <c r="R34" s="32">
        <v>215</v>
      </c>
      <c r="S34" s="58">
        <f>SUM(F34:R34)</f>
        <v>909</v>
      </c>
    </row>
    <row r="35" spans="3:19" ht="24" customHeight="1" thickBot="1" thickTop="1">
      <c r="C35" s="61" t="s">
        <v>30</v>
      </c>
      <c r="D35" s="146" t="s">
        <v>50</v>
      </c>
      <c r="E35" s="147"/>
      <c r="F35" s="36">
        <v>11</v>
      </c>
      <c r="G35" s="36">
        <v>13</v>
      </c>
      <c r="H35" s="36">
        <v>37</v>
      </c>
      <c r="I35" s="36">
        <v>61</v>
      </c>
      <c r="J35" s="36">
        <v>39</v>
      </c>
      <c r="K35" s="36">
        <v>5</v>
      </c>
      <c r="L35" s="36">
        <v>-7</v>
      </c>
      <c r="M35" s="36">
        <v>53</v>
      </c>
      <c r="N35" s="36">
        <v>58</v>
      </c>
      <c r="O35" s="36">
        <v>15</v>
      </c>
      <c r="P35" s="36">
        <v>-55</v>
      </c>
      <c r="Q35" s="36">
        <v>127</v>
      </c>
      <c r="R35" s="36">
        <v>113</v>
      </c>
      <c r="S35" s="58">
        <f>SUM(F35:R35)</f>
        <v>470</v>
      </c>
    </row>
    <row r="36" spans="3:19" ht="24" customHeight="1" thickBot="1">
      <c r="C36" s="126" t="s">
        <v>51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3:19" ht="24" customHeight="1" thickBot="1">
      <c r="C37" s="62" t="s">
        <v>20</v>
      </c>
      <c r="D37" s="149" t="s">
        <v>52</v>
      </c>
      <c r="E37" s="151"/>
      <c r="F37" s="40">
        <v>0</v>
      </c>
      <c r="G37" s="41">
        <v>1</v>
      </c>
      <c r="H37" s="41">
        <v>0</v>
      </c>
      <c r="I37" s="41">
        <v>4</v>
      </c>
      <c r="J37" s="41">
        <v>1</v>
      </c>
      <c r="K37" s="41">
        <v>0</v>
      </c>
      <c r="L37" s="41">
        <v>0</v>
      </c>
      <c r="M37" s="41">
        <v>0</v>
      </c>
      <c r="N37" s="42">
        <v>0</v>
      </c>
      <c r="O37" s="42">
        <v>5</v>
      </c>
      <c r="P37" s="42">
        <v>0</v>
      </c>
      <c r="Q37" s="42">
        <v>1</v>
      </c>
      <c r="R37" s="42">
        <v>1</v>
      </c>
      <c r="S37" s="58">
        <f>SUM(F37:R37)</f>
        <v>13</v>
      </c>
    </row>
    <row r="38" spans="3:19" ht="24" customHeight="1" thickBot="1" thickTop="1">
      <c r="C38" s="63" t="s">
        <v>26</v>
      </c>
      <c r="D38" s="146" t="s">
        <v>53</v>
      </c>
      <c r="E38" s="147"/>
      <c r="F38" s="36">
        <v>0</v>
      </c>
      <c r="G38" s="37">
        <v>6</v>
      </c>
      <c r="H38" s="37">
        <v>0</v>
      </c>
      <c r="I38" s="37">
        <v>38</v>
      </c>
      <c r="J38" s="37">
        <v>150</v>
      </c>
      <c r="K38" s="37">
        <v>0</v>
      </c>
      <c r="L38" s="37">
        <v>0</v>
      </c>
      <c r="M38" s="37">
        <v>0</v>
      </c>
      <c r="N38" s="38">
        <v>0</v>
      </c>
      <c r="O38" s="38">
        <v>67</v>
      </c>
      <c r="P38" s="38">
        <v>0</v>
      </c>
      <c r="Q38" s="38">
        <v>34</v>
      </c>
      <c r="R38" s="38">
        <v>8</v>
      </c>
      <c r="S38" s="58">
        <f>SUM(F38:R38)</f>
        <v>303</v>
      </c>
    </row>
    <row r="39" spans="3:19" ht="12.75">
      <c r="C39" s="64"/>
      <c r="D39" s="65"/>
      <c r="E39" s="65"/>
      <c r="F39" s="65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6"/>
    </row>
    <row r="40" spans="2:19" ht="15.75">
      <c r="B40" t="s">
        <v>32</v>
      </c>
      <c r="C40" s="1"/>
      <c r="D40" s="2" t="s">
        <v>0</v>
      </c>
      <c r="E40" s="3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5.75">
      <c r="C41" s="1"/>
      <c r="D41" s="4" t="s">
        <v>1</v>
      </c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 t="s">
        <v>54</v>
      </c>
    </row>
    <row r="42" spans="3:19" ht="26.25" thickBot="1">
      <c r="C42" s="124" t="s">
        <v>3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3:19" ht="34.5" customHeight="1" thickBot="1">
      <c r="C43" s="7" t="s">
        <v>4</v>
      </c>
      <c r="D43" s="68" t="s">
        <v>5</v>
      </c>
      <c r="E43" s="69" t="s">
        <v>6</v>
      </c>
      <c r="F43" s="11" t="s">
        <v>97</v>
      </c>
      <c r="G43" s="10" t="s">
        <v>98</v>
      </c>
      <c r="H43" s="12" t="s">
        <v>7</v>
      </c>
      <c r="I43" s="12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12" t="s">
        <v>13</v>
      </c>
      <c r="O43" s="12" t="s">
        <v>14</v>
      </c>
      <c r="P43" s="12" t="s">
        <v>15</v>
      </c>
      <c r="Q43" s="12" t="s">
        <v>16</v>
      </c>
      <c r="R43" s="12" t="s">
        <v>17</v>
      </c>
      <c r="S43" s="13" t="s">
        <v>18</v>
      </c>
    </row>
    <row r="44" spans="3:19" ht="23.25" thickBot="1">
      <c r="C44" s="126" t="s">
        <v>55</v>
      </c>
      <c r="D44" s="127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3:19" ht="26.25" customHeight="1" thickBot="1" thickTop="1">
      <c r="C45" s="39" t="s">
        <v>20</v>
      </c>
      <c r="D45" s="149" t="s">
        <v>56</v>
      </c>
      <c r="E45" s="150"/>
      <c r="F45" s="70">
        <v>21</v>
      </c>
      <c r="G45" s="71">
        <v>16</v>
      </c>
      <c r="H45" s="71">
        <v>19</v>
      </c>
      <c r="I45" s="71">
        <v>2</v>
      </c>
      <c r="J45" s="71">
        <v>2</v>
      </c>
      <c r="K45" s="71">
        <v>20</v>
      </c>
      <c r="L45" s="71">
        <v>10</v>
      </c>
      <c r="M45" s="71">
        <v>11</v>
      </c>
      <c r="N45" s="71">
        <v>3</v>
      </c>
      <c r="O45" s="71">
        <v>1</v>
      </c>
      <c r="P45" s="71">
        <v>8</v>
      </c>
      <c r="Q45" s="71">
        <v>14</v>
      </c>
      <c r="R45" s="72">
        <v>10</v>
      </c>
      <c r="S45" s="73">
        <f aca="true" t="shared" si="9" ref="S45:S70">SUM(F45:R45)</f>
        <v>137</v>
      </c>
    </row>
    <row r="46" spans="3:19" ht="26.25" customHeight="1" thickBot="1" thickTop="1">
      <c r="C46" s="47"/>
      <c r="D46" s="144" t="s">
        <v>57</v>
      </c>
      <c r="E46" s="145"/>
      <c r="F46" s="74">
        <f>F45+'[1]VIII'!F46</f>
        <v>88</v>
      </c>
      <c r="G46" s="74">
        <f>G45+'[1]VIII'!G46</f>
        <v>42</v>
      </c>
      <c r="H46" s="74">
        <f>H45+'[1]VIII'!H46</f>
        <v>75</v>
      </c>
      <c r="I46" s="74">
        <f>I45+'[1]VIII'!I46</f>
        <v>80</v>
      </c>
      <c r="J46" s="74">
        <f>J45+'[1]VIII'!J46</f>
        <v>43</v>
      </c>
      <c r="K46" s="74">
        <f>K45+'[1]VIII'!K46</f>
        <v>78</v>
      </c>
      <c r="L46" s="74">
        <f>L45+'[1]VIII'!L46</f>
        <v>99</v>
      </c>
      <c r="M46" s="74">
        <f>M45+'[1]VIII'!M46</f>
        <v>38</v>
      </c>
      <c r="N46" s="74">
        <f>N45+'[1]VIII'!N46</f>
        <v>31</v>
      </c>
      <c r="O46" s="74">
        <f>O45+'[1]VIII'!O46</f>
        <v>46</v>
      </c>
      <c r="P46" s="74">
        <f>P45+'[1]VIII'!P46</f>
        <v>88</v>
      </c>
      <c r="Q46" s="74">
        <f>Q45+'[1]VIII'!Q46</f>
        <v>79</v>
      </c>
      <c r="R46" s="74">
        <f>R45+'[1]VIII'!R46</f>
        <v>223</v>
      </c>
      <c r="S46" s="73">
        <f t="shared" si="9"/>
        <v>1010</v>
      </c>
    </row>
    <row r="47" spans="3:19" ht="26.25" customHeight="1" thickBot="1" thickTop="1">
      <c r="C47" s="46" t="s">
        <v>26</v>
      </c>
      <c r="D47" s="144" t="s">
        <v>58</v>
      </c>
      <c r="E47" s="145"/>
      <c r="F47" s="74">
        <v>19</v>
      </c>
      <c r="G47" s="71">
        <v>21</v>
      </c>
      <c r="H47" s="71">
        <v>14</v>
      </c>
      <c r="I47" s="71">
        <v>8</v>
      </c>
      <c r="J47" s="71">
        <v>9</v>
      </c>
      <c r="K47" s="71">
        <v>11</v>
      </c>
      <c r="L47" s="71">
        <v>1</v>
      </c>
      <c r="M47" s="71">
        <v>32</v>
      </c>
      <c r="N47" s="71">
        <v>3</v>
      </c>
      <c r="O47" s="71">
        <v>13</v>
      </c>
      <c r="P47" s="71">
        <v>18</v>
      </c>
      <c r="Q47" s="71">
        <v>68</v>
      </c>
      <c r="R47" s="72">
        <v>65</v>
      </c>
      <c r="S47" s="73">
        <f t="shared" si="9"/>
        <v>282</v>
      </c>
    </row>
    <row r="48" spans="3:19" ht="26.25" customHeight="1" thickBot="1" thickTop="1">
      <c r="C48" s="47"/>
      <c r="D48" s="144" t="s">
        <v>59</v>
      </c>
      <c r="E48" s="145"/>
      <c r="F48" s="74">
        <f>F47+'[1]VIII'!F48</f>
        <v>133</v>
      </c>
      <c r="G48" s="74">
        <f>G47+'[1]VIII'!G48</f>
        <v>120</v>
      </c>
      <c r="H48" s="74">
        <f>H47+'[1]VIII'!H48</f>
        <v>71</v>
      </c>
      <c r="I48" s="74">
        <f>I47+'[1]VIII'!I48</f>
        <v>122</v>
      </c>
      <c r="J48" s="74">
        <f>J47+'[1]VIII'!J48</f>
        <v>171</v>
      </c>
      <c r="K48" s="74">
        <f>K47+'[1]VIII'!K48</f>
        <v>87</v>
      </c>
      <c r="L48" s="74">
        <f>L47+'[1]VIII'!L48</f>
        <v>37</v>
      </c>
      <c r="M48" s="74">
        <f>M47+'[1]VIII'!M48</f>
        <v>146</v>
      </c>
      <c r="N48" s="74">
        <f>N47+'[1]VIII'!N48</f>
        <v>31</v>
      </c>
      <c r="O48" s="74">
        <f>O47+'[1]VIII'!O48</f>
        <v>46</v>
      </c>
      <c r="P48" s="74">
        <f>P47+'[1]VIII'!P48</f>
        <v>79</v>
      </c>
      <c r="Q48" s="74">
        <f>Q47+'[1]VIII'!Q48</f>
        <v>343</v>
      </c>
      <c r="R48" s="74">
        <f>R47+'[1]VIII'!R48</f>
        <v>142</v>
      </c>
      <c r="S48" s="73">
        <f t="shared" si="9"/>
        <v>1528</v>
      </c>
    </row>
    <row r="49" spans="3:19" ht="26.25" customHeight="1" thickBot="1" thickTop="1">
      <c r="C49" s="46" t="s">
        <v>30</v>
      </c>
      <c r="D49" s="144" t="s">
        <v>60</v>
      </c>
      <c r="E49" s="145"/>
      <c r="F49" s="74">
        <v>1</v>
      </c>
      <c r="G49" s="71">
        <v>0</v>
      </c>
      <c r="H49" s="71">
        <v>3</v>
      </c>
      <c r="I49" s="71">
        <v>1</v>
      </c>
      <c r="J49" s="71">
        <v>19</v>
      </c>
      <c r="K49" s="71">
        <v>2</v>
      </c>
      <c r="L49" s="71">
        <v>4</v>
      </c>
      <c r="M49" s="71">
        <v>9</v>
      </c>
      <c r="N49" s="71">
        <v>3</v>
      </c>
      <c r="O49" s="71">
        <v>2</v>
      </c>
      <c r="P49" s="71">
        <v>5</v>
      </c>
      <c r="Q49" s="71">
        <v>14</v>
      </c>
      <c r="R49" s="72">
        <v>124</v>
      </c>
      <c r="S49" s="73">
        <f t="shared" si="9"/>
        <v>187</v>
      </c>
    </row>
    <row r="50" spans="3:19" ht="26.25" customHeight="1" thickBot="1" thickTop="1">
      <c r="C50" s="47"/>
      <c r="D50" s="144" t="s">
        <v>61</v>
      </c>
      <c r="E50" s="145"/>
      <c r="F50" s="74">
        <f>F49+'[1]VIII'!F50</f>
        <v>31</v>
      </c>
      <c r="G50" s="74">
        <f>G49+'[1]VIII'!G50</f>
        <v>12</v>
      </c>
      <c r="H50" s="74">
        <f>H49+'[1]VIII'!H50</f>
        <v>124</v>
      </c>
      <c r="I50" s="74">
        <f>I49+'[1]VIII'!I50</f>
        <v>57</v>
      </c>
      <c r="J50" s="74">
        <f>J49+'[1]VIII'!J50</f>
        <v>209</v>
      </c>
      <c r="K50" s="74">
        <f>K49+'[1]VIII'!K50</f>
        <v>39</v>
      </c>
      <c r="L50" s="74">
        <f>L49+'[1]VIII'!L50</f>
        <v>60</v>
      </c>
      <c r="M50" s="74">
        <f>M49+'[1]VIII'!M50</f>
        <v>34</v>
      </c>
      <c r="N50" s="74">
        <f>N49+'[1]VIII'!N50</f>
        <v>29</v>
      </c>
      <c r="O50" s="74">
        <f>O49+'[1]VIII'!O50</f>
        <v>36</v>
      </c>
      <c r="P50" s="74">
        <f>P49+'[1]VIII'!P50</f>
        <v>35</v>
      </c>
      <c r="Q50" s="74">
        <f>Q49+'[1]VIII'!Q50</f>
        <v>275</v>
      </c>
      <c r="R50" s="74">
        <f>R49+'[1]VIII'!R50</f>
        <v>465</v>
      </c>
      <c r="S50" s="73">
        <f t="shared" si="9"/>
        <v>1406</v>
      </c>
    </row>
    <row r="51" spans="3:19" ht="26.25" customHeight="1" thickBot="1" thickTop="1">
      <c r="C51" s="14" t="s">
        <v>41</v>
      </c>
      <c r="D51" s="144" t="s">
        <v>62</v>
      </c>
      <c r="E51" s="145"/>
      <c r="F51" s="74">
        <v>16</v>
      </c>
      <c r="G51" s="71">
        <v>6</v>
      </c>
      <c r="H51" s="71">
        <v>5</v>
      </c>
      <c r="I51" s="71">
        <v>6</v>
      </c>
      <c r="J51" s="71">
        <v>16</v>
      </c>
      <c r="K51" s="71">
        <v>0</v>
      </c>
      <c r="L51" s="71">
        <v>0</v>
      </c>
      <c r="M51" s="71">
        <v>5</v>
      </c>
      <c r="N51" s="71">
        <v>2</v>
      </c>
      <c r="O51" s="71">
        <v>2</v>
      </c>
      <c r="P51" s="71">
        <v>5</v>
      </c>
      <c r="Q51" s="71">
        <v>7</v>
      </c>
      <c r="R51" s="72">
        <v>7</v>
      </c>
      <c r="S51" s="73">
        <f t="shared" si="9"/>
        <v>77</v>
      </c>
    </row>
    <row r="52" spans="3:19" ht="26.25" customHeight="1" thickBot="1" thickTop="1">
      <c r="C52" s="47"/>
      <c r="D52" s="144" t="s">
        <v>63</v>
      </c>
      <c r="E52" s="145"/>
      <c r="F52" s="74">
        <f>F51+'[1]VIII'!F52</f>
        <v>56</v>
      </c>
      <c r="G52" s="74">
        <f>G51+'[1]VIII'!G52</f>
        <v>22</v>
      </c>
      <c r="H52" s="74">
        <f>H51+'[1]VIII'!H52</f>
        <v>12</v>
      </c>
      <c r="I52" s="74">
        <f>I51+'[1]VIII'!I52</f>
        <v>15</v>
      </c>
      <c r="J52" s="74">
        <f>J51+'[1]VIII'!J52</f>
        <v>38</v>
      </c>
      <c r="K52" s="74">
        <f>K51+'[1]VIII'!K52</f>
        <v>8</v>
      </c>
      <c r="L52" s="74">
        <f>L51+'[1]VIII'!L52</f>
        <v>22</v>
      </c>
      <c r="M52" s="74">
        <f>M51+'[1]VIII'!M52</f>
        <v>16</v>
      </c>
      <c r="N52" s="74">
        <f>N51+'[1]VIII'!N52</f>
        <v>5</v>
      </c>
      <c r="O52" s="74">
        <f>O51+'[1]VIII'!O52</f>
        <v>17</v>
      </c>
      <c r="P52" s="74">
        <f>P51+'[1]VIII'!P52</f>
        <v>20</v>
      </c>
      <c r="Q52" s="74">
        <f>Q51+'[1]VIII'!Q52</f>
        <v>24</v>
      </c>
      <c r="R52" s="74">
        <f>R51+'[1]VIII'!R52</f>
        <v>30</v>
      </c>
      <c r="S52" s="73">
        <f t="shared" si="9"/>
        <v>285</v>
      </c>
    </row>
    <row r="53" spans="3:19" ht="26.25" customHeight="1" thickBot="1" thickTop="1">
      <c r="C53" s="46" t="s">
        <v>43</v>
      </c>
      <c r="D53" s="144" t="s">
        <v>64</v>
      </c>
      <c r="E53" s="145"/>
      <c r="F53" s="74">
        <v>61</v>
      </c>
      <c r="G53" s="71">
        <v>21</v>
      </c>
      <c r="H53" s="71">
        <v>40</v>
      </c>
      <c r="I53" s="71">
        <v>23</v>
      </c>
      <c r="J53" s="71">
        <v>1</v>
      </c>
      <c r="K53" s="71">
        <v>12</v>
      </c>
      <c r="L53" s="71">
        <v>1</v>
      </c>
      <c r="M53" s="71">
        <v>21</v>
      </c>
      <c r="N53" s="71">
        <v>2</v>
      </c>
      <c r="O53" s="71">
        <v>15</v>
      </c>
      <c r="P53" s="71">
        <v>24</v>
      </c>
      <c r="Q53" s="71">
        <v>81</v>
      </c>
      <c r="R53" s="72">
        <v>13</v>
      </c>
      <c r="S53" s="73">
        <f t="shared" si="9"/>
        <v>315</v>
      </c>
    </row>
    <row r="54" spans="3:19" ht="26.25" customHeight="1" thickBot="1" thickTop="1">
      <c r="C54" s="49"/>
      <c r="D54" s="144" t="s">
        <v>65</v>
      </c>
      <c r="E54" s="145"/>
      <c r="F54" s="74">
        <f>F53+'[1]VIII'!F54</f>
        <v>149</v>
      </c>
      <c r="G54" s="74">
        <f>G53+'[1]VIII'!G54</f>
        <v>47</v>
      </c>
      <c r="H54" s="74">
        <f>H53+'[1]VIII'!H54</f>
        <v>114</v>
      </c>
      <c r="I54" s="74">
        <f>I53+'[1]VIII'!I54</f>
        <v>151</v>
      </c>
      <c r="J54" s="74">
        <f>J53+'[1]VIII'!J54</f>
        <v>107</v>
      </c>
      <c r="K54" s="74">
        <f>K53+'[1]VIII'!K54</f>
        <v>110</v>
      </c>
      <c r="L54" s="74">
        <f>L53+'[1]VIII'!L54</f>
        <v>43</v>
      </c>
      <c r="M54" s="74">
        <f>M53+'[1]VIII'!M54</f>
        <v>66</v>
      </c>
      <c r="N54" s="74">
        <f>N53+'[1]VIII'!N54</f>
        <v>29</v>
      </c>
      <c r="O54" s="74">
        <f>O53+'[1]VIII'!O54</f>
        <v>88</v>
      </c>
      <c r="P54" s="74">
        <f>P53+'[1]VIII'!P54</f>
        <v>103</v>
      </c>
      <c r="Q54" s="74">
        <f>Q53+'[1]VIII'!Q54</f>
        <v>164</v>
      </c>
      <c r="R54" s="74">
        <f>R53+'[1]VIII'!R54</f>
        <v>83</v>
      </c>
      <c r="S54" s="73">
        <f t="shared" si="9"/>
        <v>1254</v>
      </c>
    </row>
    <row r="55" spans="3:19" ht="26.25" customHeight="1" thickBot="1" thickTop="1">
      <c r="C55" s="46" t="s">
        <v>45</v>
      </c>
      <c r="D55" s="144" t="s">
        <v>66</v>
      </c>
      <c r="E55" s="145"/>
      <c r="F55" s="74">
        <v>1</v>
      </c>
      <c r="G55" s="71">
        <v>1</v>
      </c>
      <c r="H55" s="71">
        <v>1</v>
      </c>
      <c r="I55" s="71">
        <v>0</v>
      </c>
      <c r="J55" s="71">
        <v>0</v>
      </c>
      <c r="K55" s="71">
        <v>0</v>
      </c>
      <c r="L55" s="71">
        <v>1</v>
      </c>
      <c r="M55" s="71">
        <v>2</v>
      </c>
      <c r="N55" s="71">
        <v>0</v>
      </c>
      <c r="O55" s="71">
        <v>1</v>
      </c>
      <c r="P55" s="71">
        <v>0</v>
      </c>
      <c r="Q55" s="71">
        <v>3</v>
      </c>
      <c r="R55" s="72">
        <v>1</v>
      </c>
      <c r="S55" s="73">
        <f t="shared" si="9"/>
        <v>11</v>
      </c>
    </row>
    <row r="56" spans="3:19" ht="26.25" customHeight="1" thickBot="1" thickTop="1">
      <c r="C56" s="49"/>
      <c r="D56" s="144" t="s">
        <v>67</v>
      </c>
      <c r="E56" s="145"/>
      <c r="F56" s="74">
        <f>F55+'[1]VIII'!F56</f>
        <v>3</v>
      </c>
      <c r="G56" s="74">
        <f>G55+'[1]VIII'!G56</f>
        <v>2</v>
      </c>
      <c r="H56" s="74">
        <f>H55+'[1]VIII'!H56</f>
        <v>4</v>
      </c>
      <c r="I56" s="74">
        <f>I55+'[1]VIII'!I56</f>
        <v>6</v>
      </c>
      <c r="J56" s="74">
        <f>J55+'[1]VIII'!J56</f>
        <v>1</v>
      </c>
      <c r="K56" s="74">
        <f>K55+'[1]VIII'!K56</f>
        <v>0</v>
      </c>
      <c r="L56" s="74">
        <f>L55+'[1]VIII'!L56</f>
        <v>16</v>
      </c>
      <c r="M56" s="74">
        <f>M55+'[1]VIII'!M56</f>
        <v>6</v>
      </c>
      <c r="N56" s="74">
        <f>N55+'[1]VIII'!N56</f>
        <v>1</v>
      </c>
      <c r="O56" s="74">
        <f>O55+'[1]VIII'!O56</f>
        <v>3</v>
      </c>
      <c r="P56" s="74">
        <f>P55+'[1]VIII'!P56</f>
        <v>3</v>
      </c>
      <c r="Q56" s="74">
        <f>Q55+'[1]VIII'!Q56</f>
        <v>6</v>
      </c>
      <c r="R56" s="74">
        <f>R55+'[1]VIII'!R56</f>
        <v>15</v>
      </c>
      <c r="S56" s="73">
        <f t="shared" si="9"/>
        <v>66</v>
      </c>
    </row>
    <row r="57" spans="3:19" ht="26.25" customHeight="1" thickBot="1" thickTop="1">
      <c r="C57" s="14" t="s">
        <v>68</v>
      </c>
      <c r="D57" s="144" t="s">
        <v>69</v>
      </c>
      <c r="E57" s="145"/>
      <c r="F57" s="74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2">
        <v>0</v>
      </c>
      <c r="S57" s="73">
        <f t="shared" si="9"/>
        <v>0</v>
      </c>
    </row>
    <row r="58" spans="3:19" ht="26.25" customHeight="1" thickBot="1" thickTop="1">
      <c r="C58" s="47"/>
      <c r="D58" s="144" t="s">
        <v>70</v>
      </c>
      <c r="E58" s="145"/>
      <c r="F58" s="74">
        <f>F57+'[1]VIII'!F58</f>
        <v>0</v>
      </c>
      <c r="G58" s="74">
        <f>G57+'[1]VIII'!G58</f>
        <v>0</v>
      </c>
      <c r="H58" s="74">
        <f>H57+'[1]VIII'!H58</f>
        <v>0</v>
      </c>
      <c r="I58" s="74">
        <f>I57+'[1]VIII'!I58</f>
        <v>0</v>
      </c>
      <c r="J58" s="74">
        <f>J57+'[1]VIII'!J58</f>
        <v>0</v>
      </c>
      <c r="K58" s="74">
        <f>K57+'[1]VIII'!K58</f>
        <v>0</v>
      </c>
      <c r="L58" s="74">
        <f>L57+'[1]VIII'!L58</f>
        <v>0</v>
      </c>
      <c r="M58" s="74">
        <f>M57+'[1]VIII'!M58</f>
        <v>0</v>
      </c>
      <c r="N58" s="74">
        <f>N57+'[1]VIII'!N58</f>
        <v>0</v>
      </c>
      <c r="O58" s="74">
        <f>O57+'[1]VIII'!O58</f>
        <v>0</v>
      </c>
      <c r="P58" s="74">
        <f>P57+'[1]VIII'!P58</f>
        <v>0</v>
      </c>
      <c r="Q58" s="74">
        <f>Q57+'[1]VIII'!Q58</f>
        <v>0</v>
      </c>
      <c r="R58" s="74">
        <f>R57+'[1]VIII'!R58</f>
        <v>4</v>
      </c>
      <c r="S58" s="73">
        <f t="shared" si="9"/>
        <v>4</v>
      </c>
    </row>
    <row r="59" spans="3:19" ht="26.25" customHeight="1" thickBot="1" thickTop="1">
      <c r="C59" s="46" t="s">
        <v>71</v>
      </c>
      <c r="D59" s="144" t="s">
        <v>72</v>
      </c>
      <c r="E59" s="145"/>
      <c r="F59" s="74">
        <v>1</v>
      </c>
      <c r="G59" s="71">
        <v>0</v>
      </c>
      <c r="H59" s="71">
        <v>0</v>
      </c>
      <c r="I59" s="71">
        <v>2</v>
      </c>
      <c r="J59" s="71">
        <v>0</v>
      </c>
      <c r="K59" s="71">
        <v>1</v>
      </c>
      <c r="L59" s="71">
        <v>1</v>
      </c>
      <c r="M59" s="71">
        <v>1</v>
      </c>
      <c r="N59" s="71">
        <v>0</v>
      </c>
      <c r="O59" s="71">
        <v>6</v>
      </c>
      <c r="P59" s="71">
        <v>1</v>
      </c>
      <c r="Q59" s="71">
        <v>3</v>
      </c>
      <c r="R59" s="72">
        <v>0</v>
      </c>
      <c r="S59" s="73">
        <f t="shared" si="9"/>
        <v>16</v>
      </c>
    </row>
    <row r="60" spans="3:19" ht="26.25" customHeight="1" thickBot="1" thickTop="1">
      <c r="C60" s="49"/>
      <c r="D60" s="144" t="s">
        <v>73</v>
      </c>
      <c r="E60" s="145"/>
      <c r="F60" s="74">
        <f>F59+'[1]VIII'!F60</f>
        <v>11</v>
      </c>
      <c r="G60" s="74">
        <f>G59+'[1]VIII'!G60</f>
        <v>6</v>
      </c>
      <c r="H60" s="74">
        <f>H59+'[1]VIII'!H60</f>
        <v>0</v>
      </c>
      <c r="I60" s="74">
        <f>I59+'[1]VIII'!I60</f>
        <v>8</v>
      </c>
      <c r="J60" s="74">
        <f>J59+'[1]VIII'!J60</f>
        <v>5</v>
      </c>
      <c r="K60" s="74">
        <f>K59+'[1]VIII'!K60</f>
        <v>6</v>
      </c>
      <c r="L60" s="74">
        <f>L59+'[1]VIII'!L60</f>
        <v>9</v>
      </c>
      <c r="M60" s="74">
        <f>M59+'[1]VIII'!M60</f>
        <v>7</v>
      </c>
      <c r="N60" s="74">
        <f>N59+'[1]VIII'!N60</f>
        <v>0</v>
      </c>
      <c r="O60" s="74">
        <f>O59+'[1]VIII'!O60</f>
        <v>14</v>
      </c>
      <c r="P60" s="74">
        <f>P59+'[1]VIII'!P60</f>
        <v>1</v>
      </c>
      <c r="Q60" s="74">
        <f>Q59+'[1]VIII'!Q60</f>
        <v>12</v>
      </c>
      <c r="R60" s="74">
        <f>R59+'[1]VIII'!R60</f>
        <v>31</v>
      </c>
      <c r="S60" s="73">
        <f t="shared" si="9"/>
        <v>110</v>
      </c>
    </row>
    <row r="61" spans="3:19" ht="26.25" customHeight="1" thickBot="1" thickTop="1">
      <c r="C61" s="46" t="s">
        <v>74</v>
      </c>
      <c r="D61" s="144" t="s">
        <v>75</v>
      </c>
      <c r="E61" s="145"/>
      <c r="F61" s="74">
        <v>1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2">
        <v>2</v>
      </c>
      <c r="S61" s="73">
        <f t="shared" si="9"/>
        <v>3</v>
      </c>
    </row>
    <row r="62" spans="3:19" ht="26.25" customHeight="1" thickBot="1" thickTop="1">
      <c r="C62" s="49"/>
      <c r="D62" s="144" t="s">
        <v>76</v>
      </c>
      <c r="E62" s="145"/>
      <c r="F62" s="74">
        <f>F61+'[1]VIII'!F62</f>
        <v>10</v>
      </c>
      <c r="G62" s="74">
        <f>G61+'[1]VIII'!G62</f>
        <v>3</v>
      </c>
      <c r="H62" s="74">
        <f>H61+'[1]VIII'!H62</f>
        <v>0</v>
      </c>
      <c r="I62" s="74">
        <f>I61+'[1]VIII'!I62</f>
        <v>0</v>
      </c>
      <c r="J62" s="74">
        <f>J61+'[1]VIII'!J62</f>
        <v>0</v>
      </c>
      <c r="K62" s="74">
        <f>K61+'[1]VIII'!K62</f>
        <v>0</v>
      </c>
      <c r="L62" s="74">
        <f>L61+'[1]VIII'!L62</f>
        <v>0</v>
      </c>
      <c r="M62" s="74">
        <f>M61+'[1]VIII'!M62</f>
        <v>0</v>
      </c>
      <c r="N62" s="74">
        <f>N61+'[1]VIII'!N62</f>
        <v>0</v>
      </c>
      <c r="O62" s="74">
        <f>O61+'[1]VIII'!O62</f>
        <v>1</v>
      </c>
      <c r="P62" s="74">
        <f>P61+'[1]VIII'!P62</f>
        <v>0</v>
      </c>
      <c r="Q62" s="74">
        <f>Q61+'[1]VIII'!Q62</f>
        <v>16</v>
      </c>
      <c r="R62" s="74">
        <f>R61+'[1]VIII'!R62</f>
        <v>15</v>
      </c>
      <c r="S62" s="73">
        <f t="shared" si="9"/>
        <v>45</v>
      </c>
    </row>
    <row r="63" spans="3:19" ht="26.25" customHeight="1" thickBot="1" thickTop="1">
      <c r="C63" s="14" t="s">
        <v>77</v>
      </c>
      <c r="D63" s="144" t="s">
        <v>78</v>
      </c>
      <c r="E63" s="148"/>
      <c r="F63" s="70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2</v>
      </c>
      <c r="R63" s="72">
        <v>2</v>
      </c>
      <c r="S63" s="73">
        <f t="shared" si="9"/>
        <v>4</v>
      </c>
    </row>
    <row r="64" spans="3:19" ht="26.25" customHeight="1" thickBot="1" thickTop="1">
      <c r="C64" s="47"/>
      <c r="D64" s="144" t="s">
        <v>79</v>
      </c>
      <c r="E64" s="145"/>
      <c r="F64" s="74">
        <f>F63+'[1]VIII'!F64</f>
        <v>2</v>
      </c>
      <c r="G64" s="74">
        <f>G63+'[1]VIII'!G64</f>
        <v>5</v>
      </c>
      <c r="H64" s="74">
        <f>H63+'[1]VIII'!H64</f>
        <v>0</v>
      </c>
      <c r="I64" s="74">
        <f>I63+'[1]VIII'!I64</f>
        <v>0</v>
      </c>
      <c r="J64" s="74">
        <f>J63+'[1]VIII'!J64</f>
        <v>0</v>
      </c>
      <c r="K64" s="74">
        <f>K63+'[1]VIII'!K64</f>
        <v>0</v>
      </c>
      <c r="L64" s="74">
        <f>L63+'[1]VIII'!L64</f>
        <v>2</v>
      </c>
      <c r="M64" s="74">
        <f>M63+'[1]VIII'!M64</f>
        <v>0</v>
      </c>
      <c r="N64" s="74">
        <f>N63+'[1]VIII'!N64</f>
        <v>0</v>
      </c>
      <c r="O64" s="74">
        <f>O63+'[1]VIII'!O64</f>
        <v>0</v>
      </c>
      <c r="P64" s="74">
        <f>P63+'[1]VIII'!P64</f>
        <v>0</v>
      </c>
      <c r="Q64" s="74">
        <f>Q63+'[1]VIII'!Q64</f>
        <v>10</v>
      </c>
      <c r="R64" s="74">
        <f>R63+'[1]VIII'!R64</f>
        <v>40</v>
      </c>
      <c r="S64" s="73">
        <f t="shared" si="9"/>
        <v>59</v>
      </c>
    </row>
    <row r="65" spans="3:19" ht="26.25" customHeight="1" thickBot="1" thickTop="1">
      <c r="C65" s="46" t="s">
        <v>80</v>
      </c>
      <c r="D65" s="144" t="s">
        <v>81</v>
      </c>
      <c r="E65" s="145"/>
      <c r="F65" s="74">
        <v>0</v>
      </c>
      <c r="G65" s="71">
        <v>2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2</v>
      </c>
      <c r="R65" s="72">
        <v>4</v>
      </c>
      <c r="S65" s="73">
        <f t="shared" si="9"/>
        <v>8</v>
      </c>
    </row>
    <row r="66" spans="3:19" ht="26.25" customHeight="1" thickBot="1" thickTop="1">
      <c r="C66" s="49"/>
      <c r="D66" s="144" t="s">
        <v>82</v>
      </c>
      <c r="E66" s="145"/>
      <c r="F66" s="74">
        <f>F65+'[1]VIII'!F66</f>
        <v>0</v>
      </c>
      <c r="G66" s="74">
        <f>G65+'[1]VIII'!G66</f>
        <v>28</v>
      </c>
      <c r="H66" s="74">
        <f>H65+'[1]VIII'!H66</f>
        <v>0</v>
      </c>
      <c r="I66" s="74">
        <f>I65+'[1]VIII'!I66</f>
        <v>0</v>
      </c>
      <c r="J66" s="74">
        <f>J65+'[1]VIII'!J66</f>
        <v>0</v>
      </c>
      <c r="K66" s="74">
        <f>K65+'[1]VIII'!K66</f>
        <v>13</v>
      </c>
      <c r="L66" s="74">
        <f>L65+'[1]VIII'!L66</f>
        <v>14</v>
      </c>
      <c r="M66" s="74">
        <f>M65+'[1]VIII'!M66</f>
        <v>0</v>
      </c>
      <c r="N66" s="74">
        <f>N65+'[1]VIII'!N66</f>
        <v>0</v>
      </c>
      <c r="O66" s="74">
        <f>O65+'[1]VIII'!O66</f>
        <v>0</v>
      </c>
      <c r="P66" s="74">
        <f>P65+'[1]VIII'!P66</f>
        <v>0</v>
      </c>
      <c r="Q66" s="74">
        <f>Q65+'[1]VIII'!Q66</f>
        <v>19</v>
      </c>
      <c r="R66" s="74">
        <f>R65+'[1]VIII'!R66</f>
        <v>4</v>
      </c>
      <c r="S66" s="73">
        <f t="shared" si="9"/>
        <v>78</v>
      </c>
    </row>
    <row r="67" spans="3:19" ht="26.25" customHeight="1" thickBot="1" thickTop="1">
      <c r="C67" s="46" t="s">
        <v>83</v>
      </c>
      <c r="D67" s="144" t="s">
        <v>84</v>
      </c>
      <c r="E67" s="145"/>
      <c r="F67" s="74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4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2">
        <v>0</v>
      </c>
      <c r="S67" s="73">
        <f t="shared" si="9"/>
        <v>4</v>
      </c>
    </row>
    <row r="68" spans="3:19" ht="26.25" customHeight="1" thickBot="1" thickTop="1">
      <c r="C68" s="49"/>
      <c r="D68" s="144" t="s">
        <v>85</v>
      </c>
      <c r="E68" s="145"/>
      <c r="F68" s="74">
        <f>F67+'[1]VIII'!F68</f>
        <v>0</v>
      </c>
      <c r="G68" s="74">
        <f>G67+'[1]VIII'!G68</f>
        <v>0</v>
      </c>
      <c r="H68" s="74">
        <f>H67+'[1]VIII'!H68</f>
        <v>0</v>
      </c>
      <c r="I68" s="74">
        <f>I67+'[1]VIII'!I68</f>
        <v>0</v>
      </c>
      <c r="J68" s="74">
        <f>J67+'[1]VIII'!J68</f>
        <v>2</v>
      </c>
      <c r="K68" s="74">
        <f>K67+'[1]VIII'!K68</f>
        <v>0</v>
      </c>
      <c r="L68" s="74">
        <f>L67+'[1]VIII'!L68</f>
        <v>11</v>
      </c>
      <c r="M68" s="74">
        <f>M67+'[1]VIII'!M68</f>
        <v>0</v>
      </c>
      <c r="N68" s="74">
        <f>N67+'[1]VIII'!N68</f>
        <v>0</v>
      </c>
      <c r="O68" s="74">
        <f>O67+'[1]VIII'!O68</f>
        <v>0</v>
      </c>
      <c r="P68" s="74">
        <f>P67+'[1]VIII'!P68</f>
        <v>0</v>
      </c>
      <c r="Q68" s="74">
        <f>Q67+'[1]VIII'!Q68</f>
        <v>0</v>
      </c>
      <c r="R68" s="74">
        <f>R67+'[1]VIII'!R68</f>
        <v>2</v>
      </c>
      <c r="S68" s="73">
        <f t="shared" si="9"/>
        <v>15</v>
      </c>
    </row>
    <row r="69" spans="3:19" ht="26.25" customHeight="1" thickBot="1" thickTop="1">
      <c r="C69" s="46" t="s">
        <v>86</v>
      </c>
      <c r="D69" s="144" t="s">
        <v>87</v>
      </c>
      <c r="E69" s="145"/>
      <c r="F69" s="74">
        <v>0</v>
      </c>
      <c r="G69" s="71">
        <v>0</v>
      </c>
      <c r="H69" s="71">
        <v>1</v>
      </c>
      <c r="I69" s="71">
        <v>0</v>
      </c>
      <c r="J69" s="71">
        <v>10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21</v>
      </c>
      <c r="R69" s="72">
        <v>0</v>
      </c>
      <c r="S69" s="73">
        <f t="shared" si="9"/>
        <v>32</v>
      </c>
    </row>
    <row r="70" spans="3:19" ht="26.25" customHeight="1" thickBot="1" thickTop="1">
      <c r="C70" s="75"/>
      <c r="D70" s="146" t="s">
        <v>88</v>
      </c>
      <c r="E70" s="147"/>
      <c r="F70" s="76">
        <f>F69+'[1]VIII'!F70</f>
        <v>0</v>
      </c>
      <c r="G70" s="76">
        <f>G69+'[1]VIII'!G70</f>
        <v>0</v>
      </c>
      <c r="H70" s="76">
        <f>H69+'[1]VIII'!H70</f>
        <v>4</v>
      </c>
      <c r="I70" s="76">
        <f>I69+'[1]VIII'!I70</f>
        <v>0</v>
      </c>
      <c r="J70" s="76">
        <f>J69+'[1]VIII'!J70</f>
        <v>10</v>
      </c>
      <c r="K70" s="76">
        <f>K69+'[1]VIII'!K70</f>
        <v>0</v>
      </c>
      <c r="L70" s="76">
        <f>L69+'[1]VIII'!L70</f>
        <v>0</v>
      </c>
      <c r="M70" s="76">
        <f>M69+'[1]VIII'!M70</f>
        <v>0</v>
      </c>
      <c r="N70" s="76">
        <f>N69+'[1]VIII'!N70</f>
        <v>0</v>
      </c>
      <c r="O70" s="76">
        <f>O69+'[1]VIII'!O70</f>
        <v>0</v>
      </c>
      <c r="P70" s="76">
        <f>P69+'[1]VIII'!P70</f>
        <v>0</v>
      </c>
      <c r="Q70" s="76">
        <f>Q69+'[1]VIII'!Q70</f>
        <v>27</v>
      </c>
      <c r="R70" s="76">
        <f>R69+'[1]VIII'!R70</f>
        <v>0</v>
      </c>
      <c r="S70" s="73">
        <f t="shared" si="9"/>
        <v>41</v>
      </c>
    </row>
    <row r="71" spans="3:19" ht="27.75" customHeight="1" thickBot="1">
      <c r="C71" s="39" t="s">
        <v>89</v>
      </c>
      <c r="D71" s="135" t="s">
        <v>90</v>
      </c>
      <c r="E71" s="136"/>
      <c r="F71" s="77">
        <f aca="true" t="shared" si="10" ref="F71:S71">F69+F67+F65+F63+F61+F59+F57+F53+F51+F49+F47+F45</f>
        <v>120</v>
      </c>
      <c r="G71" s="77">
        <f t="shared" si="10"/>
        <v>66</v>
      </c>
      <c r="H71" s="77">
        <f t="shared" si="10"/>
        <v>82</v>
      </c>
      <c r="I71" s="77">
        <f t="shared" si="10"/>
        <v>42</v>
      </c>
      <c r="J71" s="77">
        <f t="shared" si="10"/>
        <v>57</v>
      </c>
      <c r="K71" s="77">
        <f t="shared" si="10"/>
        <v>46</v>
      </c>
      <c r="L71" s="77">
        <f t="shared" si="10"/>
        <v>21</v>
      </c>
      <c r="M71" s="77">
        <f t="shared" si="10"/>
        <v>79</v>
      </c>
      <c r="N71" s="77">
        <f t="shared" si="10"/>
        <v>13</v>
      </c>
      <c r="O71" s="77">
        <f t="shared" si="10"/>
        <v>39</v>
      </c>
      <c r="P71" s="77">
        <f t="shared" si="10"/>
        <v>61</v>
      </c>
      <c r="Q71" s="77">
        <f t="shared" si="10"/>
        <v>212</v>
      </c>
      <c r="R71" s="77">
        <f t="shared" si="10"/>
        <v>227</v>
      </c>
      <c r="S71" s="78">
        <f t="shared" si="10"/>
        <v>1065</v>
      </c>
    </row>
    <row r="72" spans="3:19" ht="27.75" customHeight="1" thickBot="1">
      <c r="C72" s="75"/>
      <c r="D72" s="135" t="s">
        <v>91</v>
      </c>
      <c r="E72" s="136"/>
      <c r="F72" s="77">
        <f aca="true" t="shared" si="11" ref="F72:S72">F70+F68+F66+F64+F62+F60+F58+F54+F52+F50+F48+F46</f>
        <v>480</v>
      </c>
      <c r="G72" s="77">
        <f t="shared" si="11"/>
        <v>285</v>
      </c>
      <c r="H72" s="77">
        <f t="shared" si="11"/>
        <v>400</v>
      </c>
      <c r="I72" s="77">
        <f t="shared" si="11"/>
        <v>433</v>
      </c>
      <c r="J72" s="77">
        <f t="shared" si="11"/>
        <v>585</v>
      </c>
      <c r="K72" s="77">
        <f t="shared" si="11"/>
        <v>341</v>
      </c>
      <c r="L72" s="77">
        <f t="shared" si="11"/>
        <v>297</v>
      </c>
      <c r="M72" s="77">
        <f t="shared" si="11"/>
        <v>307</v>
      </c>
      <c r="N72" s="77">
        <f t="shared" si="11"/>
        <v>125</v>
      </c>
      <c r="O72" s="77">
        <f t="shared" si="11"/>
        <v>248</v>
      </c>
      <c r="P72" s="77">
        <f t="shared" si="11"/>
        <v>326</v>
      </c>
      <c r="Q72" s="77">
        <f t="shared" si="11"/>
        <v>969</v>
      </c>
      <c r="R72" s="77">
        <f t="shared" si="11"/>
        <v>1039</v>
      </c>
      <c r="S72" s="77">
        <f t="shared" si="11"/>
        <v>5835</v>
      </c>
    </row>
    <row r="74" ht="12.75">
      <c r="D74" t="s">
        <v>92</v>
      </c>
    </row>
    <row r="76" ht="12.75">
      <c r="D76" t="s">
        <v>93</v>
      </c>
    </row>
    <row r="78" ht="12.75">
      <c r="D78" t="s">
        <v>94</v>
      </c>
    </row>
  </sheetData>
  <sheetProtection password="88EF" sheet="1" objects="1" scenarios="1"/>
  <mergeCells count="64">
    <mergeCell ref="D16:E16"/>
    <mergeCell ref="D17:E17"/>
    <mergeCell ref="D18:E18"/>
    <mergeCell ref="D12:E12"/>
    <mergeCell ref="D13:E13"/>
    <mergeCell ref="D14:E14"/>
    <mergeCell ref="D15:E15"/>
    <mergeCell ref="D26:E26"/>
    <mergeCell ref="D27:E27"/>
    <mergeCell ref="D20:E20"/>
    <mergeCell ref="D21:E21"/>
    <mergeCell ref="D22:E22"/>
    <mergeCell ref="D23:E23"/>
    <mergeCell ref="D37:E37"/>
    <mergeCell ref="D38:E38"/>
    <mergeCell ref="C36:S36"/>
    <mergeCell ref="D33:E33"/>
    <mergeCell ref="D35:E35"/>
    <mergeCell ref="D45:E45"/>
    <mergeCell ref="D46:E46"/>
    <mergeCell ref="C42:S42"/>
    <mergeCell ref="C44:S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S4"/>
    <mergeCell ref="C6:S6"/>
    <mergeCell ref="C19:S19"/>
    <mergeCell ref="C32:S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N39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79" t="s">
        <v>99</v>
      </c>
      <c r="C1" s="79"/>
      <c r="D1" s="79"/>
      <c r="E1" s="79"/>
      <c r="F1" s="79"/>
      <c r="G1" s="79"/>
      <c r="H1" s="80"/>
      <c r="I1" s="80"/>
      <c r="J1" s="80"/>
      <c r="K1" s="80"/>
      <c r="L1" s="80"/>
    </row>
    <row r="2" spans="2:12" ht="18.75" thickBot="1">
      <c r="B2" s="79" t="s">
        <v>100</v>
      </c>
      <c r="C2" s="79"/>
      <c r="D2" s="79"/>
      <c r="E2" s="79"/>
      <c r="F2" s="79"/>
      <c r="G2" s="80"/>
      <c r="H2" s="80"/>
      <c r="I2" s="80"/>
      <c r="J2" s="80"/>
      <c r="K2" s="80"/>
      <c r="L2" s="80"/>
    </row>
    <row r="3" spans="1:14" ht="25.5">
      <c r="A3" s="81"/>
      <c r="B3" s="82" t="s">
        <v>101</v>
      </c>
      <c r="C3" s="83"/>
      <c r="D3" s="84" t="s">
        <v>102</v>
      </c>
      <c r="F3" s="81"/>
      <c r="G3" s="82" t="s">
        <v>103</v>
      </c>
      <c r="H3" s="85"/>
      <c r="I3" s="84" t="s">
        <v>102</v>
      </c>
      <c r="K3" s="81"/>
      <c r="L3" s="82" t="s">
        <v>101</v>
      </c>
      <c r="M3" s="83"/>
      <c r="N3" s="84" t="s">
        <v>102</v>
      </c>
    </row>
    <row r="4" spans="1:14" ht="15.75">
      <c r="A4" s="86" t="s">
        <v>104</v>
      </c>
      <c r="B4" s="87" t="s">
        <v>105</v>
      </c>
      <c r="C4" s="88" t="s">
        <v>106</v>
      </c>
      <c r="D4" s="89">
        <f>SUM(D5:D12)</f>
        <v>14219</v>
      </c>
      <c r="F4" s="90">
        <v>7</v>
      </c>
      <c r="G4" s="91" t="s">
        <v>107</v>
      </c>
      <c r="H4" s="92" t="s">
        <v>108</v>
      </c>
      <c r="I4" s="93">
        <v>814</v>
      </c>
      <c r="K4" s="86" t="s">
        <v>109</v>
      </c>
      <c r="L4" s="87" t="s">
        <v>110</v>
      </c>
      <c r="M4" s="87" t="s">
        <v>106</v>
      </c>
      <c r="N4" s="89">
        <f>SUM(N5:N15)</f>
        <v>14962</v>
      </c>
    </row>
    <row r="5" spans="1:14" ht="15">
      <c r="A5" s="90">
        <v>1</v>
      </c>
      <c r="B5" s="91" t="s">
        <v>111</v>
      </c>
      <c r="C5" s="92" t="s">
        <v>108</v>
      </c>
      <c r="D5" s="93">
        <v>535</v>
      </c>
      <c r="F5" s="90">
        <v>8</v>
      </c>
      <c r="G5" s="91" t="s">
        <v>112</v>
      </c>
      <c r="H5" s="92" t="s">
        <v>108</v>
      </c>
      <c r="I5" s="93">
        <v>564</v>
      </c>
      <c r="K5" s="90">
        <v>1</v>
      </c>
      <c r="L5" s="91" t="s">
        <v>113</v>
      </c>
      <c r="M5" s="92" t="s">
        <v>114</v>
      </c>
      <c r="N5" s="93">
        <v>340</v>
      </c>
    </row>
    <row r="6" spans="1:14" ht="15">
      <c r="A6" s="90">
        <v>2</v>
      </c>
      <c r="B6" s="91" t="s">
        <v>115</v>
      </c>
      <c r="C6" s="92" t="s">
        <v>108</v>
      </c>
      <c r="D6" s="93">
        <v>591</v>
      </c>
      <c r="F6" s="90">
        <v>9</v>
      </c>
      <c r="G6" s="91" t="s">
        <v>116</v>
      </c>
      <c r="H6" s="92" t="s">
        <v>114</v>
      </c>
      <c r="I6" s="93">
        <v>992</v>
      </c>
      <c r="K6" s="90">
        <v>2</v>
      </c>
      <c r="L6" s="91" t="s">
        <v>117</v>
      </c>
      <c r="M6" s="92" t="s">
        <v>108</v>
      </c>
      <c r="N6" s="93">
        <v>377</v>
      </c>
    </row>
    <row r="7" spans="1:14" ht="15">
      <c r="A7" s="90">
        <v>3</v>
      </c>
      <c r="B7" s="91" t="s">
        <v>118</v>
      </c>
      <c r="C7" s="92" t="s">
        <v>119</v>
      </c>
      <c r="D7" s="93">
        <v>8773</v>
      </c>
      <c r="F7" s="90">
        <v>10</v>
      </c>
      <c r="G7" s="91" t="s">
        <v>120</v>
      </c>
      <c r="H7" s="92" t="s">
        <v>114</v>
      </c>
      <c r="I7" s="93">
        <v>490</v>
      </c>
      <c r="K7" s="90">
        <v>3</v>
      </c>
      <c r="L7" s="91" t="s">
        <v>121</v>
      </c>
      <c r="M7" s="92" t="s">
        <v>114</v>
      </c>
      <c r="N7" s="93">
        <v>906</v>
      </c>
    </row>
    <row r="8" spans="1:14" ht="15">
      <c r="A8" s="90">
        <v>4</v>
      </c>
      <c r="B8" s="91" t="s">
        <v>122</v>
      </c>
      <c r="C8" s="92" t="s">
        <v>108</v>
      </c>
      <c r="D8" s="93">
        <v>441</v>
      </c>
      <c r="F8" s="90">
        <v>11</v>
      </c>
      <c r="G8" s="91" t="s">
        <v>123</v>
      </c>
      <c r="H8" s="92" t="s">
        <v>114</v>
      </c>
      <c r="I8" s="93">
        <v>2147</v>
      </c>
      <c r="K8" s="90">
        <v>4</v>
      </c>
      <c r="L8" s="91" t="s">
        <v>124</v>
      </c>
      <c r="M8" s="92" t="s">
        <v>114</v>
      </c>
      <c r="N8" s="93">
        <v>500</v>
      </c>
    </row>
    <row r="9" spans="1:14" ht="15">
      <c r="A9" s="90">
        <v>5</v>
      </c>
      <c r="B9" s="91" t="s">
        <v>125</v>
      </c>
      <c r="C9" s="92" t="s">
        <v>119</v>
      </c>
      <c r="D9" s="93">
        <v>1156</v>
      </c>
      <c r="E9" s="94"/>
      <c r="F9" s="90"/>
      <c r="G9" s="91"/>
      <c r="H9" s="92"/>
      <c r="I9" s="93"/>
      <c r="K9" s="90">
        <v>5</v>
      </c>
      <c r="L9" s="91" t="s">
        <v>126</v>
      </c>
      <c r="M9" s="92" t="s">
        <v>114</v>
      </c>
      <c r="N9" s="93">
        <v>894</v>
      </c>
    </row>
    <row r="10" spans="1:14" ht="15.75">
      <c r="A10" s="90" t="s">
        <v>45</v>
      </c>
      <c r="B10" s="91" t="s">
        <v>127</v>
      </c>
      <c r="C10" s="92" t="s">
        <v>108</v>
      </c>
      <c r="D10" s="93">
        <v>608</v>
      </c>
      <c r="E10" s="95"/>
      <c r="F10" s="86" t="s">
        <v>128</v>
      </c>
      <c r="G10" s="87" t="s">
        <v>10</v>
      </c>
      <c r="H10" s="96" t="s">
        <v>106</v>
      </c>
      <c r="I10" s="97">
        <f>SUM(I11:I15)</f>
        <v>4792</v>
      </c>
      <c r="K10" s="90" t="s">
        <v>45</v>
      </c>
      <c r="L10" s="91" t="s">
        <v>129</v>
      </c>
      <c r="M10" s="92" t="s">
        <v>114</v>
      </c>
      <c r="N10" s="93">
        <v>2590</v>
      </c>
    </row>
    <row r="11" spans="1:14" ht="15">
      <c r="A11" s="90">
        <v>7</v>
      </c>
      <c r="B11" s="91" t="s">
        <v>130</v>
      </c>
      <c r="C11" s="92" t="s">
        <v>108</v>
      </c>
      <c r="D11" s="93">
        <v>636</v>
      </c>
      <c r="E11" s="98"/>
      <c r="F11" s="90">
        <v>1</v>
      </c>
      <c r="G11" s="91" t="s">
        <v>131</v>
      </c>
      <c r="H11" s="92" t="s">
        <v>114</v>
      </c>
      <c r="I11" s="93">
        <v>746</v>
      </c>
      <c r="K11" s="90">
        <v>7</v>
      </c>
      <c r="L11" s="91" t="s">
        <v>132</v>
      </c>
      <c r="M11" s="92" t="s">
        <v>108</v>
      </c>
      <c r="N11" s="93">
        <v>465</v>
      </c>
    </row>
    <row r="12" spans="1:14" ht="15">
      <c r="A12" s="90">
        <v>8</v>
      </c>
      <c r="B12" s="91" t="s">
        <v>133</v>
      </c>
      <c r="C12" s="92" t="s">
        <v>114</v>
      </c>
      <c r="D12" s="93">
        <v>1479</v>
      </c>
      <c r="E12" s="98"/>
      <c r="F12" s="90">
        <v>2</v>
      </c>
      <c r="G12" s="91" t="s">
        <v>134</v>
      </c>
      <c r="H12" s="92" t="s">
        <v>108</v>
      </c>
      <c r="I12" s="93">
        <v>494</v>
      </c>
      <c r="K12" s="90">
        <v>8</v>
      </c>
      <c r="L12" s="91" t="s">
        <v>135</v>
      </c>
      <c r="M12" s="92" t="s">
        <v>108</v>
      </c>
      <c r="N12" s="93">
        <v>361</v>
      </c>
    </row>
    <row r="13" spans="1:14" ht="15">
      <c r="A13" s="90"/>
      <c r="B13" s="91"/>
      <c r="C13" s="92"/>
      <c r="D13" s="93"/>
      <c r="E13" s="98"/>
      <c r="F13" s="90">
        <v>3</v>
      </c>
      <c r="G13" s="91" t="s">
        <v>136</v>
      </c>
      <c r="H13" s="92" t="s">
        <v>114</v>
      </c>
      <c r="I13" s="93">
        <v>733</v>
      </c>
      <c r="K13" s="90">
        <v>9</v>
      </c>
      <c r="L13" s="91" t="s">
        <v>137</v>
      </c>
      <c r="M13" s="92" t="s">
        <v>108</v>
      </c>
      <c r="N13" s="93">
        <v>295</v>
      </c>
    </row>
    <row r="14" spans="1:14" ht="15.75">
      <c r="A14" s="86" t="s">
        <v>138</v>
      </c>
      <c r="B14" s="87" t="s">
        <v>139</v>
      </c>
      <c r="C14" s="96" t="s">
        <v>106</v>
      </c>
      <c r="D14" s="97">
        <f>SUM(D15:D21)</f>
        <v>7607</v>
      </c>
      <c r="E14" s="99"/>
      <c r="F14" s="90">
        <v>4</v>
      </c>
      <c r="G14" s="91" t="s">
        <v>140</v>
      </c>
      <c r="H14" s="92" t="s">
        <v>114</v>
      </c>
      <c r="I14" s="93">
        <v>837</v>
      </c>
      <c r="K14" s="90">
        <v>10</v>
      </c>
      <c r="L14" s="91" t="s">
        <v>141</v>
      </c>
      <c r="M14" s="92" t="s">
        <v>108</v>
      </c>
      <c r="N14" s="93">
        <v>1231</v>
      </c>
    </row>
    <row r="15" spans="1:14" ht="15">
      <c r="A15" s="90">
        <v>1</v>
      </c>
      <c r="B15" s="91" t="s">
        <v>142</v>
      </c>
      <c r="C15" s="92" t="s">
        <v>108</v>
      </c>
      <c r="D15" s="93">
        <v>427</v>
      </c>
      <c r="E15" s="98"/>
      <c r="F15" s="90">
        <v>5</v>
      </c>
      <c r="G15" s="91" t="s">
        <v>143</v>
      </c>
      <c r="H15" s="92" t="s">
        <v>114</v>
      </c>
      <c r="I15" s="93">
        <v>1982</v>
      </c>
      <c r="K15" s="90">
        <v>11</v>
      </c>
      <c r="L15" s="91" t="s">
        <v>141</v>
      </c>
      <c r="M15" s="92" t="s">
        <v>119</v>
      </c>
      <c r="N15" s="93">
        <v>7003</v>
      </c>
    </row>
    <row r="16" spans="1:14" ht="15.75">
      <c r="A16" s="90">
        <v>2</v>
      </c>
      <c r="B16" s="91" t="s">
        <v>144</v>
      </c>
      <c r="C16" s="92" t="s">
        <v>108</v>
      </c>
      <c r="D16" s="93">
        <v>310</v>
      </c>
      <c r="E16" s="98"/>
      <c r="F16" s="90"/>
      <c r="G16" s="91"/>
      <c r="H16" s="92"/>
      <c r="I16" s="93"/>
      <c r="K16" s="90"/>
      <c r="L16" s="91"/>
      <c r="M16" s="92"/>
      <c r="N16" s="97"/>
    </row>
    <row r="17" spans="1:14" ht="15.75">
      <c r="A17" s="90">
        <v>3</v>
      </c>
      <c r="B17" s="91" t="s">
        <v>145</v>
      </c>
      <c r="C17" s="92" t="s">
        <v>108</v>
      </c>
      <c r="D17" s="93">
        <v>685</v>
      </c>
      <c r="E17" s="98"/>
      <c r="F17" s="86" t="s">
        <v>146</v>
      </c>
      <c r="G17" s="87" t="s">
        <v>147</v>
      </c>
      <c r="H17" s="96" t="s">
        <v>106</v>
      </c>
      <c r="I17" s="97">
        <f>SUM(I18:I22)</f>
        <v>6040</v>
      </c>
      <c r="K17" s="86" t="s">
        <v>148</v>
      </c>
      <c r="L17" s="87" t="s">
        <v>16</v>
      </c>
      <c r="M17" s="96" t="s">
        <v>106</v>
      </c>
      <c r="N17" s="97">
        <f>SUM(N18:N26)</f>
        <v>10024</v>
      </c>
    </row>
    <row r="18" spans="1:14" ht="15">
      <c r="A18" s="90">
        <v>4</v>
      </c>
      <c r="B18" s="91" t="s">
        <v>149</v>
      </c>
      <c r="C18" s="92" t="s">
        <v>108</v>
      </c>
      <c r="D18" s="93">
        <v>1109</v>
      </c>
      <c r="E18" s="98"/>
      <c r="F18" s="90">
        <v>1</v>
      </c>
      <c r="G18" s="91" t="s">
        <v>150</v>
      </c>
      <c r="H18" s="92" t="s">
        <v>114</v>
      </c>
      <c r="I18" s="93">
        <v>1003</v>
      </c>
      <c r="K18" s="90">
        <v>1</v>
      </c>
      <c r="L18" s="91" t="s">
        <v>151</v>
      </c>
      <c r="M18" s="92" t="s">
        <v>108</v>
      </c>
      <c r="N18" s="93">
        <v>450</v>
      </c>
    </row>
    <row r="19" spans="1:14" ht="15">
      <c r="A19" s="90">
        <v>5</v>
      </c>
      <c r="B19" s="91" t="s">
        <v>149</v>
      </c>
      <c r="C19" s="92" t="s">
        <v>119</v>
      </c>
      <c r="D19" s="93">
        <v>2506</v>
      </c>
      <c r="E19" s="98"/>
      <c r="F19" s="90">
        <v>2</v>
      </c>
      <c r="G19" s="91" t="s">
        <v>152</v>
      </c>
      <c r="H19" s="92" t="s">
        <v>114</v>
      </c>
      <c r="I19" s="93">
        <v>2056</v>
      </c>
      <c r="K19" s="90">
        <v>2</v>
      </c>
      <c r="L19" s="91" t="s">
        <v>153</v>
      </c>
      <c r="M19" s="92" t="s">
        <v>119</v>
      </c>
      <c r="N19" s="93">
        <v>478</v>
      </c>
    </row>
    <row r="20" spans="1:14" ht="15">
      <c r="A20" s="90">
        <v>6</v>
      </c>
      <c r="B20" s="91" t="s">
        <v>154</v>
      </c>
      <c r="C20" s="92" t="s">
        <v>114</v>
      </c>
      <c r="D20" s="93">
        <v>2176</v>
      </c>
      <c r="E20" s="98"/>
      <c r="F20" s="90">
        <v>3</v>
      </c>
      <c r="G20" s="91" t="s">
        <v>155</v>
      </c>
      <c r="H20" s="92" t="s">
        <v>108</v>
      </c>
      <c r="I20" s="93">
        <v>419</v>
      </c>
      <c r="K20" s="90">
        <v>3</v>
      </c>
      <c r="L20" s="91" t="s">
        <v>156</v>
      </c>
      <c r="M20" s="92" t="s">
        <v>114</v>
      </c>
      <c r="N20" s="93">
        <v>885</v>
      </c>
    </row>
    <row r="21" spans="1:14" ht="15">
      <c r="A21" s="90">
        <v>7</v>
      </c>
      <c r="B21" s="91" t="s">
        <v>157</v>
      </c>
      <c r="C21" s="92" t="s">
        <v>108</v>
      </c>
      <c r="D21" s="93">
        <v>394</v>
      </c>
      <c r="E21" s="98"/>
      <c r="F21" s="90">
        <v>4</v>
      </c>
      <c r="G21" s="91" t="s">
        <v>158</v>
      </c>
      <c r="H21" s="92" t="s">
        <v>114</v>
      </c>
      <c r="I21" s="93">
        <v>2040</v>
      </c>
      <c r="K21" s="90">
        <v>4</v>
      </c>
      <c r="L21" s="91" t="s">
        <v>159</v>
      </c>
      <c r="M21" s="92" t="s">
        <v>114</v>
      </c>
      <c r="N21" s="93">
        <v>843</v>
      </c>
    </row>
    <row r="22" spans="1:14" ht="15.75">
      <c r="A22" s="86"/>
      <c r="B22" s="87"/>
      <c r="C22" s="92"/>
      <c r="D22" s="97"/>
      <c r="E22" s="99"/>
      <c r="F22" s="90">
        <v>5</v>
      </c>
      <c r="G22" s="91" t="s">
        <v>160</v>
      </c>
      <c r="H22" s="92" t="s">
        <v>108</v>
      </c>
      <c r="I22" s="93">
        <v>522</v>
      </c>
      <c r="K22" s="90">
        <v>5</v>
      </c>
      <c r="L22" s="91" t="s">
        <v>161</v>
      </c>
      <c r="M22" s="92" t="s">
        <v>108</v>
      </c>
      <c r="N22" s="93">
        <v>642</v>
      </c>
    </row>
    <row r="23" spans="1:14" ht="15.75">
      <c r="A23" s="86" t="s">
        <v>162</v>
      </c>
      <c r="B23" s="87" t="s">
        <v>8</v>
      </c>
      <c r="C23" s="96" t="s">
        <v>106</v>
      </c>
      <c r="D23" s="97">
        <f>SUM(D24:D29)</f>
        <v>5950</v>
      </c>
      <c r="E23" s="98"/>
      <c r="F23" s="90"/>
      <c r="G23" s="91"/>
      <c r="H23" s="92"/>
      <c r="I23" s="93"/>
      <c r="K23" s="90">
        <v>6</v>
      </c>
      <c r="L23" s="91" t="s">
        <v>163</v>
      </c>
      <c r="M23" s="92" t="s">
        <v>114</v>
      </c>
      <c r="N23" s="93">
        <v>2738</v>
      </c>
    </row>
    <row r="24" spans="1:14" ht="15.75">
      <c r="A24" s="90">
        <v>1</v>
      </c>
      <c r="B24" s="91" t="s">
        <v>164</v>
      </c>
      <c r="C24" s="92" t="s">
        <v>108</v>
      </c>
      <c r="D24" s="93">
        <v>630</v>
      </c>
      <c r="E24" s="98"/>
      <c r="F24" s="86" t="s">
        <v>165</v>
      </c>
      <c r="G24" s="87" t="s">
        <v>12</v>
      </c>
      <c r="H24" s="96" t="s">
        <v>106</v>
      </c>
      <c r="I24" s="97">
        <f>SUM(I25:I29)</f>
        <v>3933</v>
      </c>
      <c r="K24" s="90">
        <v>7</v>
      </c>
      <c r="L24" s="91" t="s">
        <v>166</v>
      </c>
      <c r="M24" s="92" t="s">
        <v>108</v>
      </c>
      <c r="N24" s="93">
        <v>296</v>
      </c>
    </row>
    <row r="25" spans="1:14" ht="15">
      <c r="A25" s="90">
        <v>2</v>
      </c>
      <c r="B25" s="91" t="s">
        <v>167</v>
      </c>
      <c r="C25" s="92" t="s">
        <v>114</v>
      </c>
      <c r="D25" s="93">
        <v>2413</v>
      </c>
      <c r="E25" s="98"/>
      <c r="F25" s="90">
        <v>1</v>
      </c>
      <c r="G25" s="91" t="s">
        <v>168</v>
      </c>
      <c r="H25" s="92" t="s">
        <v>108</v>
      </c>
      <c r="I25" s="93">
        <v>413</v>
      </c>
      <c r="K25" s="90">
        <v>8</v>
      </c>
      <c r="L25" s="91" t="s">
        <v>169</v>
      </c>
      <c r="M25" s="92" t="s">
        <v>108</v>
      </c>
      <c r="N25" s="93">
        <v>821</v>
      </c>
    </row>
    <row r="26" spans="1:14" ht="15">
      <c r="A26" s="90">
        <v>3</v>
      </c>
      <c r="B26" s="91" t="s">
        <v>170</v>
      </c>
      <c r="C26" s="92" t="s">
        <v>108</v>
      </c>
      <c r="D26" s="93">
        <v>647</v>
      </c>
      <c r="E26" s="98"/>
      <c r="F26" s="90">
        <v>2</v>
      </c>
      <c r="G26" s="91" t="s">
        <v>171</v>
      </c>
      <c r="H26" s="92" t="s">
        <v>114</v>
      </c>
      <c r="I26" s="93">
        <v>432</v>
      </c>
      <c r="K26" s="90">
        <v>9</v>
      </c>
      <c r="L26" s="91" t="s">
        <v>169</v>
      </c>
      <c r="M26" s="92" t="s">
        <v>119</v>
      </c>
      <c r="N26" s="93">
        <v>2871</v>
      </c>
    </row>
    <row r="27" spans="1:14" ht="15">
      <c r="A27" s="90">
        <v>4</v>
      </c>
      <c r="B27" s="91" t="s">
        <v>172</v>
      </c>
      <c r="C27" s="92" t="s">
        <v>108</v>
      </c>
      <c r="D27" s="93">
        <v>370</v>
      </c>
      <c r="E27" s="98"/>
      <c r="F27" s="90">
        <v>3</v>
      </c>
      <c r="G27" s="91" t="s">
        <v>173</v>
      </c>
      <c r="H27" s="92" t="s">
        <v>108</v>
      </c>
      <c r="I27" s="93">
        <v>573</v>
      </c>
      <c r="K27" s="90"/>
      <c r="L27" s="91"/>
      <c r="M27" s="92"/>
      <c r="N27" s="93"/>
    </row>
    <row r="28" spans="1:14" ht="15.75">
      <c r="A28" s="90">
        <v>5</v>
      </c>
      <c r="B28" s="91" t="s">
        <v>174</v>
      </c>
      <c r="C28" s="92" t="s">
        <v>114</v>
      </c>
      <c r="D28" s="93">
        <v>1235</v>
      </c>
      <c r="E28" s="99"/>
      <c r="F28" s="90">
        <v>4</v>
      </c>
      <c r="G28" s="91" t="s">
        <v>175</v>
      </c>
      <c r="H28" s="92" t="s">
        <v>114</v>
      </c>
      <c r="I28" s="93">
        <v>1849</v>
      </c>
      <c r="K28" s="86" t="s">
        <v>176</v>
      </c>
      <c r="L28" s="87" t="s">
        <v>17</v>
      </c>
      <c r="M28" s="96" t="s">
        <v>106</v>
      </c>
      <c r="N28" s="97">
        <f>SUM(N29:N38)</f>
        <v>11015</v>
      </c>
    </row>
    <row r="29" spans="1:14" ht="15">
      <c r="A29" s="90">
        <v>6</v>
      </c>
      <c r="B29" s="91" t="s">
        <v>177</v>
      </c>
      <c r="C29" s="92" t="s">
        <v>114</v>
      </c>
      <c r="D29" s="93">
        <v>655</v>
      </c>
      <c r="E29" s="98"/>
      <c r="F29" s="90">
        <v>5</v>
      </c>
      <c r="G29" s="91" t="s">
        <v>178</v>
      </c>
      <c r="H29" s="92" t="s">
        <v>114</v>
      </c>
      <c r="I29" s="93">
        <v>666</v>
      </c>
      <c r="K29" s="90">
        <v>1</v>
      </c>
      <c r="L29" s="91" t="s">
        <v>179</v>
      </c>
      <c r="M29" s="92" t="s">
        <v>108</v>
      </c>
      <c r="N29" s="93">
        <v>563</v>
      </c>
    </row>
    <row r="30" spans="1:14" ht="15">
      <c r="A30" s="90"/>
      <c r="B30" s="91"/>
      <c r="C30" s="92"/>
      <c r="D30" s="93"/>
      <c r="E30" s="98"/>
      <c r="F30" s="90"/>
      <c r="G30" s="91"/>
      <c r="H30" s="92"/>
      <c r="I30" s="93"/>
      <c r="K30" s="90">
        <v>2</v>
      </c>
      <c r="L30" s="91" t="s">
        <v>180</v>
      </c>
      <c r="M30" s="92" t="s">
        <v>114</v>
      </c>
      <c r="N30" s="93">
        <v>1048</v>
      </c>
    </row>
    <row r="31" spans="1:14" ht="15.75">
      <c r="A31" s="86" t="s">
        <v>181</v>
      </c>
      <c r="B31" s="87" t="s">
        <v>182</v>
      </c>
      <c r="C31" s="96" t="s">
        <v>106</v>
      </c>
      <c r="D31" s="97">
        <v>15178</v>
      </c>
      <c r="E31" s="98"/>
      <c r="F31" s="86" t="s">
        <v>183</v>
      </c>
      <c r="G31" s="87" t="s">
        <v>13</v>
      </c>
      <c r="H31" s="96" t="s">
        <v>106</v>
      </c>
      <c r="I31" s="97">
        <f>SUM(I32:I37)</f>
        <v>4211</v>
      </c>
      <c r="K31" s="90">
        <v>3</v>
      </c>
      <c r="L31" s="91" t="s">
        <v>184</v>
      </c>
      <c r="M31" s="92" t="s">
        <v>108</v>
      </c>
      <c r="N31" s="93">
        <v>299</v>
      </c>
    </row>
    <row r="32" spans="1:14" ht="15">
      <c r="A32" s="90">
        <v>1</v>
      </c>
      <c r="B32" s="91" t="s">
        <v>185</v>
      </c>
      <c r="C32" s="92" t="s">
        <v>114</v>
      </c>
      <c r="D32" s="93">
        <v>694</v>
      </c>
      <c r="E32" s="98"/>
      <c r="F32" s="90">
        <v>1</v>
      </c>
      <c r="G32" s="91" t="s">
        <v>186</v>
      </c>
      <c r="H32" s="92" t="s">
        <v>108</v>
      </c>
      <c r="I32" s="93">
        <v>320</v>
      </c>
      <c r="K32" s="90">
        <v>4</v>
      </c>
      <c r="L32" s="91" t="s">
        <v>187</v>
      </c>
      <c r="M32" s="92" t="s">
        <v>114</v>
      </c>
      <c r="N32" s="93">
        <v>2785</v>
      </c>
    </row>
    <row r="33" spans="1:14" ht="15">
      <c r="A33" s="90">
        <v>2</v>
      </c>
      <c r="B33" s="91" t="s">
        <v>188</v>
      </c>
      <c r="C33" s="92" t="s">
        <v>108</v>
      </c>
      <c r="D33" s="93">
        <v>402</v>
      </c>
      <c r="E33" s="98"/>
      <c r="F33" s="90">
        <v>2</v>
      </c>
      <c r="G33" s="91" t="s">
        <v>189</v>
      </c>
      <c r="H33" s="92" t="s">
        <v>108</v>
      </c>
      <c r="I33" s="93">
        <v>538</v>
      </c>
      <c r="K33" s="90">
        <v>5</v>
      </c>
      <c r="L33" s="91" t="s">
        <v>190</v>
      </c>
      <c r="M33" s="92" t="s">
        <v>119</v>
      </c>
      <c r="N33" s="93">
        <v>306</v>
      </c>
    </row>
    <row r="34" spans="1:14" ht="15">
      <c r="A34" s="90" t="s">
        <v>30</v>
      </c>
      <c r="B34" s="91" t="s">
        <v>191</v>
      </c>
      <c r="C34" s="92" t="s">
        <v>114</v>
      </c>
      <c r="D34" s="93">
        <v>2249</v>
      </c>
      <c r="E34" s="98"/>
      <c r="F34" s="90">
        <v>3</v>
      </c>
      <c r="G34" s="91" t="s">
        <v>192</v>
      </c>
      <c r="H34" s="92" t="s">
        <v>108</v>
      </c>
      <c r="I34" s="93">
        <v>337</v>
      </c>
      <c r="K34" s="90">
        <v>6</v>
      </c>
      <c r="L34" s="91" t="s">
        <v>193</v>
      </c>
      <c r="M34" s="92" t="s">
        <v>108</v>
      </c>
      <c r="N34" s="93">
        <v>374</v>
      </c>
    </row>
    <row r="35" spans="1:14" ht="15">
      <c r="A35" s="90">
        <v>4</v>
      </c>
      <c r="B35" s="91" t="s">
        <v>194</v>
      </c>
      <c r="C35" s="92" t="s">
        <v>108</v>
      </c>
      <c r="D35" s="93">
        <v>877</v>
      </c>
      <c r="E35" s="98"/>
      <c r="F35" s="90">
        <v>4</v>
      </c>
      <c r="G35" s="91" t="s">
        <v>195</v>
      </c>
      <c r="H35" s="92" t="s">
        <v>108</v>
      </c>
      <c r="I35" s="93">
        <v>364</v>
      </c>
      <c r="K35" s="90">
        <v>7</v>
      </c>
      <c r="L35" s="91" t="s">
        <v>196</v>
      </c>
      <c r="M35" s="92" t="s">
        <v>108</v>
      </c>
      <c r="N35" s="93">
        <v>687</v>
      </c>
    </row>
    <row r="36" spans="1:14" ht="15">
      <c r="A36" s="90">
        <v>5</v>
      </c>
      <c r="B36" s="91" t="s">
        <v>194</v>
      </c>
      <c r="C36" s="92" t="s">
        <v>119</v>
      </c>
      <c r="D36" s="93">
        <v>5227</v>
      </c>
      <c r="E36" s="98"/>
      <c r="F36" s="90">
        <v>5</v>
      </c>
      <c r="G36" s="91" t="s">
        <v>197</v>
      </c>
      <c r="H36" s="92" t="s">
        <v>114</v>
      </c>
      <c r="I36" s="93">
        <v>2164</v>
      </c>
      <c r="K36" s="90">
        <v>8</v>
      </c>
      <c r="L36" s="91" t="s">
        <v>198</v>
      </c>
      <c r="M36" s="92" t="s">
        <v>108</v>
      </c>
      <c r="N36" s="93">
        <v>416</v>
      </c>
    </row>
    <row r="37" spans="1:14" ht="15.75" thickBot="1">
      <c r="A37" s="100">
        <v>6</v>
      </c>
      <c r="B37" s="101" t="s">
        <v>199</v>
      </c>
      <c r="C37" s="102" t="s">
        <v>114</v>
      </c>
      <c r="D37" s="103">
        <v>722</v>
      </c>
      <c r="E37" s="98"/>
      <c r="F37" s="100">
        <v>6</v>
      </c>
      <c r="G37" s="101" t="s">
        <v>200</v>
      </c>
      <c r="H37" s="102" t="s">
        <v>114</v>
      </c>
      <c r="I37" s="103">
        <v>488</v>
      </c>
      <c r="K37" s="90">
        <v>9</v>
      </c>
      <c r="L37" s="91" t="s">
        <v>201</v>
      </c>
      <c r="M37" s="92" t="s">
        <v>108</v>
      </c>
      <c r="N37" s="93">
        <v>1101</v>
      </c>
    </row>
    <row r="38" spans="1:14" ht="15.75" thickBot="1">
      <c r="A38" s="99"/>
      <c r="B38" s="104"/>
      <c r="C38" s="105"/>
      <c r="D38" s="106"/>
      <c r="E38" s="98"/>
      <c r="F38" s="107"/>
      <c r="G38" s="98"/>
      <c r="H38" s="105"/>
      <c r="K38" s="108">
        <v>10</v>
      </c>
      <c r="L38" s="109" t="s">
        <v>201</v>
      </c>
      <c r="M38" s="110" t="s">
        <v>119</v>
      </c>
      <c r="N38" s="111">
        <v>3436</v>
      </c>
    </row>
    <row r="39" spans="1:14" ht="19.5" thickBot="1" thickTop="1">
      <c r="A39" s="98"/>
      <c r="B39" s="112" t="s">
        <v>202</v>
      </c>
      <c r="C39" s="113"/>
      <c r="D39" s="114"/>
      <c r="E39" s="115"/>
      <c r="F39" s="112"/>
      <c r="G39" s="115"/>
      <c r="H39" s="105"/>
      <c r="K39" s="116"/>
      <c r="L39" s="117" t="s">
        <v>203</v>
      </c>
      <c r="M39" s="118" t="s">
        <v>204</v>
      </c>
      <c r="N39" s="119">
        <v>97931</v>
      </c>
    </row>
    <row r="40" spans="1:8" ht="13.5" thickTop="1">
      <c r="A40" s="98"/>
      <c r="B40" s="107"/>
      <c r="C40" s="105"/>
      <c r="D40" s="105"/>
      <c r="E40" s="98"/>
      <c r="F40" s="107"/>
      <c r="G40" s="98"/>
      <c r="H40" s="105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tabSelected="1" workbookViewId="0" topLeftCell="AH32">
      <selection activeCell="AN45" sqref="A1:AN45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20" t="s">
        <v>205</v>
      </c>
      <c r="D6" s="120" t="s">
        <v>206</v>
      </c>
      <c r="E6" s="120" t="s">
        <v>207</v>
      </c>
      <c r="F6" s="120" t="s">
        <v>167</v>
      </c>
      <c r="G6" s="120" t="s">
        <v>194</v>
      </c>
      <c r="H6" s="120" t="s">
        <v>143</v>
      </c>
      <c r="I6" s="120" t="s">
        <v>208</v>
      </c>
      <c r="J6" s="120" t="s">
        <v>175</v>
      </c>
      <c r="K6" s="120" t="s">
        <v>197</v>
      </c>
      <c r="L6" s="120" t="s">
        <v>209</v>
      </c>
      <c r="M6" s="120" t="s">
        <v>210</v>
      </c>
      <c r="N6" s="120" t="s">
        <v>169</v>
      </c>
      <c r="O6" s="120" t="s">
        <v>201</v>
      </c>
      <c r="S6" t="s">
        <v>211</v>
      </c>
      <c r="T6" s="121">
        <v>0.84</v>
      </c>
    </row>
    <row r="7" spans="3:20" ht="12.75">
      <c r="C7">
        <v>8773</v>
      </c>
      <c r="D7">
        <v>5446</v>
      </c>
      <c r="E7">
        <v>7607</v>
      </c>
      <c r="F7">
        <v>5950</v>
      </c>
      <c r="G7">
        <v>15178</v>
      </c>
      <c r="H7">
        <v>4792</v>
      </c>
      <c r="I7">
        <v>6040</v>
      </c>
      <c r="J7">
        <v>3933</v>
      </c>
      <c r="K7">
        <v>4211</v>
      </c>
      <c r="L7">
        <v>6943</v>
      </c>
      <c r="M7">
        <v>8019</v>
      </c>
      <c r="N7">
        <v>10024</v>
      </c>
      <c r="O7">
        <v>11015</v>
      </c>
      <c r="S7" t="s">
        <v>212</v>
      </c>
      <c r="T7" s="121">
        <v>0.076</v>
      </c>
    </row>
    <row r="8" spans="19:20" ht="12.75">
      <c r="S8" t="s">
        <v>213</v>
      </c>
      <c r="T8" s="121">
        <v>0.05</v>
      </c>
    </row>
    <row r="9" spans="19:20" ht="12.75">
      <c r="S9" t="s">
        <v>214</v>
      </c>
      <c r="T9" s="121">
        <v>0.028</v>
      </c>
    </row>
    <row r="13" ht="12.75">
      <c r="S13" t="s">
        <v>215</v>
      </c>
    </row>
    <row r="15" spans="3:20" ht="12.75" customHeight="1">
      <c r="C15" s="120" t="s">
        <v>205</v>
      </c>
      <c r="D15" s="120" t="s">
        <v>206</v>
      </c>
      <c r="E15" s="120" t="s">
        <v>207</v>
      </c>
      <c r="F15" s="120" t="s">
        <v>167</v>
      </c>
      <c r="G15" s="120" t="s">
        <v>194</v>
      </c>
      <c r="H15" s="120" t="s">
        <v>143</v>
      </c>
      <c r="I15" s="120" t="s">
        <v>208</v>
      </c>
      <c r="J15" s="120" t="s">
        <v>175</v>
      </c>
      <c r="K15" s="120" t="s">
        <v>197</v>
      </c>
      <c r="L15" s="120" t="s">
        <v>209</v>
      </c>
      <c r="M15" s="120" t="s">
        <v>210</v>
      </c>
      <c r="N15" s="120" t="s">
        <v>169</v>
      </c>
      <c r="O15" s="120" t="s">
        <v>201</v>
      </c>
      <c r="S15" t="s">
        <v>216</v>
      </c>
      <c r="T15" s="122">
        <v>0.108</v>
      </c>
    </row>
    <row r="16" spans="2:20" ht="12.75">
      <c r="B16" t="s">
        <v>217</v>
      </c>
      <c r="C16">
        <v>1029</v>
      </c>
      <c r="D16">
        <v>578</v>
      </c>
      <c r="E16">
        <v>508</v>
      </c>
      <c r="F16">
        <v>607</v>
      </c>
      <c r="G16">
        <v>1231</v>
      </c>
      <c r="H16">
        <v>336</v>
      </c>
      <c r="I16">
        <v>599</v>
      </c>
      <c r="J16">
        <v>332</v>
      </c>
      <c r="K16">
        <v>378</v>
      </c>
      <c r="L16">
        <v>681</v>
      </c>
      <c r="M16">
        <v>663</v>
      </c>
      <c r="N16">
        <v>789</v>
      </c>
      <c r="O16">
        <v>1044</v>
      </c>
      <c r="S16" t="s">
        <v>218</v>
      </c>
      <c r="T16" s="121">
        <v>0.4</v>
      </c>
    </row>
    <row r="17" spans="2:20" ht="12.75">
      <c r="B17" t="s">
        <v>219</v>
      </c>
      <c r="C17">
        <v>803</v>
      </c>
      <c r="D17">
        <v>520</v>
      </c>
      <c r="E17">
        <v>402</v>
      </c>
      <c r="F17">
        <v>462</v>
      </c>
      <c r="G17">
        <v>827</v>
      </c>
      <c r="H17">
        <v>309</v>
      </c>
      <c r="I17">
        <v>427</v>
      </c>
      <c r="J17">
        <v>265</v>
      </c>
      <c r="K17">
        <v>433</v>
      </c>
      <c r="L17">
        <v>558</v>
      </c>
      <c r="M17">
        <v>571</v>
      </c>
      <c r="N17">
        <v>754</v>
      </c>
      <c r="O17">
        <v>1058</v>
      </c>
      <c r="S17" t="s">
        <v>220</v>
      </c>
      <c r="T17" s="121">
        <v>0.097</v>
      </c>
    </row>
    <row r="18" spans="19:20" ht="12.75">
      <c r="S18" t="s">
        <v>221</v>
      </c>
      <c r="T18" s="121">
        <v>0.381</v>
      </c>
    </row>
    <row r="19" spans="19:20" ht="12.75">
      <c r="S19" t="s">
        <v>222</v>
      </c>
      <c r="T19" s="123">
        <v>0.01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Pieczyńska</cp:lastModifiedBy>
  <dcterms:created xsi:type="dcterms:W3CDTF">2001-10-22T07:36:07Z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