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strony1-2" sheetId="1" r:id="rId1"/>
    <sheet name="strona3" sheetId="2" r:id="rId2"/>
    <sheet name="strona4" sheetId="3" r:id="rId3"/>
    <sheet name="Arkusz1" sheetId="4" r:id="rId4"/>
    <sheet name="Arkusz2" sheetId="5" r:id="rId5"/>
    <sheet name="Arkusz3" sheetId="6" r:id="rId6"/>
  </sheets>
  <externalReferences>
    <externalReference r:id="rId9"/>
  </externalReferences>
  <definedNames>
    <definedName name="_xlnm.Print_Area" localSheetId="0">'strony1-2'!$C$40:$S$72</definedName>
  </definedNames>
  <calcPr fullCalcOnLoad="1"/>
</workbook>
</file>

<file path=xl/sharedStrings.xml><?xml version="1.0" encoding="utf-8"?>
<sst xmlns="http://schemas.openxmlformats.org/spreadsheetml/2006/main" count="388" uniqueCount="221">
  <si>
    <t>Wojewódzki Urząd Pracy w Zielonej Górze</t>
  </si>
  <si>
    <t>ul. Wyspiańskiego 15</t>
  </si>
  <si>
    <t>strona 1</t>
  </si>
  <si>
    <t xml:space="preserve">INFORMACJA  O  STANIE  BEZROBOCIA  W  WOJ.  LUBUSKIM  W LUTYM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</si>
  <si>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</si>
  <si>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</si>
  <si>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</si>
  <si>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</si>
  <si>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</si>
  <si>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</si>
  <si>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</si>
  <si>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</si>
  <si>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</si>
  <si>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</si>
  <si>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</si>
  <si>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</si>
  <si>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</si>
  <si>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</si>
  <si>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</si>
  <si>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</si>
  <si>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</si>
  <si>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</si>
  <si>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</si>
  <si>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</si>
  <si>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</si>
  <si>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</si>
  <si>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</si>
  <si>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</si>
  <si>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</si>
  <si>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</si>
  <si>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</si>
  <si>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</si>
  <si>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</si>
  <si>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</si>
  <si>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</si>
  <si>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</si>
  <si>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</si>
  <si>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</si>
  <si>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</si>
  <si>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</si>
  <si>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</si>
  <si>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</si>
  <si>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</si>
  <si>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</si>
  <si>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</si>
  <si>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</si>
  <si>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</si>
  <si>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</si>
  <si>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</si>
  <si>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</si>
  <si>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</si>
  <si>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</si>
  <si>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</si>
  <si>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</si>
  <si>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o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</si>
  <si>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</si>
  <si>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</si>
  <si>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</si>
  <si>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</si>
  <si>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</si>
  <si>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</si>
  <si>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</si>
  <si>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</si>
  <si>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</si>
  <si>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</si>
  <si>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</si>
  <si>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</si>
  <si>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</si>
  <si>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</si>
  <si>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</si>
  <si>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</si>
  <si>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</si>
  <si>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</si>
  <si>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</si>
  <si>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</si>
  <si>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</si>
  <si>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</si>
  <si>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</si>
  <si>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</si>
  <si>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</si>
  <si>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</si>
  <si>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</si>
  <si>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</si>
  <si>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</si>
  <si>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</si>
  <si>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</si>
  <si>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</si>
  <si>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</si>
  <si>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</si>
  <si>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</si>
  <si>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</si>
  <si>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</si>
  <si>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</si>
  <si>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</si>
  <si>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</si>
  <si>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</si>
  <si>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</si>
  <si>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</si>
  <si>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Lutego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</si>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</sst>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/>
    </xf>
    <xf numFmtId="0" fontId="2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5" fillId="0" borderId="43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6" fillId="0" borderId="35" xfId="0" applyFont="1" applyBorder="1" applyAlignment="1">
      <alignment horizontal="center"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center"/>
      <protection/>
    </xf>
    <xf numFmtId="167" fontId="26" fillId="0" borderId="44" xfId="0" applyNumberFormat="1" applyFont="1" applyBorder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19" xfId="0" applyFont="1" applyBorder="1" applyAlignment="1" applyProtection="1">
      <alignment horizontal="left"/>
      <protection/>
    </xf>
    <xf numFmtId="167" fontId="27" fillId="0" borderId="19" xfId="0" applyNumberFormat="1" applyFont="1" applyBorder="1" applyAlignment="1" applyProtection="1">
      <alignment/>
      <protection/>
    </xf>
    <xf numFmtId="167" fontId="27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167" fontId="26" fillId="0" borderId="19" xfId="0" applyNumberFormat="1" applyFont="1" applyBorder="1" applyAlignment="1" applyProtection="1">
      <alignment/>
      <protection/>
    </xf>
    <xf numFmtId="167" fontId="26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23" xfId="0" applyFont="1" applyBorder="1" applyAlignment="1" applyProtection="1">
      <alignment horizontal="left"/>
      <protection/>
    </xf>
    <xf numFmtId="167" fontId="27" fillId="0" borderId="23" xfId="0" applyNumberFormat="1" applyFont="1" applyBorder="1" applyAlignment="1" applyProtection="1">
      <alignment/>
      <protection/>
    </xf>
    <xf numFmtId="167" fontId="27" fillId="0" borderId="45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7" fillId="0" borderId="18" xfId="0" applyNumberFormat="1" applyFont="1" applyBorder="1" applyAlignment="1" applyProtection="1">
      <alignment horizontal="center"/>
      <protection/>
    </xf>
    <xf numFmtId="167" fontId="27" fillId="0" borderId="42" xfId="0" applyNumberFormat="1" applyFont="1" applyBorder="1" applyAlignment="1" applyProtection="1">
      <alignment/>
      <protection/>
    </xf>
    <xf numFmtId="167" fontId="27" fillId="0" borderId="46" xfId="0" applyNumberFormat="1" applyFont="1" applyBorder="1" applyAlignment="1" applyProtection="1">
      <alignment/>
      <protection/>
    </xf>
    <xf numFmtId="167" fontId="27" fillId="0" borderId="47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27" fillId="0" borderId="0" xfId="0" applyNumberFormat="1" applyFon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>
      <alignment horizontal="center"/>
    </xf>
    <xf numFmtId="167" fontId="15" fillId="0" borderId="48" xfId="0" applyNumberFormat="1" applyFont="1" applyBorder="1" applyAlignment="1" applyProtection="1">
      <alignment/>
      <protection/>
    </xf>
    <xf numFmtId="167" fontId="24" fillId="0" borderId="49" xfId="0" applyNumberFormat="1" applyFont="1" applyBorder="1" applyAlignment="1" applyProtection="1">
      <alignment/>
      <protection/>
    </xf>
    <xf numFmtId="167" fontId="15" fillId="0" borderId="50" xfId="0" applyNumberFormat="1" applyFont="1" applyBorder="1" applyAlignment="1" applyProtection="1">
      <alignment/>
      <protection/>
    </xf>
    <xf numFmtId="167" fontId="24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95"/>
          <c:w val="0.987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strona4!$C$6:$O$6</c:f>
              <c:strCache/>
            </c:strRef>
          </c:cat>
          <c:val>
            <c:numRef>
              <c:f>strona4!$C$7:$O$7</c:f>
              <c:numCache/>
            </c:numRef>
          </c:val>
        </c:ser>
        <c:axId val="36219212"/>
        <c:axId val="19251805"/>
      </c:barChart>
      <c:catAx>
        <c:axId val="362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251805"/>
        <c:crosses val="autoZero"/>
        <c:auto val="1"/>
        <c:lblOffset val="100"/>
        <c:noMultiLvlLbl val="0"/>
      </c:catAx>
      <c:valAx>
        <c:axId val="192518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219212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39925"/>
          <c:w val="0.75625"/>
          <c:h val="0.43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strona4!$S$6:$S$9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strona4!$T$6:$T$9</c:f>
              <c:numCache>
                <c:ptCount val="4"/>
                <c:pt idx="0">
                  <c:v>0.97</c:v>
                </c:pt>
                <c:pt idx="1">
                  <c:v>0.007</c:v>
                </c:pt>
                <c:pt idx="2">
                  <c:v>0.016</c:v>
                </c:pt>
                <c:pt idx="3">
                  <c:v>0.003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strona4!$B$16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strona4!$C$15:$O$15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strona4!$C$16:$O$16</c:f>
              <c:numCache>
                <c:ptCount val="13"/>
                <c:pt idx="0">
                  <c:v>786</c:v>
                </c:pt>
                <c:pt idx="1">
                  <c:v>401</c:v>
                </c:pt>
                <c:pt idx="2">
                  <c:v>492</c:v>
                </c:pt>
                <c:pt idx="3">
                  <c:v>380</c:v>
                </c:pt>
                <c:pt idx="4">
                  <c:v>661</c:v>
                </c:pt>
                <c:pt idx="5">
                  <c:v>289</c:v>
                </c:pt>
                <c:pt idx="6">
                  <c:v>325</c:v>
                </c:pt>
                <c:pt idx="7">
                  <c:v>209</c:v>
                </c:pt>
                <c:pt idx="8">
                  <c:v>328</c:v>
                </c:pt>
                <c:pt idx="9">
                  <c:v>651</c:v>
                </c:pt>
                <c:pt idx="10">
                  <c:v>520</c:v>
                </c:pt>
                <c:pt idx="11">
                  <c:v>555</c:v>
                </c:pt>
                <c:pt idx="12">
                  <c:v>600</c:v>
                </c:pt>
              </c:numCache>
            </c:numRef>
          </c:val>
        </c:ser>
        <c:ser>
          <c:idx val="1"/>
          <c:order val="1"/>
          <c:tx>
            <c:strRef>
              <c:f>strona4!$B$17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strona4!$C$15:$O$15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strona4!$C$17:$O$17</c:f>
              <c:numCache>
                <c:ptCount val="13"/>
                <c:pt idx="0">
                  <c:v>633</c:v>
                </c:pt>
                <c:pt idx="1">
                  <c:v>349</c:v>
                </c:pt>
                <c:pt idx="2">
                  <c:v>310</c:v>
                </c:pt>
                <c:pt idx="3">
                  <c:v>282</c:v>
                </c:pt>
                <c:pt idx="4">
                  <c:v>830</c:v>
                </c:pt>
                <c:pt idx="5">
                  <c:v>104</c:v>
                </c:pt>
                <c:pt idx="6">
                  <c:v>421</c:v>
                </c:pt>
                <c:pt idx="7">
                  <c:v>200</c:v>
                </c:pt>
                <c:pt idx="8">
                  <c:v>259</c:v>
                </c:pt>
                <c:pt idx="9">
                  <c:v>400</c:v>
                </c:pt>
                <c:pt idx="10">
                  <c:v>354</c:v>
                </c:pt>
                <c:pt idx="11">
                  <c:v>445</c:v>
                </c:pt>
                <c:pt idx="12">
                  <c:v>422</c:v>
                </c:pt>
              </c:numCache>
            </c:numRef>
          </c:val>
        </c:ser>
        <c:axId val="61024858"/>
        <c:axId val="61764051"/>
      </c:barChart>
      <c:catAx>
        <c:axId val="6102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764051"/>
        <c:crosses val="autoZero"/>
        <c:auto val="1"/>
        <c:lblOffset val="100"/>
        <c:noMultiLvlLbl val="0"/>
      </c:catAx>
      <c:valAx>
        <c:axId val="617640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024858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lutego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345"/>
          <c:w val="0.71825"/>
          <c:h val="0.42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strona4!$S$15:$S$19</c:f>
              <c:strCache/>
            </c:strRef>
          </c:cat>
          <c:val>
            <c:numRef>
              <c:f>strona4!$T$15:$T$19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p%20public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Arkusz2"/>
      <sheetName val="R 2000"/>
    </sheetNames>
    <sheetDataSet>
      <sheetData sheetId="0">
        <row r="33">
          <cell r="F33">
            <v>110</v>
          </cell>
          <cell r="G33">
            <v>28</v>
          </cell>
          <cell r="H33">
            <v>65</v>
          </cell>
          <cell r="I33">
            <v>50</v>
          </cell>
          <cell r="J33">
            <v>157</v>
          </cell>
          <cell r="K33">
            <v>121</v>
          </cell>
          <cell r="L33">
            <v>81</v>
          </cell>
          <cell r="M33">
            <v>78</v>
          </cell>
          <cell r="N33">
            <v>138</v>
          </cell>
          <cell r="O33">
            <v>131</v>
          </cell>
          <cell r="P33">
            <v>134</v>
          </cell>
          <cell r="Q33">
            <v>236</v>
          </cell>
          <cell r="R33">
            <v>208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</v>
          </cell>
          <cell r="R45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29</v>
          </cell>
          <cell r="N48">
            <v>0</v>
          </cell>
          <cell r="O48">
            <v>1</v>
          </cell>
          <cell r="P48">
            <v>2</v>
          </cell>
          <cell r="Q48">
            <v>1</v>
          </cell>
          <cell r="R48">
            <v>0</v>
          </cell>
        </row>
        <row r="50">
          <cell r="F50">
            <v>14</v>
          </cell>
          <cell r="G50">
            <v>4</v>
          </cell>
          <cell r="H50">
            <v>0</v>
          </cell>
          <cell r="I50">
            <v>1</v>
          </cell>
          <cell r="J50">
            <v>6</v>
          </cell>
          <cell r="K50">
            <v>10</v>
          </cell>
          <cell r="L50">
            <v>0</v>
          </cell>
          <cell r="M50">
            <v>1</v>
          </cell>
          <cell r="N50">
            <v>2</v>
          </cell>
          <cell r="O50">
            <v>5</v>
          </cell>
          <cell r="P50">
            <v>9</v>
          </cell>
          <cell r="Q50">
            <v>0</v>
          </cell>
          <cell r="R50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3</v>
          </cell>
          <cell r="L54">
            <v>1</v>
          </cell>
          <cell r="M54">
            <v>0</v>
          </cell>
          <cell r="N54">
            <v>3</v>
          </cell>
          <cell r="O54">
            <v>2</v>
          </cell>
          <cell r="P54">
            <v>0</v>
          </cell>
          <cell r="Q54">
            <v>0</v>
          </cell>
          <cell r="R54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4</v>
          </cell>
        </row>
        <row r="64"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4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2"/>
  <sheetViews>
    <sheetView zoomScale="75" zoomScaleNormal="75" workbookViewId="0" topLeftCell="A1">
      <selection activeCell="B1" sqref="B1:T73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.75">
      <c r="C3" s="1"/>
      <c r="D3" s="4" t="s">
        <v>1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2</v>
      </c>
    </row>
    <row r="4" spans="3:19" ht="32.25" customHeight="1" thickBot="1">
      <c r="C4" s="136" t="s">
        <v>3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3:19" ht="34.5" customHeight="1" thickBot="1">
      <c r="C5" s="7" t="s">
        <v>4</v>
      </c>
      <c r="D5" s="8" t="s">
        <v>5</v>
      </c>
      <c r="E5" s="9" t="s">
        <v>6</v>
      </c>
      <c r="F5" s="10" t="s">
        <v>93</v>
      </c>
      <c r="G5" s="11" t="s">
        <v>94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</row>
    <row r="6" spans="3:19" ht="24" customHeight="1" thickBot="1">
      <c r="C6" s="138" t="s">
        <v>19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3:19" ht="24" customHeight="1" thickBot="1">
      <c r="C7" s="14" t="s">
        <v>20</v>
      </c>
      <c r="D7" s="149" t="s">
        <v>21</v>
      </c>
      <c r="E7" s="150"/>
      <c r="F7" s="15">
        <v>13.4</v>
      </c>
      <c r="G7" s="16">
        <v>21.54</v>
      </c>
      <c r="H7" s="17">
        <v>30.93</v>
      </c>
      <c r="I7" s="17">
        <v>23.1</v>
      </c>
      <c r="J7" s="17">
        <v>28.01</v>
      </c>
      <c r="K7" s="17">
        <v>22.67</v>
      </c>
      <c r="L7" s="17">
        <v>25.55</v>
      </c>
      <c r="M7" s="17">
        <v>23.87</v>
      </c>
      <c r="N7" s="17">
        <v>16.48</v>
      </c>
      <c r="O7" s="17">
        <v>11.95</v>
      </c>
      <c r="P7" s="17">
        <v>23.5</v>
      </c>
      <c r="Q7" s="17">
        <v>29.41</v>
      </c>
      <c r="R7" s="18">
        <v>25.8</v>
      </c>
      <c r="S7" s="19">
        <v>21.64</v>
      </c>
    </row>
    <row r="8" spans="3:19" ht="24" customHeight="1" thickBot="1" thickTop="1">
      <c r="C8" s="20"/>
      <c r="D8" s="151" t="s">
        <v>22</v>
      </c>
      <c r="E8" s="152"/>
      <c r="F8" s="21">
        <v>8417</v>
      </c>
      <c r="G8" s="22">
        <v>5363</v>
      </c>
      <c r="H8" s="22">
        <v>7362</v>
      </c>
      <c r="I8" s="22">
        <v>5706</v>
      </c>
      <c r="J8" s="22">
        <v>14563</v>
      </c>
      <c r="K8" s="22">
        <v>4738</v>
      </c>
      <c r="L8" s="22">
        <v>5570</v>
      </c>
      <c r="M8" s="22">
        <v>3676</v>
      </c>
      <c r="N8" s="22">
        <v>4005</v>
      </c>
      <c r="O8" s="22">
        <v>7244</v>
      </c>
      <c r="P8" s="22">
        <v>7777</v>
      </c>
      <c r="Q8" s="22">
        <v>10000</v>
      </c>
      <c r="R8" s="23">
        <v>10783</v>
      </c>
      <c r="S8" s="24">
        <f>SUM(F8:R8)</f>
        <v>95204</v>
      </c>
    </row>
    <row r="9" spans="3:19" ht="24" customHeight="1" thickBot="1" thickTop="1">
      <c r="C9" s="20"/>
      <c r="D9" s="153" t="s">
        <v>23</v>
      </c>
      <c r="E9" s="154"/>
      <c r="F9" s="25">
        <v>8264</v>
      </c>
      <c r="G9" s="25">
        <v>5311</v>
      </c>
      <c r="H9" s="25">
        <v>7180</v>
      </c>
      <c r="I9" s="25">
        <v>5608</v>
      </c>
      <c r="J9" s="25">
        <v>14732</v>
      </c>
      <c r="K9" s="25">
        <v>4553</v>
      </c>
      <c r="L9" s="25">
        <v>5666</v>
      </c>
      <c r="M9" s="25">
        <v>3667</v>
      </c>
      <c r="N9" s="25">
        <v>3936</v>
      </c>
      <c r="O9" s="25">
        <v>6993</v>
      </c>
      <c r="P9" s="25">
        <v>7611</v>
      </c>
      <c r="Q9" s="25">
        <v>9890</v>
      </c>
      <c r="R9" s="25">
        <v>10605</v>
      </c>
      <c r="S9" s="24">
        <f>SUM(F9:R9)</f>
        <v>94016</v>
      </c>
    </row>
    <row r="10" spans="3:19" ht="24" customHeight="1" thickBot="1" thickTop="1">
      <c r="C10" s="20"/>
      <c r="D10" s="155" t="s">
        <v>24</v>
      </c>
      <c r="E10" s="142"/>
      <c r="F10" s="26">
        <f aca="true" t="shared" si="0" ref="F10:R10">F8-F9</f>
        <v>153</v>
      </c>
      <c r="G10" s="26">
        <f t="shared" si="0"/>
        <v>52</v>
      </c>
      <c r="H10" s="26">
        <f t="shared" si="0"/>
        <v>182</v>
      </c>
      <c r="I10" s="26">
        <f t="shared" si="0"/>
        <v>98</v>
      </c>
      <c r="J10" s="26">
        <f t="shared" si="0"/>
        <v>-169</v>
      </c>
      <c r="K10" s="26">
        <f t="shared" si="0"/>
        <v>185</v>
      </c>
      <c r="L10" s="26">
        <f t="shared" si="0"/>
        <v>-96</v>
      </c>
      <c r="M10" s="26">
        <f t="shared" si="0"/>
        <v>9</v>
      </c>
      <c r="N10" s="26">
        <f t="shared" si="0"/>
        <v>69</v>
      </c>
      <c r="O10" s="26">
        <f t="shared" si="0"/>
        <v>251</v>
      </c>
      <c r="P10" s="26">
        <f t="shared" si="0"/>
        <v>166</v>
      </c>
      <c r="Q10" s="26">
        <f t="shared" si="0"/>
        <v>110</v>
      </c>
      <c r="R10" s="26">
        <f t="shared" si="0"/>
        <v>178</v>
      </c>
      <c r="S10" s="24">
        <f>SUM(F10:R10)</f>
        <v>1188</v>
      </c>
    </row>
    <row r="11" spans="3:19" ht="24" customHeight="1" thickBot="1" thickTop="1">
      <c r="C11" s="27"/>
      <c r="D11" s="155" t="s">
        <v>25</v>
      </c>
      <c r="E11" s="142"/>
      <c r="F11" s="28">
        <f aca="true" t="shared" si="1" ref="F11:S11">F8/F9*100</f>
        <v>101.851403678606</v>
      </c>
      <c r="G11" s="28">
        <f t="shared" si="1"/>
        <v>100.97909998117116</v>
      </c>
      <c r="H11" s="28">
        <f t="shared" si="1"/>
        <v>102.53481894150418</v>
      </c>
      <c r="I11" s="28">
        <f t="shared" si="1"/>
        <v>101.74750356633382</v>
      </c>
      <c r="J11" s="28">
        <f t="shared" si="1"/>
        <v>98.85283736084713</v>
      </c>
      <c r="K11" s="28">
        <f t="shared" si="1"/>
        <v>104.06325499670548</v>
      </c>
      <c r="L11" s="28">
        <f t="shared" si="1"/>
        <v>98.30568302153195</v>
      </c>
      <c r="M11" s="28">
        <f t="shared" si="1"/>
        <v>100.24543223343332</v>
      </c>
      <c r="N11" s="28">
        <f t="shared" si="1"/>
        <v>101.7530487804878</v>
      </c>
      <c r="O11" s="28">
        <f t="shared" si="1"/>
        <v>103.58930358930358</v>
      </c>
      <c r="P11" s="28">
        <f t="shared" si="1"/>
        <v>102.18105373801076</v>
      </c>
      <c r="Q11" s="28">
        <f t="shared" si="1"/>
        <v>101.11223458038423</v>
      </c>
      <c r="R11" s="29">
        <f t="shared" si="1"/>
        <v>101.67845355964167</v>
      </c>
      <c r="S11" s="30">
        <f t="shared" si="1"/>
        <v>101.2636147038802</v>
      </c>
    </row>
    <row r="12" spans="3:19" ht="24" customHeight="1" thickBot="1" thickTop="1">
      <c r="C12" s="31" t="s">
        <v>26</v>
      </c>
      <c r="D12" s="155" t="s">
        <v>27</v>
      </c>
      <c r="E12" s="142"/>
      <c r="F12" s="26">
        <v>786</v>
      </c>
      <c r="G12" s="32">
        <v>401</v>
      </c>
      <c r="H12" s="33">
        <v>492</v>
      </c>
      <c r="I12" s="33">
        <v>380</v>
      </c>
      <c r="J12" s="33">
        <v>661</v>
      </c>
      <c r="K12" s="33">
        <v>289</v>
      </c>
      <c r="L12" s="33">
        <v>325</v>
      </c>
      <c r="M12" s="33">
        <v>209</v>
      </c>
      <c r="N12" s="34">
        <v>328</v>
      </c>
      <c r="O12" s="34">
        <v>651</v>
      </c>
      <c r="P12" s="34">
        <v>520</v>
      </c>
      <c r="Q12" s="34">
        <v>555</v>
      </c>
      <c r="R12" s="34">
        <v>600</v>
      </c>
      <c r="S12" s="24">
        <f>SUM(F12:R12)</f>
        <v>6197</v>
      </c>
    </row>
    <row r="13" spans="3:19" ht="24" customHeight="1" thickBot="1" thickTop="1">
      <c r="C13" s="14"/>
      <c r="D13" s="155" t="s">
        <v>28</v>
      </c>
      <c r="E13" s="142"/>
      <c r="F13" s="26">
        <v>160</v>
      </c>
      <c r="G13" s="35">
        <v>78</v>
      </c>
      <c r="H13" s="33">
        <v>107</v>
      </c>
      <c r="I13" s="33">
        <v>82</v>
      </c>
      <c r="J13" s="33">
        <v>138</v>
      </c>
      <c r="K13" s="33">
        <v>87</v>
      </c>
      <c r="L13" s="33">
        <v>52</v>
      </c>
      <c r="M13" s="33">
        <v>55</v>
      </c>
      <c r="N13" s="34">
        <v>175</v>
      </c>
      <c r="O13" s="34">
        <v>150</v>
      </c>
      <c r="P13" s="34">
        <v>132</v>
      </c>
      <c r="Q13" s="34">
        <v>144</v>
      </c>
      <c r="R13" s="34">
        <v>170</v>
      </c>
      <c r="S13" s="24">
        <f>SUM(F13:R13)</f>
        <v>1530</v>
      </c>
    </row>
    <row r="14" spans="3:19" ht="24" customHeight="1" thickBot="1" thickTop="1">
      <c r="C14" s="36"/>
      <c r="D14" s="155" t="s">
        <v>29</v>
      </c>
      <c r="E14" s="142"/>
      <c r="F14" s="37">
        <f aca="true" t="shared" si="2" ref="F14:S14">F13/F12*100</f>
        <v>20.35623409669211</v>
      </c>
      <c r="G14" s="37">
        <f t="shared" si="2"/>
        <v>19.45137157107232</v>
      </c>
      <c r="H14" s="37">
        <f t="shared" si="2"/>
        <v>21.747967479674795</v>
      </c>
      <c r="I14" s="37">
        <f t="shared" si="2"/>
        <v>21.578947368421055</v>
      </c>
      <c r="J14" s="37">
        <f t="shared" si="2"/>
        <v>20.87745839636914</v>
      </c>
      <c r="K14" s="37">
        <f t="shared" si="2"/>
        <v>30.103806228373703</v>
      </c>
      <c r="L14" s="37">
        <f t="shared" si="2"/>
        <v>16</v>
      </c>
      <c r="M14" s="37">
        <f t="shared" si="2"/>
        <v>26.31578947368421</v>
      </c>
      <c r="N14" s="37">
        <f t="shared" si="2"/>
        <v>53.35365853658537</v>
      </c>
      <c r="O14" s="37">
        <f>O13/O12*100</f>
        <v>23.04147465437788</v>
      </c>
      <c r="P14" s="37">
        <f t="shared" si="2"/>
        <v>25.384615384615383</v>
      </c>
      <c r="Q14" s="37">
        <f t="shared" si="2"/>
        <v>25.945945945945947</v>
      </c>
      <c r="R14" s="38">
        <f t="shared" si="2"/>
        <v>28.333333333333332</v>
      </c>
      <c r="S14" s="39">
        <f t="shared" si="2"/>
        <v>24.689365822172018</v>
      </c>
    </row>
    <row r="15" spans="3:19" ht="24" customHeight="1" thickBot="1" thickTop="1">
      <c r="C15" s="14" t="s">
        <v>30</v>
      </c>
      <c r="D15" s="167" t="s">
        <v>31</v>
      </c>
      <c r="E15" s="146"/>
      <c r="F15" s="26">
        <v>633</v>
      </c>
      <c r="G15" s="33">
        <v>349</v>
      </c>
      <c r="H15" s="33">
        <v>310</v>
      </c>
      <c r="I15" s="33">
        <v>282</v>
      </c>
      <c r="J15" s="33">
        <v>830</v>
      </c>
      <c r="K15" s="33">
        <v>104</v>
      </c>
      <c r="L15" s="33">
        <v>421</v>
      </c>
      <c r="M15" s="33">
        <v>200</v>
      </c>
      <c r="N15" s="34">
        <v>259</v>
      </c>
      <c r="O15" s="34">
        <v>400</v>
      </c>
      <c r="P15" s="34">
        <v>354</v>
      </c>
      <c r="Q15" s="34">
        <v>445</v>
      </c>
      <c r="R15" s="34">
        <v>422</v>
      </c>
      <c r="S15" s="24">
        <f>SUM(F15:R15)</f>
        <v>5009</v>
      </c>
    </row>
    <row r="16" spans="3:19" ht="24" customHeight="1" thickBot="1" thickTop="1">
      <c r="C16" s="14" t="s">
        <v>32</v>
      </c>
      <c r="D16" s="155" t="s">
        <v>33</v>
      </c>
      <c r="E16" s="142"/>
      <c r="F16" s="26">
        <v>286</v>
      </c>
      <c r="G16" s="33">
        <v>193</v>
      </c>
      <c r="H16" s="33">
        <v>158</v>
      </c>
      <c r="I16" s="33">
        <v>140</v>
      </c>
      <c r="J16" s="33">
        <v>437</v>
      </c>
      <c r="K16" s="33">
        <v>91</v>
      </c>
      <c r="L16" s="33">
        <v>243</v>
      </c>
      <c r="M16" s="33">
        <v>119</v>
      </c>
      <c r="N16" s="34">
        <v>170</v>
      </c>
      <c r="O16" s="34">
        <v>282</v>
      </c>
      <c r="P16" s="34">
        <v>237</v>
      </c>
      <c r="Q16" s="34">
        <v>278</v>
      </c>
      <c r="R16" s="34">
        <v>212</v>
      </c>
      <c r="S16" s="24">
        <f>SUM(F16:R16)</f>
        <v>2846</v>
      </c>
    </row>
    <row r="17" spans="3:19" ht="24" customHeight="1" thickBot="1" thickTop="1">
      <c r="C17" s="14" t="s">
        <v>32</v>
      </c>
      <c r="D17" s="155" t="s">
        <v>34</v>
      </c>
      <c r="E17" s="142"/>
      <c r="F17" s="26">
        <v>283</v>
      </c>
      <c r="G17" s="33">
        <v>191</v>
      </c>
      <c r="H17" s="33">
        <v>152</v>
      </c>
      <c r="I17" s="33">
        <v>138</v>
      </c>
      <c r="J17" s="33">
        <v>433</v>
      </c>
      <c r="K17" s="33">
        <v>89</v>
      </c>
      <c r="L17" s="33">
        <v>241</v>
      </c>
      <c r="M17" s="33">
        <v>118</v>
      </c>
      <c r="N17" s="34">
        <v>167</v>
      </c>
      <c r="O17" s="34">
        <v>280</v>
      </c>
      <c r="P17" s="34">
        <v>237</v>
      </c>
      <c r="Q17" s="34">
        <v>234</v>
      </c>
      <c r="R17" s="34">
        <v>211</v>
      </c>
      <c r="S17" s="24">
        <f>SUM(F17:R17)</f>
        <v>2774</v>
      </c>
    </row>
    <row r="18" spans="3:19" ht="24" customHeight="1" thickBot="1" thickTop="1">
      <c r="C18" s="40" t="s">
        <v>32</v>
      </c>
      <c r="D18" s="166" t="s">
        <v>35</v>
      </c>
      <c r="E18" s="144"/>
      <c r="F18" s="41">
        <v>237</v>
      </c>
      <c r="G18" s="42">
        <v>109</v>
      </c>
      <c r="H18" s="42">
        <v>97</v>
      </c>
      <c r="I18" s="42">
        <v>58</v>
      </c>
      <c r="J18" s="42">
        <v>197</v>
      </c>
      <c r="K18" s="42">
        <v>1</v>
      </c>
      <c r="L18" s="42">
        <v>119</v>
      </c>
      <c r="M18" s="42">
        <v>39</v>
      </c>
      <c r="N18" s="43">
        <v>66</v>
      </c>
      <c r="O18" s="43">
        <v>66</v>
      </c>
      <c r="P18" s="43">
        <v>55</v>
      </c>
      <c r="Q18" s="43">
        <v>89</v>
      </c>
      <c r="R18" s="43">
        <v>171</v>
      </c>
      <c r="S18" s="24">
        <f>SUM(F18:R18)</f>
        <v>1304</v>
      </c>
    </row>
    <row r="19" spans="3:19" ht="24" customHeight="1" thickBot="1">
      <c r="C19" s="138" t="s">
        <v>36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3:19" ht="24" customHeight="1" thickBot="1">
      <c r="C20" s="44" t="s">
        <v>20</v>
      </c>
      <c r="D20" s="164" t="s">
        <v>37</v>
      </c>
      <c r="E20" s="165"/>
      <c r="F20" s="45">
        <v>4361</v>
      </c>
      <c r="G20" s="46">
        <v>2799</v>
      </c>
      <c r="H20" s="46">
        <v>4138</v>
      </c>
      <c r="I20" s="46">
        <v>3135</v>
      </c>
      <c r="J20" s="46">
        <v>7713</v>
      </c>
      <c r="K20" s="46">
        <v>2395</v>
      </c>
      <c r="L20" s="46">
        <v>2819</v>
      </c>
      <c r="M20" s="46">
        <v>1886</v>
      </c>
      <c r="N20" s="47">
        <v>1891</v>
      </c>
      <c r="O20" s="47">
        <v>3977</v>
      </c>
      <c r="P20" s="47">
        <v>4449</v>
      </c>
      <c r="Q20" s="47">
        <v>5489</v>
      </c>
      <c r="R20" s="47">
        <v>5736</v>
      </c>
      <c r="S20" s="48">
        <f>SUM(F20:R20)</f>
        <v>50788</v>
      </c>
    </row>
    <row r="21" spans="3:19" ht="24" customHeight="1" thickBot="1" thickTop="1">
      <c r="C21" s="49"/>
      <c r="D21" s="141" t="s">
        <v>38</v>
      </c>
      <c r="E21" s="142"/>
      <c r="F21" s="37">
        <f aca="true" t="shared" si="3" ref="F21:S21">F20/F8*100</f>
        <v>51.81180943328977</v>
      </c>
      <c r="G21" s="37">
        <f t="shared" si="3"/>
        <v>52.19093790788738</v>
      </c>
      <c r="H21" s="37">
        <f t="shared" si="3"/>
        <v>56.20755229557186</v>
      </c>
      <c r="I21" s="37">
        <f t="shared" si="3"/>
        <v>54.94216614090431</v>
      </c>
      <c r="J21" s="37">
        <f t="shared" si="3"/>
        <v>52.96298839524823</v>
      </c>
      <c r="K21" s="37">
        <f t="shared" si="3"/>
        <v>50.54875474883917</v>
      </c>
      <c r="L21" s="37">
        <f t="shared" si="3"/>
        <v>50.610412926391376</v>
      </c>
      <c r="M21" s="37">
        <f t="shared" si="3"/>
        <v>51.305767138193694</v>
      </c>
      <c r="N21" s="37">
        <f t="shared" si="3"/>
        <v>47.21598002496879</v>
      </c>
      <c r="O21" s="37">
        <f t="shared" si="3"/>
        <v>54.90060739922694</v>
      </c>
      <c r="P21" s="37">
        <f t="shared" si="3"/>
        <v>57.20714928635721</v>
      </c>
      <c r="Q21" s="37">
        <f t="shared" si="3"/>
        <v>54.89000000000001</v>
      </c>
      <c r="R21" s="38">
        <f t="shared" si="3"/>
        <v>53.1948437355096</v>
      </c>
      <c r="S21" s="39">
        <f t="shared" si="3"/>
        <v>53.346498046300574</v>
      </c>
    </row>
    <row r="22" spans="3:19" ht="24" customHeight="1" thickBot="1" thickTop="1">
      <c r="C22" s="50" t="s">
        <v>26</v>
      </c>
      <c r="D22" s="141" t="s">
        <v>39</v>
      </c>
      <c r="E22" s="142"/>
      <c r="F22" s="26">
        <v>532</v>
      </c>
      <c r="G22" s="33">
        <v>285</v>
      </c>
      <c r="H22" s="33">
        <v>434</v>
      </c>
      <c r="I22" s="33">
        <v>374</v>
      </c>
      <c r="J22" s="33">
        <v>764</v>
      </c>
      <c r="K22" s="33">
        <v>208</v>
      </c>
      <c r="L22" s="33">
        <v>289</v>
      </c>
      <c r="M22" s="33">
        <v>177</v>
      </c>
      <c r="N22" s="34">
        <v>262</v>
      </c>
      <c r="O22" s="34">
        <v>472</v>
      </c>
      <c r="P22" s="34">
        <v>468</v>
      </c>
      <c r="Q22" s="34">
        <v>436</v>
      </c>
      <c r="R22" s="34">
        <v>554</v>
      </c>
      <c r="S22" s="51">
        <f>SUM(F22:R22)</f>
        <v>5255</v>
      </c>
    </row>
    <row r="23" spans="3:19" ht="24" customHeight="1" thickBot="1" thickTop="1">
      <c r="C23" s="52"/>
      <c r="D23" s="141" t="s">
        <v>38</v>
      </c>
      <c r="E23" s="142"/>
      <c r="F23" s="37">
        <f aca="true" t="shared" si="4" ref="F23:S23">F22/F8*100</f>
        <v>6.320541760722348</v>
      </c>
      <c r="G23" s="37">
        <f t="shared" si="4"/>
        <v>5.314189819131084</v>
      </c>
      <c r="H23" s="37">
        <f t="shared" si="4"/>
        <v>5.895137190980712</v>
      </c>
      <c r="I23" s="37">
        <f t="shared" si="4"/>
        <v>6.5545040308447255</v>
      </c>
      <c r="J23" s="37">
        <f t="shared" si="4"/>
        <v>5.246171805259905</v>
      </c>
      <c r="K23" s="37">
        <f t="shared" si="4"/>
        <v>4.390037990713381</v>
      </c>
      <c r="L23" s="37">
        <f t="shared" si="4"/>
        <v>5.18850987432675</v>
      </c>
      <c r="M23" s="37">
        <f t="shared" si="4"/>
        <v>4.815016322089227</v>
      </c>
      <c r="N23" s="37">
        <f t="shared" si="4"/>
        <v>6.5418227215980025</v>
      </c>
      <c r="O23" s="37">
        <f t="shared" si="4"/>
        <v>6.515737161789067</v>
      </c>
      <c r="P23" s="37">
        <f t="shared" si="4"/>
        <v>6.017744631606018</v>
      </c>
      <c r="Q23" s="37">
        <f t="shared" si="4"/>
        <v>4.36</v>
      </c>
      <c r="R23" s="38">
        <f t="shared" si="4"/>
        <v>5.1377167764073075</v>
      </c>
      <c r="S23" s="39">
        <f t="shared" si="4"/>
        <v>5.519726061930172</v>
      </c>
    </row>
    <row r="24" spans="3:19" ht="24" customHeight="1" thickBot="1" thickTop="1">
      <c r="C24" s="53" t="s">
        <v>30</v>
      </c>
      <c r="D24" s="145" t="s">
        <v>40</v>
      </c>
      <c r="E24" s="146"/>
      <c r="F24" s="26">
        <v>663</v>
      </c>
      <c r="G24" s="33">
        <v>272</v>
      </c>
      <c r="H24" s="33">
        <v>96</v>
      </c>
      <c r="I24" s="33">
        <v>701</v>
      </c>
      <c r="J24" s="33">
        <v>1291</v>
      </c>
      <c r="K24" s="33">
        <v>38</v>
      </c>
      <c r="L24" s="33">
        <v>516</v>
      </c>
      <c r="M24" s="33">
        <v>490</v>
      </c>
      <c r="N24" s="34">
        <v>4</v>
      </c>
      <c r="O24" s="34">
        <v>277</v>
      </c>
      <c r="P24" s="34">
        <v>218</v>
      </c>
      <c r="Q24" s="34">
        <v>1071</v>
      </c>
      <c r="R24" s="34">
        <v>107</v>
      </c>
      <c r="S24" s="54">
        <f>SUM(F24:R24)</f>
        <v>5744</v>
      </c>
    </row>
    <row r="25" spans="3:19" ht="24" customHeight="1" thickBot="1" thickTop="1">
      <c r="C25" s="53"/>
      <c r="D25" s="141" t="s">
        <v>38</v>
      </c>
      <c r="E25" s="142"/>
      <c r="F25" s="37">
        <f aca="true" t="shared" si="5" ref="F25:S25">F24/F8*100</f>
        <v>7.876915765712249</v>
      </c>
      <c r="G25" s="37">
        <f t="shared" si="5"/>
        <v>5.071788178258437</v>
      </c>
      <c r="H25" s="37">
        <f t="shared" si="5"/>
        <v>1.3039934800325998</v>
      </c>
      <c r="I25" s="37">
        <f t="shared" si="5"/>
        <v>12.285313704872063</v>
      </c>
      <c r="J25" s="37">
        <f t="shared" si="5"/>
        <v>8.864931676165625</v>
      </c>
      <c r="K25" s="37">
        <f t="shared" si="5"/>
        <v>0.8020261713803293</v>
      </c>
      <c r="L25" s="37">
        <f t="shared" si="5"/>
        <v>9.26391382405745</v>
      </c>
      <c r="M25" s="37">
        <f t="shared" si="5"/>
        <v>13.329706202393906</v>
      </c>
      <c r="N25" s="37">
        <f t="shared" si="5"/>
        <v>0.09987515605493133</v>
      </c>
      <c r="O25" s="37">
        <f t="shared" si="5"/>
        <v>3.8238542241855327</v>
      </c>
      <c r="P25" s="37">
        <f t="shared" si="5"/>
        <v>2.803137456602803</v>
      </c>
      <c r="Q25" s="37">
        <f t="shared" si="5"/>
        <v>10.71</v>
      </c>
      <c r="R25" s="38">
        <f t="shared" si="5"/>
        <v>0.9923026986923862</v>
      </c>
      <c r="S25" s="39">
        <f t="shared" si="5"/>
        <v>6.033359942859544</v>
      </c>
    </row>
    <row r="26" spans="3:19" ht="24" customHeight="1" thickBot="1" thickTop="1">
      <c r="C26" s="50" t="s">
        <v>41</v>
      </c>
      <c r="D26" s="141" t="s">
        <v>42</v>
      </c>
      <c r="E26" s="142"/>
      <c r="F26" s="26">
        <v>1815</v>
      </c>
      <c r="G26" s="33">
        <v>1003</v>
      </c>
      <c r="H26" s="33">
        <v>1607</v>
      </c>
      <c r="I26" s="33">
        <v>1725</v>
      </c>
      <c r="J26" s="33">
        <v>3649</v>
      </c>
      <c r="K26" s="33">
        <v>1215</v>
      </c>
      <c r="L26" s="33">
        <v>1598</v>
      </c>
      <c r="M26" s="33">
        <v>1150</v>
      </c>
      <c r="N26" s="34">
        <v>777</v>
      </c>
      <c r="O26" s="34">
        <v>1186</v>
      </c>
      <c r="P26" s="34">
        <v>1206</v>
      </c>
      <c r="Q26" s="34">
        <v>2640</v>
      </c>
      <c r="R26" s="34">
        <v>2513</v>
      </c>
      <c r="S26" s="51">
        <f>SUM(F26:R26)</f>
        <v>22084</v>
      </c>
    </row>
    <row r="27" spans="3:19" ht="24" customHeight="1" thickBot="1" thickTop="1">
      <c r="C27" s="55"/>
      <c r="D27" s="141" t="s">
        <v>38</v>
      </c>
      <c r="E27" s="142"/>
      <c r="F27" s="37">
        <f aca="true" t="shared" si="6" ref="F27:S27">F26/F8*100</f>
        <v>21.563502435547107</v>
      </c>
      <c r="G27" s="37">
        <f t="shared" si="6"/>
        <v>18.70221890732799</v>
      </c>
      <c r="H27" s="37">
        <f t="shared" si="6"/>
        <v>21.82830752512904</v>
      </c>
      <c r="I27" s="37">
        <f t="shared" si="6"/>
        <v>30.231335436382757</v>
      </c>
      <c r="J27" s="37">
        <f t="shared" si="6"/>
        <v>25.056650415436383</v>
      </c>
      <c r="K27" s="37">
        <f t="shared" si="6"/>
        <v>25.643731532292108</v>
      </c>
      <c r="L27" s="37">
        <f t="shared" si="6"/>
        <v>28.689407540394974</v>
      </c>
      <c r="M27" s="37">
        <f t="shared" si="6"/>
        <v>31.284004352557126</v>
      </c>
      <c r="N27" s="37">
        <f t="shared" si="6"/>
        <v>19.40074906367041</v>
      </c>
      <c r="O27" s="37">
        <f t="shared" si="6"/>
        <v>16.372170071783547</v>
      </c>
      <c r="P27" s="37">
        <f t="shared" si="6"/>
        <v>15.507265012215507</v>
      </c>
      <c r="Q27" s="37">
        <f t="shared" si="6"/>
        <v>26.400000000000002</v>
      </c>
      <c r="R27" s="38">
        <f t="shared" si="6"/>
        <v>23.305202633775387</v>
      </c>
      <c r="S27" s="39">
        <f t="shared" si="6"/>
        <v>23.196504348556786</v>
      </c>
    </row>
    <row r="28" spans="3:19" ht="24" customHeight="1" thickBot="1" thickTop="1">
      <c r="C28" s="14" t="s">
        <v>43</v>
      </c>
      <c r="D28" s="141" t="s">
        <v>44</v>
      </c>
      <c r="E28" s="142"/>
      <c r="F28" s="56">
        <v>375</v>
      </c>
      <c r="G28" s="34">
        <v>91</v>
      </c>
      <c r="H28" s="34">
        <v>32</v>
      </c>
      <c r="I28" s="34">
        <v>29</v>
      </c>
      <c r="J28" s="34">
        <v>148</v>
      </c>
      <c r="K28" s="34">
        <v>32</v>
      </c>
      <c r="L28" s="34">
        <v>37</v>
      </c>
      <c r="M28" s="34">
        <v>19</v>
      </c>
      <c r="N28" s="34">
        <v>125</v>
      </c>
      <c r="O28" s="34">
        <v>76</v>
      </c>
      <c r="P28" s="34">
        <v>68</v>
      </c>
      <c r="Q28" s="34">
        <v>55</v>
      </c>
      <c r="R28" s="34">
        <v>151</v>
      </c>
      <c r="S28" s="51">
        <f>SUM(F28:R28)</f>
        <v>1238</v>
      </c>
    </row>
    <row r="29" spans="3:19" ht="24" customHeight="1" thickBot="1" thickTop="1">
      <c r="C29" s="52"/>
      <c r="D29" s="141" t="s">
        <v>38</v>
      </c>
      <c r="E29" s="142"/>
      <c r="F29" s="57">
        <f aca="true" t="shared" si="7" ref="F29:S29">F28/F8*100</f>
        <v>4.455269098253535</v>
      </c>
      <c r="G29" s="57">
        <f t="shared" si="7"/>
        <v>1.6968114861085213</v>
      </c>
      <c r="H29" s="57">
        <f t="shared" si="7"/>
        <v>0.43466449334419993</v>
      </c>
      <c r="I29" s="57">
        <f t="shared" si="7"/>
        <v>0.5082369435681738</v>
      </c>
      <c r="J29" s="57">
        <f t="shared" si="7"/>
        <v>1.0162741193435418</v>
      </c>
      <c r="K29" s="57">
        <f t="shared" si="7"/>
        <v>0.6753904601097509</v>
      </c>
      <c r="L29" s="57">
        <f t="shared" si="7"/>
        <v>0.6642728904847397</v>
      </c>
      <c r="M29" s="57">
        <f t="shared" si="7"/>
        <v>0.5168661588683352</v>
      </c>
      <c r="N29" s="57">
        <f t="shared" si="7"/>
        <v>3.1210986267166043</v>
      </c>
      <c r="O29" s="57">
        <f t="shared" si="7"/>
        <v>1.0491441192711208</v>
      </c>
      <c r="P29" s="57">
        <f t="shared" si="7"/>
        <v>0.8743731516008744</v>
      </c>
      <c r="Q29" s="57">
        <f t="shared" si="7"/>
        <v>0.5499999999999999</v>
      </c>
      <c r="R29" s="58">
        <f t="shared" si="7"/>
        <v>1.4003524065658908</v>
      </c>
      <c r="S29" s="39">
        <f t="shared" si="7"/>
        <v>1.300365530860048</v>
      </c>
    </row>
    <row r="30" spans="3:19" ht="24" customHeight="1" thickBot="1" thickTop="1">
      <c r="C30" s="50" t="s">
        <v>45</v>
      </c>
      <c r="D30" s="141" t="s">
        <v>46</v>
      </c>
      <c r="E30" s="142"/>
      <c r="F30" s="56">
        <v>0</v>
      </c>
      <c r="G30" s="34">
        <v>3376</v>
      </c>
      <c r="H30" s="34">
        <v>3730</v>
      </c>
      <c r="I30" s="34">
        <v>2894</v>
      </c>
      <c r="J30" s="34">
        <v>5475</v>
      </c>
      <c r="K30" s="34">
        <v>1883</v>
      </c>
      <c r="L30" s="34">
        <v>2897</v>
      </c>
      <c r="M30" s="34">
        <v>2149</v>
      </c>
      <c r="N30" s="34">
        <v>2532</v>
      </c>
      <c r="O30" s="34">
        <v>0</v>
      </c>
      <c r="P30" s="34">
        <v>4703</v>
      </c>
      <c r="Q30" s="34">
        <v>3886</v>
      </c>
      <c r="R30" s="34">
        <v>4478</v>
      </c>
      <c r="S30" s="51">
        <f>SUM(F30:R30)</f>
        <v>38003</v>
      </c>
    </row>
    <row r="31" spans="3:19" ht="24" customHeight="1" thickBot="1" thickTop="1">
      <c r="C31" s="59"/>
      <c r="D31" s="143" t="s">
        <v>38</v>
      </c>
      <c r="E31" s="144"/>
      <c r="F31" s="60">
        <f aca="true" t="shared" si="8" ref="F31:S31">F30/F8*100</f>
        <v>0</v>
      </c>
      <c r="G31" s="61">
        <f t="shared" si="8"/>
        <v>62.94984150661943</v>
      </c>
      <c r="H31" s="61">
        <f t="shared" si="8"/>
        <v>50.665580005433306</v>
      </c>
      <c r="I31" s="61">
        <f t="shared" si="8"/>
        <v>50.71854188573431</v>
      </c>
      <c r="J31" s="61">
        <f t="shared" si="8"/>
        <v>37.595275698688454</v>
      </c>
      <c r="K31" s="61">
        <f t="shared" si="8"/>
        <v>39.74250738708316</v>
      </c>
      <c r="L31" s="61">
        <f t="shared" si="8"/>
        <v>52.010771992818675</v>
      </c>
      <c r="M31" s="61">
        <f t="shared" si="8"/>
        <v>58.46028291621328</v>
      </c>
      <c r="N31" s="61">
        <f t="shared" si="8"/>
        <v>63.22097378277154</v>
      </c>
      <c r="O31" s="60">
        <f t="shared" si="8"/>
        <v>0</v>
      </c>
      <c r="P31" s="61">
        <f t="shared" si="8"/>
        <v>60.47319017616047</v>
      </c>
      <c r="Q31" s="61">
        <f t="shared" si="8"/>
        <v>38.86</v>
      </c>
      <c r="R31" s="62">
        <f t="shared" si="8"/>
        <v>41.52833163312622</v>
      </c>
      <c r="S31" s="63">
        <f t="shared" si="8"/>
        <v>39.917440443678835</v>
      </c>
    </row>
    <row r="32" spans="3:19" ht="24" customHeight="1" thickBot="1">
      <c r="C32" s="138" t="s">
        <v>47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</row>
    <row r="33" spans="3:19" ht="24" customHeight="1" thickBot="1">
      <c r="C33" s="64" t="s">
        <v>20</v>
      </c>
      <c r="D33" s="164" t="s">
        <v>48</v>
      </c>
      <c r="E33" s="165"/>
      <c r="F33" s="45">
        <v>69</v>
      </c>
      <c r="G33" s="45">
        <v>35</v>
      </c>
      <c r="H33" s="45">
        <v>103</v>
      </c>
      <c r="I33" s="45">
        <v>43</v>
      </c>
      <c r="J33" s="45">
        <v>254</v>
      </c>
      <c r="K33" s="45">
        <v>37</v>
      </c>
      <c r="L33" s="45">
        <v>104</v>
      </c>
      <c r="M33" s="45">
        <v>62</v>
      </c>
      <c r="N33" s="45">
        <v>131</v>
      </c>
      <c r="O33" s="45">
        <v>174</v>
      </c>
      <c r="P33" s="45">
        <v>96</v>
      </c>
      <c r="Q33" s="45">
        <v>208</v>
      </c>
      <c r="R33" s="45">
        <v>168</v>
      </c>
      <c r="S33" s="48">
        <f>SUM(F33:R33)</f>
        <v>1484</v>
      </c>
    </row>
    <row r="34" spans="3:19" ht="24" customHeight="1" thickBot="1" thickTop="1">
      <c r="C34" s="65" t="s">
        <v>26</v>
      </c>
      <c r="D34" s="156" t="s">
        <v>49</v>
      </c>
      <c r="E34" s="157"/>
      <c r="F34" s="66">
        <v>6</v>
      </c>
      <c r="G34" s="33">
        <v>2</v>
      </c>
      <c r="H34" s="33">
        <v>6</v>
      </c>
      <c r="I34" s="33">
        <v>2</v>
      </c>
      <c r="J34" s="33">
        <v>4</v>
      </c>
      <c r="K34" s="33">
        <v>3</v>
      </c>
      <c r="L34" s="33">
        <v>4</v>
      </c>
      <c r="M34" s="33">
        <v>1</v>
      </c>
      <c r="N34" s="34">
        <v>4</v>
      </c>
      <c r="O34" s="34">
        <v>2</v>
      </c>
      <c r="P34" s="34">
        <v>0</v>
      </c>
      <c r="Q34" s="34">
        <v>44</v>
      </c>
      <c r="R34" s="34">
        <v>1</v>
      </c>
      <c r="S34" s="48">
        <f>SUM(F34:R34)</f>
        <v>79</v>
      </c>
    </row>
    <row r="35" spans="3:19" ht="24" customHeight="1" thickBot="1" thickTop="1">
      <c r="C35" s="67" t="s">
        <v>30</v>
      </c>
      <c r="D35" s="158" t="s">
        <v>50</v>
      </c>
      <c r="E35" s="159"/>
      <c r="F35" s="41">
        <f>F33-'[1]I'!F33</f>
        <v>-41</v>
      </c>
      <c r="G35" s="41">
        <f>G33-'[1]I'!G33</f>
        <v>7</v>
      </c>
      <c r="H35" s="41">
        <f>H33-'[1]I'!H33</f>
        <v>38</v>
      </c>
      <c r="I35" s="41">
        <f>I33-'[1]I'!I33</f>
        <v>-7</v>
      </c>
      <c r="J35" s="41">
        <f>J33-'[1]I'!J33</f>
        <v>97</v>
      </c>
      <c r="K35" s="41">
        <f>K33-'[1]I'!K33</f>
        <v>-84</v>
      </c>
      <c r="L35" s="41">
        <f>L33-'[1]I'!L33</f>
        <v>23</v>
      </c>
      <c r="M35" s="41">
        <f>M33-'[1]I'!M33</f>
        <v>-16</v>
      </c>
      <c r="N35" s="41">
        <f>N33-'[1]I'!N33</f>
        <v>-7</v>
      </c>
      <c r="O35" s="41">
        <f>O33-'[1]I'!O33</f>
        <v>43</v>
      </c>
      <c r="P35" s="41">
        <f>P33-'[1]I'!P33</f>
        <v>-38</v>
      </c>
      <c r="Q35" s="41">
        <f>Q33-'[1]I'!Q33</f>
        <v>-28</v>
      </c>
      <c r="R35" s="41">
        <f>R33-'[1]I'!R33</f>
        <v>-40</v>
      </c>
      <c r="S35" s="48">
        <f>SUM(F35:R35)</f>
        <v>-53</v>
      </c>
    </row>
    <row r="36" spans="3:19" ht="24" customHeight="1" thickBot="1">
      <c r="C36" s="138" t="s">
        <v>51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</row>
    <row r="37" spans="3:19" ht="24" customHeight="1" thickBot="1">
      <c r="C37" s="68" t="s">
        <v>20</v>
      </c>
      <c r="D37" s="161" t="s">
        <v>52</v>
      </c>
      <c r="E37" s="163"/>
      <c r="F37" s="45">
        <v>0</v>
      </c>
      <c r="G37" s="46">
        <v>0</v>
      </c>
      <c r="H37" s="46">
        <v>1</v>
      </c>
      <c r="I37" s="46">
        <v>0</v>
      </c>
      <c r="J37" s="46">
        <v>0</v>
      </c>
      <c r="K37" s="46">
        <v>1</v>
      </c>
      <c r="L37" s="46">
        <v>0</v>
      </c>
      <c r="M37" s="46">
        <v>0</v>
      </c>
      <c r="N37" s="47">
        <v>1</v>
      </c>
      <c r="O37" s="47">
        <v>0</v>
      </c>
      <c r="P37" s="47">
        <v>0</v>
      </c>
      <c r="Q37" s="47">
        <v>1</v>
      </c>
      <c r="R37" s="47">
        <v>0</v>
      </c>
      <c r="S37" s="48">
        <f>SUM(F37:R37)</f>
        <v>4</v>
      </c>
    </row>
    <row r="38" spans="3:19" ht="24" customHeight="1" thickBot="1" thickTop="1">
      <c r="C38" s="69" t="s">
        <v>26</v>
      </c>
      <c r="D38" s="158" t="s">
        <v>53</v>
      </c>
      <c r="E38" s="159"/>
      <c r="F38" s="41" t="s">
        <v>54</v>
      </c>
      <c r="G38" s="42">
        <v>0</v>
      </c>
      <c r="H38" s="42">
        <v>4</v>
      </c>
      <c r="I38" s="42">
        <v>0</v>
      </c>
      <c r="J38" s="42">
        <v>0</v>
      </c>
      <c r="K38" s="42">
        <v>35</v>
      </c>
      <c r="L38" s="42">
        <v>0</v>
      </c>
      <c r="M38" s="42">
        <v>0</v>
      </c>
      <c r="N38" s="43">
        <v>39</v>
      </c>
      <c r="O38" s="43">
        <v>0</v>
      </c>
      <c r="P38" s="43">
        <v>0</v>
      </c>
      <c r="Q38" s="43">
        <v>11</v>
      </c>
      <c r="R38" s="43">
        <v>0</v>
      </c>
      <c r="S38" s="48">
        <f>SUM(G38:R38)</f>
        <v>89</v>
      </c>
    </row>
    <row r="39" spans="3:19" ht="12.75">
      <c r="C39" s="70"/>
      <c r="D39" s="71"/>
      <c r="E39" s="71"/>
      <c r="F39" s="7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2"/>
    </row>
    <row r="40" spans="2:19" ht="15.75">
      <c r="B40" t="s">
        <v>32</v>
      </c>
      <c r="C40" s="1"/>
      <c r="D40" s="2" t="s">
        <v>0</v>
      </c>
      <c r="E40" s="3"/>
      <c r="F40" s="7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5.75">
      <c r="C41" s="1"/>
      <c r="D41" s="4" t="s">
        <v>1</v>
      </c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 t="s">
        <v>55</v>
      </c>
    </row>
    <row r="42" spans="3:19" ht="26.25" thickBot="1">
      <c r="C42" s="136" t="s">
        <v>3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3:19" ht="34.5" customHeight="1" thickBot="1">
      <c r="C43" s="7" t="s">
        <v>4</v>
      </c>
      <c r="D43" s="74" t="s">
        <v>5</v>
      </c>
      <c r="E43" s="75" t="s">
        <v>6</v>
      </c>
      <c r="F43" s="11" t="s">
        <v>95</v>
      </c>
      <c r="G43" s="10" t="s">
        <v>96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2" t="s">
        <v>13</v>
      </c>
      <c r="O43" s="12" t="s">
        <v>14</v>
      </c>
      <c r="P43" s="12" t="s">
        <v>15</v>
      </c>
      <c r="Q43" s="12" t="s">
        <v>16</v>
      </c>
      <c r="R43" s="12" t="s">
        <v>17</v>
      </c>
      <c r="S43" s="13" t="s">
        <v>18</v>
      </c>
    </row>
    <row r="44" spans="3:19" ht="26.25" customHeight="1" thickBot="1">
      <c r="C44" s="138" t="s">
        <v>56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</row>
    <row r="45" spans="3:19" ht="25.5" customHeight="1" thickBot="1">
      <c r="C45" s="44" t="s">
        <v>20</v>
      </c>
      <c r="D45" s="161" t="s">
        <v>57</v>
      </c>
      <c r="E45" s="162"/>
      <c r="F45" s="76">
        <v>0</v>
      </c>
      <c r="G45" s="77">
        <v>0</v>
      </c>
      <c r="H45" s="77">
        <v>0</v>
      </c>
      <c r="I45" s="77">
        <v>1</v>
      </c>
      <c r="J45" s="78">
        <v>21</v>
      </c>
      <c r="K45" s="77">
        <v>0</v>
      </c>
      <c r="L45" s="78">
        <v>0</v>
      </c>
      <c r="M45" s="77">
        <v>1</v>
      </c>
      <c r="N45" s="78">
        <v>0</v>
      </c>
      <c r="O45" s="78">
        <v>4</v>
      </c>
      <c r="P45" s="77">
        <v>20</v>
      </c>
      <c r="Q45" s="79">
        <v>3</v>
      </c>
      <c r="R45" s="78">
        <v>0</v>
      </c>
      <c r="S45" s="80">
        <f aca="true" t="shared" si="9" ref="S45:S72">SUM(F45:R45)</f>
        <v>50</v>
      </c>
    </row>
    <row r="46" spans="3:19" ht="25.5" customHeight="1" thickBot="1" thickTop="1">
      <c r="C46" s="52"/>
      <c r="D46" s="156" t="s">
        <v>58</v>
      </c>
      <c r="E46" s="157"/>
      <c r="F46" s="81">
        <f>F45+'[1]I'!F45</f>
        <v>0</v>
      </c>
      <c r="G46" s="81">
        <f>G45+'[1]I'!G45</f>
        <v>0</v>
      </c>
      <c r="H46" s="81">
        <f>H45+'[1]I'!H45</f>
        <v>0</v>
      </c>
      <c r="I46" s="81">
        <f>I45+'[1]I'!I45</f>
        <v>1</v>
      </c>
      <c r="J46" s="81">
        <f>J45+'[1]I'!J45</f>
        <v>21</v>
      </c>
      <c r="K46" s="81">
        <f>K45+'[1]I'!K45</f>
        <v>0</v>
      </c>
      <c r="L46" s="81">
        <f>L45+'[1]I'!L45</f>
        <v>0</v>
      </c>
      <c r="M46" s="81">
        <f>M45+'[1]I'!M45</f>
        <v>1</v>
      </c>
      <c r="N46" s="81">
        <f>N45+'[1]I'!N45</f>
        <v>0</v>
      </c>
      <c r="O46" s="81">
        <f>O45+'[1]I'!O45</f>
        <v>4</v>
      </c>
      <c r="P46" s="81">
        <f>P45+'[1]I'!P45</f>
        <v>20</v>
      </c>
      <c r="Q46" s="81">
        <f>Q45+'[1]I'!Q45</f>
        <v>7</v>
      </c>
      <c r="R46" s="81">
        <f>R45+'[1]I'!R45</f>
        <v>0</v>
      </c>
      <c r="S46" s="80">
        <f t="shared" si="9"/>
        <v>54</v>
      </c>
    </row>
    <row r="47" spans="3:19" ht="25.5" customHeight="1" thickBot="1" thickTop="1">
      <c r="C47" s="50" t="s">
        <v>26</v>
      </c>
      <c r="D47" s="156" t="s">
        <v>59</v>
      </c>
      <c r="E47" s="157"/>
      <c r="F47" s="82">
        <v>3</v>
      </c>
      <c r="G47" s="83">
        <v>0</v>
      </c>
      <c r="H47" s="83">
        <v>0</v>
      </c>
      <c r="I47" s="83">
        <v>1</v>
      </c>
      <c r="J47" s="84">
        <v>0</v>
      </c>
      <c r="K47" s="83">
        <v>0</v>
      </c>
      <c r="L47" s="84">
        <v>0</v>
      </c>
      <c r="M47" s="83">
        <v>0</v>
      </c>
      <c r="N47" s="84">
        <v>0</v>
      </c>
      <c r="O47" s="84">
        <v>0</v>
      </c>
      <c r="P47" s="83">
        <v>0</v>
      </c>
      <c r="Q47" s="85">
        <v>16</v>
      </c>
      <c r="R47" s="84">
        <v>0</v>
      </c>
      <c r="S47" s="80">
        <f t="shared" si="9"/>
        <v>20</v>
      </c>
    </row>
    <row r="48" spans="3:19" ht="25.5" customHeight="1" thickBot="1" thickTop="1">
      <c r="C48" s="52"/>
      <c r="D48" s="156" t="s">
        <v>60</v>
      </c>
      <c r="E48" s="157"/>
      <c r="F48" s="82">
        <f>F47+'[1]I'!F48</f>
        <v>3</v>
      </c>
      <c r="G48" s="82">
        <f>G47+'[1]I'!G48</f>
        <v>0</v>
      </c>
      <c r="H48" s="82">
        <f>H47+'[1]I'!H48</f>
        <v>0</v>
      </c>
      <c r="I48" s="82">
        <f>I47+'[1]I'!I48</f>
        <v>1</v>
      </c>
      <c r="J48" s="82">
        <f>J47+'[1]I'!J48</f>
        <v>0</v>
      </c>
      <c r="K48" s="82">
        <f>K47+'[1]I'!K48</f>
        <v>0</v>
      </c>
      <c r="L48" s="82">
        <f>L47+'[1]I'!L48</f>
        <v>0</v>
      </c>
      <c r="M48" s="82">
        <f>M47+'[1]I'!M48</f>
        <v>29</v>
      </c>
      <c r="N48" s="82">
        <f>N47+'[1]I'!N48</f>
        <v>0</v>
      </c>
      <c r="O48" s="82">
        <f>O47+'[1]I'!O48</f>
        <v>1</v>
      </c>
      <c r="P48" s="82">
        <f>P47+'[1]I'!P48</f>
        <v>2</v>
      </c>
      <c r="Q48" s="82">
        <f>Q47+'[1]I'!Q48</f>
        <v>17</v>
      </c>
      <c r="R48" s="82">
        <f>R47+'[1]I'!R48</f>
        <v>0</v>
      </c>
      <c r="S48" s="80">
        <f t="shared" si="9"/>
        <v>53</v>
      </c>
    </row>
    <row r="49" spans="3:19" ht="25.5" customHeight="1" thickBot="1" thickTop="1">
      <c r="C49" s="50" t="s">
        <v>30</v>
      </c>
      <c r="D49" s="156" t="s">
        <v>61</v>
      </c>
      <c r="E49" s="157"/>
      <c r="F49" s="82">
        <v>0</v>
      </c>
      <c r="G49" s="83">
        <v>1</v>
      </c>
      <c r="H49" s="83">
        <v>6</v>
      </c>
      <c r="I49" s="83">
        <v>1</v>
      </c>
      <c r="J49" s="84">
        <v>4</v>
      </c>
      <c r="K49" s="83">
        <v>2</v>
      </c>
      <c r="L49" s="84">
        <v>2</v>
      </c>
      <c r="M49" s="83">
        <v>1</v>
      </c>
      <c r="N49" s="84">
        <v>3</v>
      </c>
      <c r="O49" s="84">
        <v>2</v>
      </c>
      <c r="P49" s="83">
        <v>0</v>
      </c>
      <c r="Q49" s="85">
        <v>23</v>
      </c>
      <c r="R49" s="84">
        <v>0</v>
      </c>
      <c r="S49" s="80">
        <f t="shared" si="9"/>
        <v>45</v>
      </c>
    </row>
    <row r="50" spans="3:19" ht="25.5" customHeight="1" thickBot="1" thickTop="1">
      <c r="C50" s="52"/>
      <c r="D50" s="156" t="s">
        <v>62</v>
      </c>
      <c r="E50" s="157"/>
      <c r="F50" s="82">
        <f>F49+'[1]I'!F50</f>
        <v>14</v>
      </c>
      <c r="G50" s="82">
        <f>G49+'[1]I'!G50</f>
        <v>5</v>
      </c>
      <c r="H50" s="82">
        <f>H49+'[1]I'!H50</f>
        <v>6</v>
      </c>
      <c r="I50" s="82">
        <f>I49+'[1]I'!I50</f>
        <v>2</v>
      </c>
      <c r="J50" s="82">
        <f>J49+'[1]I'!J50</f>
        <v>10</v>
      </c>
      <c r="K50" s="82">
        <f>K49+'[1]I'!K50</f>
        <v>12</v>
      </c>
      <c r="L50" s="82">
        <f>L49+'[1]I'!L50</f>
        <v>2</v>
      </c>
      <c r="M50" s="82">
        <f>M49+'[1]I'!M50</f>
        <v>2</v>
      </c>
      <c r="N50" s="82">
        <f>N49+'[1]I'!N50</f>
        <v>5</v>
      </c>
      <c r="O50" s="82">
        <f>O49+'[1]I'!O50</f>
        <v>7</v>
      </c>
      <c r="P50" s="82">
        <f>P49+'[1]I'!P50</f>
        <v>9</v>
      </c>
      <c r="Q50" s="82">
        <f>Q49+'[1]I'!Q50</f>
        <v>23</v>
      </c>
      <c r="R50" s="82">
        <f>R49+'[1]I'!R50</f>
        <v>0</v>
      </c>
      <c r="S50" s="80">
        <f t="shared" si="9"/>
        <v>97</v>
      </c>
    </row>
    <row r="51" spans="3:19" ht="25.5" customHeight="1" thickBot="1" thickTop="1">
      <c r="C51" s="14" t="s">
        <v>41</v>
      </c>
      <c r="D51" s="156" t="s">
        <v>63</v>
      </c>
      <c r="E51" s="157"/>
      <c r="F51" s="86">
        <v>0</v>
      </c>
      <c r="G51" s="84">
        <v>1</v>
      </c>
      <c r="H51" s="84">
        <v>0</v>
      </c>
      <c r="I51" s="84">
        <v>0</v>
      </c>
      <c r="J51" s="84">
        <v>0</v>
      </c>
      <c r="K51" s="83">
        <v>0</v>
      </c>
      <c r="L51" s="84">
        <v>0</v>
      </c>
      <c r="M51" s="83">
        <v>0</v>
      </c>
      <c r="N51" s="84">
        <v>0</v>
      </c>
      <c r="O51" s="84">
        <v>0</v>
      </c>
      <c r="P51" s="83">
        <v>0</v>
      </c>
      <c r="Q51" s="85">
        <v>1</v>
      </c>
      <c r="R51" s="84">
        <v>0</v>
      </c>
      <c r="S51" s="80">
        <f t="shared" si="9"/>
        <v>2</v>
      </c>
    </row>
    <row r="52" spans="3:19" ht="25.5" customHeight="1" thickBot="1" thickTop="1">
      <c r="C52" s="52"/>
      <c r="D52" s="156" t="s">
        <v>64</v>
      </c>
      <c r="E52" s="157"/>
      <c r="F52" s="87">
        <f>F51+'[1]I'!F52</f>
        <v>0</v>
      </c>
      <c r="G52" s="87">
        <f>G51+'[1]I'!G52</f>
        <v>1</v>
      </c>
      <c r="H52" s="87">
        <f>H51+'[1]I'!H52</f>
        <v>0</v>
      </c>
      <c r="I52" s="87">
        <f>I51+'[1]I'!I52</f>
        <v>0</v>
      </c>
      <c r="J52" s="87">
        <f>J51+'[1]I'!J52</f>
        <v>0</v>
      </c>
      <c r="K52" s="87">
        <f>K51+'[1]I'!K52</f>
        <v>0</v>
      </c>
      <c r="L52" s="87">
        <f>L51+'[1]I'!L52</f>
        <v>0</v>
      </c>
      <c r="M52" s="87">
        <f>M51+'[1]I'!M52</f>
        <v>0</v>
      </c>
      <c r="N52" s="87">
        <f>N51+'[1]I'!N52</f>
        <v>0</v>
      </c>
      <c r="O52" s="87">
        <f>O51+'[1]I'!O52</f>
        <v>0</v>
      </c>
      <c r="P52" s="87">
        <f>P51+'[1]I'!P52</f>
        <v>0</v>
      </c>
      <c r="Q52" s="87">
        <f>Q51+'[1]I'!Q52</f>
        <v>1</v>
      </c>
      <c r="R52" s="87">
        <f>R51+'[1]I'!R52</f>
        <v>0</v>
      </c>
      <c r="S52" s="80">
        <f t="shared" si="9"/>
        <v>2</v>
      </c>
    </row>
    <row r="53" spans="3:19" ht="25.5" customHeight="1" thickBot="1" thickTop="1">
      <c r="C53" s="50" t="s">
        <v>43</v>
      </c>
      <c r="D53" s="156" t="s">
        <v>65</v>
      </c>
      <c r="E53" s="157"/>
      <c r="F53" s="87">
        <v>2</v>
      </c>
      <c r="G53" s="83">
        <v>1</v>
      </c>
      <c r="H53" s="83">
        <v>0</v>
      </c>
      <c r="I53" s="83">
        <v>0</v>
      </c>
      <c r="J53" s="83">
        <v>0</v>
      </c>
      <c r="K53" s="83">
        <v>1</v>
      </c>
      <c r="L53" s="83">
        <v>1</v>
      </c>
      <c r="M53" s="83">
        <v>0</v>
      </c>
      <c r="N53" s="83">
        <v>1</v>
      </c>
      <c r="O53" s="83">
        <v>0</v>
      </c>
      <c r="P53" s="83">
        <v>0</v>
      </c>
      <c r="Q53" s="83">
        <v>0</v>
      </c>
      <c r="R53" s="85">
        <v>0</v>
      </c>
      <c r="S53" s="80">
        <f t="shared" si="9"/>
        <v>6</v>
      </c>
    </row>
    <row r="54" spans="3:19" ht="25.5" customHeight="1" thickBot="1" thickTop="1">
      <c r="C54" s="55"/>
      <c r="D54" s="156" t="s">
        <v>66</v>
      </c>
      <c r="E54" s="157"/>
      <c r="F54" s="87">
        <f>F53+'[1]I'!F54</f>
        <v>2</v>
      </c>
      <c r="G54" s="87">
        <f>G53+'[1]I'!G54</f>
        <v>1</v>
      </c>
      <c r="H54" s="87">
        <f>H53+'[1]I'!H54</f>
        <v>0</v>
      </c>
      <c r="I54" s="87">
        <f>I53+'[1]I'!I54</f>
        <v>0</v>
      </c>
      <c r="J54" s="87">
        <f>J53+'[1]I'!J54</f>
        <v>0</v>
      </c>
      <c r="K54" s="87">
        <f>K53+'[1]I'!K54</f>
        <v>4</v>
      </c>
      <c r="L54" s="87">
        <f>L53+'[1]I'!L54</f>
        <v>2</v>
      </c>
      <c r="M54" s="87">
        <f>M53+'[1]I'!M54</f>
        <v>0</v>
      </c>
      <c r="N54" s="87">
        <f>N53+'[1]I'!N54</f>
        <v>4</v>
      </c>
      <c r="O54" s="87">
        <f>O53+'[1]I'!O54</f>
        <v>2</v>
      </c>
      <c r="P54" s="87">
        <f>P53+'[1]I'!P54</f>
        <v>0</v>
      </c>
      <c r="Q54" s="87">
        <f>Q53+'[1]I'!Q54</f>
        <v>0</v>
      </c>
      <c r="R54" s="87">
        <f>R53+'[1]I'!R54</f>
        <v>0</v>
      </c>
      <c r="S54" s="80">
        <f t="shared" si="9"/>
        <v>15</v>
      </c>
    </row>
    <row r="55" spans="3:19" ht="25.5" customHeight="1" thickBot="1" thickTop="1">
      <c r="C55" s="50" t="s">
        <v>45</v>
      </c>
      <c r="D55" s="156" t="s">
        <v>67</v>
      </c>
      <c r="E55" s="157"/>
      <c r="F55" s="87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5">
        <v>0</v>
      </c>
      <c r="S55" s="80">
        <f t="shared" si="9"/>
        <v>0</v>
      </c>
    </row>
    <row r="56" spans="3:19" ht="25.5" customHeight="1" thickBot="1" thickTop="1">
      <c r="C56" s="55"/>
      <c r="D56" s="156" t="s">
        <v>68</v>
      </c>
      <c r="E56" s="157"/>
      <c r="F56" s="87">
        <f>F55+'[1]I'!F56</f>
        <v>0</v>
      </c>
      <c r="G56" s="87">
        <f>G55+'[1]I'!G56</f>
        <v>0</v>
      </c>
      <c r="H56" s="87">
        <f>H55+'[1]I'!H56</f>
        <v>0</v>
      </c>
      <c r="I56" s="87">
        <f>I55+'[1]I'!I56</f>
        <v>0</v>
      </c>
      <c r="J56" s="87">
        <f>J55+'[1]I'!J56</f>
        <v>0</v>
      </c>
      <c r="K56" s="87">
        <f>K55+'[1]I'!K56</f>
        <v>0</v>
      </c>
      <c r="L56" s="87">
        <f>L55+'[1]I'!L56</f>
        <v>0</v>
      </c>
      <c r="M56" s="87">
        <f>M55+'[1]I'!M56</f>
        <v>0</v>
      </c>
      <c r="N56" s="87">
        <f>N55+'[1]I'!N56</f>
        <v>0</v>
      </c>
      <c r="O56" s="87">
        <f>O55+'[1]I'!O56</f>
        <v>0</v>
      </c>
      <c r="P56" s="87">
        <f>P55+'[1]I'!P56</f>
        <v>0</v>
      </c>
      <c r="Q56" s="87">
        <f>Q55+'[1]I'!Q56</f>
        <v>0</v>
      </c>
      <c r="R56" s="87">
        <f>R55+'[1]I'!R56</f>
        <v>0</v>
      </c>
      <c r="S56" s="80">
        <f t="shared" si="9"/>
        <v>0</v>
      </c>
    </row>
    <row r="57" spans="3:19" ht="25.5" customHeight="1" thickBot="1" thickTop="1">
      <c r="C57" s="14" t="s">
        <v>69</v>
      </c>
      <c r="D57" s="156" t="s">
        <v>70</v>
      </c>
      <c r="E57" s="157"/>
      <c r="F57" s="87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5">
        <v>0</v>
      </c>
      <c r="S57" s="80">
        <f t="shared" si="9"/>
        <v>0</v>
      </c>
    </row>
    <row r="58" spans="3:19" ht="25.5" customHeight="1" thickBot="1" thickTop="1">
      <c r="C58" s="52"/>
      <c r="D58" s="156" t="s">
        <v>71</v>
      </c>
      <c r="E58" s="157"/>
      <c r="F58" s="87">
        <f>F57+'[1]I'!F58</f>
        <v>0</v>
      </c>
      <c r="G58" s="87">
        <f>G57+'[1]I'!G58</f>
        <v>0</v>
      </c>
      <c r="H58" s="87">
        <f>H57+'[1]I'!H58</f>
        <v>0</v>
      </c>
      <c r="I58" s="87">
        <f>I57+'[1]I'!I58</f>
        <v>0</v>
      </c>
      <c r="J58" s="87">
        <f>J57+'[1]I'!J58</f>
        <v>0</v>
      </c>
      <c r="K58" s="87">
        <f>K57+'[1]I'!K58</f>
        <v>0</v>
      </c>
      <c r="L58" s="87">
        <f>L57+'[1]I'!L58</f>
        <v>0</v>
      </c>
      <c r="M58" s="87">
        <f>M57+'[1]I'!M58</f>
        <v>0</v>
      </c>
      <c r="N58" s="87">
        <f>N57+'[1]I'!N58</f>
        <v>0</v>
      </c>
      <c r="O58" s="87">
        <f>O57+'[1]I'!O58</f>
        <v>0</v>
      </c>
      <c r="P58" s="87">
        <f>P57+'[1]I'!P58</f>
        <v>0</v>
      </c>
      <c r="Q58" s="87">
        <f>Q57+'[1]I'!Q58</f>
        <v>0</v>
      </c>
      <c r="R58" s="87">
        <f>R57+'[1]I'!R58</f>
        <v>0</v>
      </c>
      <c r="S58" s="80">
        <f t="shared" si="9"/>
        <v>0</v>
      </c>
    </row>
    <row r="59" spans="3:19" ht="25.5" customHeight="1" thickBot="1" thickTop="1">
      <c r="C59" s="50" t="s">
        <v>72</v>
      </c>
      <c r="D59" s="156" t="s">
        <v>73</v>
      </c>
      <c r="E59" s="157"/>
      <c r="F59" s="87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5">
        <v>0</v>
      </c>
      <c r="S59" s="80">
        <f t="shared" si="9"/>
        <v>0</v>
      </c>
    </row>
    <row r="60" spans="3:19" ht="25.5" customHeight="1" thickBot="1" thickTop="1">
      <c r="C60" s="55"/>
      <c r="D60" s="156" t="s">
        <v>74</v>
      </c>
      <c r="E60" s="157"/>
      <c r="F60" s="87">
        <f>F59+'[1]I'!F60</f>
        <v>0</v>
      </c>
      <c r="G60" s="87">
        <f>G59+'[1]I'!G60</f>
        <v>0</v>
      </c>
      <c r="H60" s="87">
        <f>H59+'[1]I'!H60</f>
        <v>0</v>
      </c>
      <c r="I60" s="87">
        <f>I59+'[1]I'!I60</f>
        <v>0</v>
      </c>
      <c r="J60" s="87">
        <f>J59+'[1]I'!J60</f>
        <v>0</v>
      </c>
      <c r="K60" s="87">
        <f>K59+'[1]I'!K60</f>
        <v>0</v>
      </c>
      <c r="L60" s="87">
        <f>L59+'[1]I'!L60</f>
        <v>0</v>
      </c>
      <c r="M60" s="87">
        <f>M59+'[1]I'!M60</f>
        <v>0</v>
      </c>
      <c r="N60" s="87">
        <f>N59+'[1]I'!N60</f>
        <v>0</v>
      </c>
      <c r="O60" s="87">
        <f>O59+'[1]I'!O60</f>
        <v>0</v>
      </c>
      <c r="P60" s="87">
        <f>P59+'[1]I'!P60</f>
        <v>0</v>
      </c>
      <c r="Q60" s="87">
        <f>Q59+'[1]I'!Q60</f>
        <v>0</v>
      </c>
      <c r="R60" s="87">
        <f>R59+'[1]I'!R60</f>
        <v>1</v>
      </c>
      <c r="S60" s="80">
        <f t="shared" si="9"/>
        <v>1</v>
      </c>
    </row>
    <row r="61" spans="3:19" ht="25.5" customHeight="1" thickBot="1" thickTop="1">
      <c r="C61" s="50" t="s">
        <v>75</v>
      </c>
      <c r="D61" s="156" t="s">
        <v>76</v>
      </c>
      <c r="E61" s="157"/>
      <c r="F61" s="87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4</v>
      </c>
      <c r="R61" s="85">
        <v>1</v>
      </c>
      <c r="S61" s="80">
        <f t="shared" si="9"/>
        <v>5</v>
      </c>
    </row>
    <row r="62" spans="3:19" ht="25.5" customHeight="1" thickBot="1" thickTop="1">
      <c r="C62" s="55"/>
      <c r="D62" s="156" t="s">
        <v>77</v>
      </c>
      <c r="E62" s="157"/>
      <c r="F62" s="87">
        <f>F61+'[1]I'!F62</f>
        <v>0</v>
      </c>
      <c r="G62" s="87">
        <f>G61+'[1]I'!G62</f>
        <v>0</v>
      </c>
      <c r="H62" s="87">
        <f>H61+'[1]I'!H62</f>
        <v>0</v>
      </c>
      <c r="I62" s="87">
        <f>I61+'[1]I'!I62</f>
        <v>0</v>
      </c>
      <c r="J62" s="87">
        <f>J61+'[1]I'!J62</f>
        <v>0</v>
      </c>
      <c r="K62" s="87">
        <f>K61+'[1]I'!K62</f>
        <v>0</v>
      </c>
      <c r="L62" s="87">
        <f>L61+'[1]I'!L62</f>
        <v>0</v>
      </c>
      <c r="M62" s="87">
        <f>M61+'[1]I'!M62</f>
        <v>0</v>
      </c>
      <c r="N62" s="87">
        <f>N61+'[1]I'!N62</f>
        <v>0</v>
      </c>
      <c r="O62" s="87">
        <f>O61+'[1]I'!O62</f>
        <v>0</v>
      </c>
      <c r="P62" s="87">
        <f>P61+'[1]I'!P62</f>
        <v>0</v>
      </c>
      <c r="Q62" s="87">
        <f>Q61+'[1]I'!Q62</f>
        <v>5</v>
      </c>
      <c r="R62" s="87">
        <f>R61+'[1]I'!R62</f>
        <v>5</v>
      </c>
      <c r="S62" s="80">
        <f t="shared" si="9"/>
        <v>10</v>
      </c>
    </row>
    <row r="63" spans="3:19" ht="25.5" customHeight="1" thickBot="1" thickTop="1">
      <c r="C63" s="14" t="s">
        <v>78</v>
      </c>
      <c r="D63" s="156" t="s">
        <v>79</v>
      </c>
      <c r="E63" s="160"/>
      <c r="F63" s="83">
        <v>1</v>
      </c>
      <c r="G63" s="83">
        <v>4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2</v>
      </c>
      <c r="R63" s="85">
        <v>7</v>
      </c>
      <c r="S63" s="80">
        <f t="shared" si="9"/>
        <v>14</v>
      </c>
    </row>
    <row r="64" spans="3:19" ht="25.5" customHeight="1" thickBot="1" thickTop="1">
      <c r="C64" s="52"/>
      <c r="D64" s="156" t="s">
        <v>80</v>
      </c>
      <c r="E64" s="157"/>
      <c r="F64" s="87">
        <f>F63+'[1]I'!F64</f>
        <v>2</v>
      </c>
      <c r="G64" s="87">
        <f>G63+'[1]I'!G64</f>
        <v>4</v>
      </c>
      <c r="H64" s="87">
        <f>H63+'[1]I'!H64</f>
        <v>0</v>
      </c>
      <c r="I64" s="87">
        <f>I63+'[1]I'!I64</f>
        <v>0</v>
      </c>
      <c r="J64" s="87">
        <f>J63+'[1]I'!J64</f>
        <v>0</v>
      </c>
      <c r="K64" s="87">
        <f>K63+'[1]I'!K64</f>
        <v>0</v>
      </c>
      <c r="L64" s="87">
        <f>L63+'[1]I'!L64</f>
        <v>0</v>
      </c>
      <c r="M64" s="87">
        <f>M63+'[1]I'!M64</f>
        <v>0</v>
      </c>
      <c r="N64" s="87">
        <f>N63+'[1]I'!N64</f>
        <v>0</v>
      </c>
      <c r="O64" s="87">
        <f>O63+'[1]I'!O64</f>
        <v>0</v>
      </c>
      <c r="P64" s="87">
        <f>P63+'[1]I'!P64</f>
        <v>0</v>
      </c>
      <c r="Q64" s="87">
        <f>Q63+'[1]I'!Q64</f>
        <v>2</v>
      </c>
      <c r="R64" s="87">
        <f>R63+'[1]I'!R64</f>
        <v>11</v>
      </c>
      <c r="S64" s="80">
        <f t="shared" si="9"/>
        <v>19</v>
      </c>
    </row>
    <row r="65" spans="3:19" ht="25.5" customHeight="1" thickBot="1" thickTop="1">
      <c r="C65" s="50" t="s">
        <v>81</v>
      </c>
      <c r="D65" s="156" t="s">
        <v>82</v>
      </c>
      <c r="E65" s="157"/>
      <c r="F65" s="87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5">
        <v>0</v>
      </c>
      <c r="S65" s="80">
        <f t="shared" si="9"/>
        <v>0</v>
      </c>
    </row>
    <row r="66" spans="3:19" ht="25.5" customHeight="1" thickBot="1" thickTop="1">
      <c r="C66" s="55"/>
      <c r="D66" s="156" t="s">
        <v>83</v>
      </c>
      <c r="E66" s="157"/>
      <c r="F66" s="87">
        <f>F65+'[1]I'!F66</f>
        <v>0</v>
      </c>
      <c r="G66" s="87">
        <f>G65+'[1]I'!G66</f>
        <v>0</v>
      </c>
      <c r="H66" s="87">
        <f>H65+'[1]I'!H66</f>
        <v>0</v>
      </c>
      <c r="I66" s="87">
        <f>I65+'[1]I'!I66</f>
        <v>0</v>
      </c>
      <c r="J66" s="87">
        <f>J65+'[1]I'!J66</f>
        <v>0</v>
      </c>
      <c r="K66" s="87">
        <f>K65+'[1]I'!K66</f>
        <v>0</v>
      </c>
      <c r="L66" s="87">
        <f>L65+'[1]I'!L66</f>
        <v>0</v>
      </c>
      <c r="M66" s="87">
        <f>M65+'[1]I'!M66</f>
        <v>0</v>
      </c>
      <c r="N66" s="87">
        <f>N65+'[1]I'!N66</f>
        <v>0</v>
      </c>
      <c r="O66" s="87">
        <f>O65+'[1]I'!O66</f>
        <v>0</v>
      </c>
      <c r="P66" s="87">
        <f>P65+'[1]I'!P66</f>
        <v>0</v>
      </c>
      <c r="Q66" s="87">
        <f>Q65+'[1]I'!Q66</f>
        <v>0</v>
      </c>
      <c r="R66" s="87">
        <f>R65+'[1]I'!R66</f>
        <v>0</v>
      </c>
      <c r="S66" s="80">
        <f t="shared" si="9"/>
        <v>0</v>
      </c>
    </row>
    <row r="67" spans="3:19" ht="25.5" customHeight="1" thickBot="1" thickTop="1">
      <c r="C67" s="50" t="s">
        <v>84</v>
      </c>
      <c r="D67" s="156" t="s">
        <v>85</v>
      </c>
      <c r="E67" s="157"/>
      <c r="F67" s="87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5">
        <v>0</v>
      </c>
      <c r="S67" s="80">
        <f t="shared" si="9"/>
        <v>0</v>
      </c>
    </row>
    <row r="68" spans="3:19" ht="25.5" customHeight="1" thickBot="1" thickTop="1">
      <c r="C68" s="55"/>
      <c r="D68" s="156" t="s">
        <v>86</v>
      </c>
      <c r="E68" s="157"/>
      <c r="F68" s="87">
        <f>F67+'[1]I'!F68</f>
        <v>0</v>
      </c>
      <c r="G68" s="87">
        <f>G67+'[1]I'!G68</f>
        <v>0</v>
      </c>
      <c r="H68" s="87">
        <f>H67+'[1]I'!H68</f>
        <v>0</v>
      </c>
      <c r="I68" s="87">
        <f>I67+'[1]I'!I68</f>
        <v>0</v>
      </c>
      <c r="J68" s="87">
        <f>J67+'[1]I'!J68</f>
        <v>0</v>
      </c>
      <c r="K68" s="87">
        <f>K67+'[1]I'!K68</f>
        <v>0</v>
      </c>
      <c r="L68" s="87">
        <f>L67+'[1]I'!L68</f>
        <v>0</v>
      </c>
      <c r="M68" s="87">
        <f>M67+'[1]I'!M68</f>
        <v>0</v>
      </c>
      <c r="N68" s="87">
        <f>N67+'[1]I'!N68</f>
        <v>0</v>
      </c>
      <c r="O68" s="87">
        <f>O67+'[1]I'!O68</f>
        <v>0</v>
      </c>
      <c r="P68" s="87">
        <f>P67+'[1]I'!P68</f>
        <v>0</v>
      </c>
      <c r="Q68" s="87">
        <f>Q67+'[1]I'!Q68</f>
        <v>0</v>
      </c>
      <c r="R68" s="87">
        <f>R67+'[1]I'!R68</f>
        <v>0</v>
      </c>
      <c r="S68" s="80">
        <f t="shared" si="9"/>
        <v>0</v>
      </c>
    </row>
    <row r="69" spans="3:19" ht="25.5" customHeight="1" thickBot="1" thickTop="1">
      <c r="C69" s="50" t="s">
        <v>87</v>
      </c>
      <c r="D69" s="156" t="s">
        <v>88</v>
      </c>
      <c r="E69" s="157"/>
      <c r="F69" s="87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1</v>
      </c>
      <c r="R69" s="85">
        <v>0</v>
      </c>
      <c r="S69" s="80">
        <f t="shared" si="9"/>
        <v>1</v>
      </c>
    </row>
    <row r="70" spans="3:19" ht="25.5" customHeight="1" thickBot="1" thickTop="1">
      <c r="C70" s="88"/>
      <c r="D70" s="158" t="s">
        <v>89</v>
      </c>
      <c r="E70" s="159"/>
      <c r="F70" s="89">
        <f>F69+'[1]I'!F70</f>
        <v>0</v>
      </c>
      <c r="G70" s="89">
        <f>G69+'[1]I'!G70</f>
        <v>0</v>
      </c>
      <c r="H70" s="89">
        <f>H69+'[1]I'!H70</f>
        <v>3</v>
      </c>
      <c r="I70" s="89">
        <f>I69+'[1]I'!I70</f>
        <v>0</v>
      </c>
      <c r="J70" s="89">
        <f>J69+'[1]I'!J70</f>
        <v>0</v>
      </c>
      <c r="K70" s="89">
        <f>K69+'[1]I'!K70</f>
        <v>0</v>
      </c>
      <c r="L70" s="89">
        <f>L69+'[1]I'!L70</f>
        <v>0</v>
      </c>
      <c r="M70" s="89">
        <f>M69+'[1]I'!M70</f>
        <v>0</v>
      </c>
      <c r="N70" s="89">
        <f>N69+'[1]I'!N70</f>
        <v>0</v>
      </c>
      <c r="O70" s="89">
        <f>O69+'[1]I'!O70</f>
        <v>0</v>
      </c>
      <c r="P70" s="89">
        <f>P69+'[1]I'!P70</f>
        <v>0</v>
      </c>
      <c r="Q70" s="89">
        <f>Q69+'[1]I'!Q70</f>
        <v>1</v>
      </c>
      <c r="R70" s="89">
        <f>R69+'[1]I'!R70</f>
        <v>0</v>
      </c>
      <c r="S70" s="80">
        <f t="shared" si="9"/>
        <v>4</v>
      </c>
    </row>
    <row r="71" spans="3:19" ht="30" customHeight="1" thickBot="1">
      <c r="C71" s="44" t="s">
        <v>90</v>
      </c>
      <c r="D71" s="147" t="s">
        <v>91</v>
      </c>
      <c r="E71" s="148"/>
      <c r="F71" s="90">
        <f aca="true" t="shared" si="10" ref="F71:R71">F45+F47+F49+F51+F53+F59+F61+F63+F65+F67+F69</f>
        <v>6</v>
      </c>
      <c r="G71" s="90">
        <f t="shared" si="10"/>
        <v>7</v>
      </c>
      <c r="H71" s="90">
        <f t="shared" si="10"/>
        <v>6</v>
      </c>
      <c r="I71" s="90">
        <f t="shared" si="10"/>
        <v>3</v>
      </c>
      <c r="J71" s="90">
        <f t="shared" si="10"/>
        <v>25</v>
      </c>
      <c r="K71" s="90">
        <f t="shared" si="10"/>
        <v>3</v>
      </c>
      <c r="L71" s="90">
        <f t="shared" si="10"/>
        <v>3</v>
      </c>
      <c r="M71" s="90">
        <f t="shared" si="10"/>
        <v>2</v>
      </c>
      <c r="N71" s="90">
        <f t="shared" si="10"/>
        <v>4</v>
      </c>
      <c r="O71" s="90">
        <f t="shared" si="10"/>
        <v>6</v>
      </c>
      <c r="P71" s="90">
        <f t="shared" si="10"/>
        <v>20</v>
      </c>
      <c r="Q71" s="90">
        <f t="shared" si="10"/>
        <v>50</v>
      </c>
      <c r="R71" s="90">
        <f t="shared" si="10"/>
        <v>8</v>
      </c>
      <c r="S71" s="80">
        <f t="shared" si="9"/>
        <v>143</v>
      </c>
    </row>
    <row r="72" spans="3:19" ht="30" customHeight="1" thickBot="1">
      <c r="C72" s="88"/>
      <c r="D72" s="147" t="s">
        <v>92</v>
      </c>
      <c r="E72" s="148"/>
      <c r="F72" s="90">
        <f aca="true" t="shared" si="11" ref="F72:R72">F46+F48+F50+F52+F54+F60+F62+F64+F66+F68+F70</f>
        <v>21</v>
      </c>
      <c r="G72" s="90">
        <f t="shared" si="11"/>
        <v>11</v>
      </c>
      <c r="H72" s="90">
        <f t="shared" si="11"/>
        <v>9</v>
      </c>
      <c r="I72" s="90">
        <f t="shared" si="11"/>
        <v>4</v>
      </c>
      <c r="J72" s="90">
        <f t="shared" si="11"/>
        <v>31</v>
      </c>
      <c r="K72" s="90">
        <f t="shared" si="11"/>
        <v>16</v>
      </c>
      <c r="L72" s="90">
        <f t="shared" si="11"/>
        <v>4</v>
      </c>
      <c r="M72" s="90">
        <f t="shared" si="11"/>
        <v>32</v>
      </c>
      <c r="N72" s="90">
        <f t="shared" si="11"/>
        <v>9</v>
      </c>
      <c r="O72" s="90">
        <f t="shared" si="11"/>
        <v>14</v>
      </c>
      <c r="P72" s="90">
        <f t="shared" si="11"/>
        <v>31</v>
      </c>
      <c r="Q72" s="90">
        <f t="shared" si="11"/>
        <v>56</v>
      </c>
      <c r="R72" s="90">
        <f t="shared" si="11"/>
        <v>17</v>
      </c>
      <c r="S72" s="80">
        <f t="shared" si="9"/>
        <v>255</v>
      </c>
    </row>
  </sheetData>
  <sheetProtection password="88EF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S36"/>
    <mergeCell ref="D33:E33"/>
    <mergeCell ref="D35:E35"/>
    <mergeCell ref="D45:E45"/>
    <mergeCell ref="D46:E46"/>
    <mergeCell ref="C42:S42"/>
    <mergeCell ref="C44:S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S4"/>
    <mergeCell ref="C6:S6"/>
    <mergeCell ref="C19:S19"/>
    <mergeCell ref="C32:S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O40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1" t="s">
        <v>97</v>
      </c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2:12" ht="18.75" thickBot="1">
      <c r="B2" s="91" t="s">
        <v>98</v>
      </c>
      <c r="C2" s="91"/>
      <c r="D2" s="91"/>
      <c r="E2" s="91"/>
      <c r="F2" s="91"/>
      <c r="G2" s="92"/>
      <c r="H2" s="92"/>
      <c r="I2" s="92"/>
      <c r="J2" s="92"/>
      <c r="K2" s="92"/>
      <c r="L2" s="92"/>
    </row>
    <row r="3" spans="1:14" ht="25.5">
      <c r="A3" s="93"/>
      <c r="B3" s="94" t="s">
        <v>99</v>
      </c>
      <c r="C3" s="95"/>
      <c r="D3" s="96" t="s">
        <v>100</v>
      </c>
      <c r="F3" s="93"/>
      <c r="G3" s="94" t="s">
        <v>101</v>
      </c>
      <c r="H3" s="97"/>
      <c r="I3" s="96" t="s">
        <v>100</v>
      </c>
      <c r="K3" s="93"/>
      <c r="L3" s="94" t="s">
        <v>99</v>
      </c>
      <c r="M3" s="95"/>
      <c r="N3" s="96" t="s">
        <v>100</v>
      </c>
    </row>
    <row r="4" spans="1:14" ht="15.75">
      <c r="A4" s="98" t="s">
        <v>102</v>
      </c>
      <c r="B4" s="99" t="s">
        <v>103</v>
      </c>
      <c r="C4" s="100" t="s">
        <v>104</v>
      </c>
      <c r="D4" s="101">
        <f>SUM(D5:D12)</f>
        <v>13780</v>
      </c>
      <c r="F4" s="102">
        <v>7</v>
      </c>
      <c r="G4" s="103" t="s">
        <v>105</v>
      </c>
      <c r="H4" s="104" t="s">
        <v>106</v>
      </c>
      <c r="I4" s="105">
        <v>700</v>
      </c>
      <c r="K4" s="98" t="s">
        <v>107</v>
      </c>
      <c r="L4" s="99" t="s">
        <v>108</v>
      </c>
      <c r="M4" s="99" t="s">
        <v>104</v>
      </c>
      <c r="N4" s="101">
        <f>SUM(N5:N15)</f>
        <v>15021</v>
      </c>
    </row>
    <row r="5" spans="1:14" ht="15">
      <c r="A5" s="102">
        <v>1</v>
      </c>
      <c r="B5" s="103" t="s">
        <v>109</v>
      </c>
      <c r="C5" s="104" t="s">
        <v>106</v>
      </c>
      <c r="D5" s="105">
        <v>504</v>
      </c>
      <c r="F5" s="102">
        <v>8</v>
      </c>
      <c r="G5" s="103" t="s">
        <v>110</v>
      </c>
      <c r="H5" s="104" t="s">
        <v>106</v>
      </c>
      <c r="I5" s="105">
        <v>515</v>
      </c>
      <c r="K5" s="102">
        <v>1</v>
      </c>
      <c r="L5" s="103" t="s">
        <v>111</v>
      </c>
      <c r="M5" s="104" t="s">
        <v>112</v>
      </c>
      <c r="N5" s="105">
        <v>337</v>
      </c>
    </row>
    <row r="6" spans="1:14" ht="15">
      <c r="A6" s="102">
        <v>2</v>
      </c>
      <c r="B6" s="103" t="s">
        <v>113</v>
      </c>
      <c r="C6" s="104" t="s">
        <v>106</v>
      </c>
      <c r="D6" s="105">
        <v>607</v>
      </c>
      <c r="F6" s="102">
        <v>9</v>
      </c>
      <c r="G6" s="103" t="s">
        <v>114</v>
      </c>
      <c r="H6" s="104" t="s">
        <v>112</v>
      </c>
      <c r="I6" s="105">
        <v>948</v>
      </c>
      <c r="K6" s="102">
        <v>2</v>
      </c>
      <c r="L6" s="103" t="s">
        <v>115</v>
      </c>
      <c r="M6" s="104" t="s">
        <v>106</v>
      </c>
      <c r="N6" s="105">
        <v>333</v>
      </c>
    </row>
    <row r="7" spans="1:14" ht="15">
      <c r="A7" s="102">
        <v>3</v>
      </c>
      <c r="B7" s="103" t="s">
        <v>116</v>
      </c>
      <c r="C7" s="104" t="s">
        <v>117</v>
      </c>
      <c r="D7" s="105">
        <v>8417</v>
      </c>
      <c r="F7" s="102">
        <v>10</v>
      </c>
      <c r="G7" s="103" t="s">
        <v>118</v>
      </c>
      <c r="H7" s="104" t="s">
        <v>112</v>
      </c>
      <c r="I7" s="105">
        <v>237</v>
      </c>
      <c r="K7" s="102">
        <v>3</v>
      </c>
      <c r="L7" s="103" t="s">
        <v>119</v>
      </c>
      <c r="M7" s="104" t="s">
        <v>112</v>
      </c>
      <c r="N7" s="105">
        <v>898</v>
      </c>
    </row>
    <row r="8" spans="1:14" ht="15">
      <c r="A8" s="102">
        <v>4</v>
      </c>
      <c r="B8" s="103" t="s">
        <v>120</v>
      </c>
      <c r="C8" s="104" t="s">
        <v>106</v>
      </c>
      <c r="D8" s="105">
        <v>412</v>
      </c>
      <c r="F8" s="102">
        <v>11</v>
      </c>
      <c r="G8" s="103" t="s">
        <v>121</v>
      </c>
      <c r="H8" s="104" t="s">
        <v>112</v>
      </c>
      <c r="I8" s="105">
        <v>2076</v>
      </c>
      <c r="K8" s="102">
        <v>4</v>
      </c>
      <c r="L8" s="103" t="s">
        <v>122</v>
      </c>
      <c r="M8" s="104" t="s">
        <v>112</v>
      </c>
      <c r="N8" s="105">
        <v>477</v>
      </c>
    </row>
    <row r="9" spans="1:14" ht="15">
      <c r="A9" s="102">
        <v>5</v>
      </c>
      <c r="B9" s="103" t="s">
        <v>123</v>
      </c>
      <c r="C9" s="104" t="s">
        <v>117</v>
      </c>
      <c r="D9" s="105">
        <v>1207</v>
      </c>
      <c r="E9" s="106"/>
      <c r="F9" s="102"/>
      <c r="G9" s="103"/>
      <c r="H9" s="104"/>
      <c r="I9" s="105"/>
      <c r="K9" s="102">
        <v>5</v>
      </c>
      <c r="L9" s="103" t="s">
        <v>124</v>
      </c>
      <c r="M9" s="104" t="s">
        <v>112</v>
      </c>
      <c r="N9" s="105">
        <v>965</v>
      </c>
    </row>
    <row r="10" spans="1:14" ht="15.75">
      <c r="A10" s="102" t="s">
        <v>45</v>
      </c>
      <c r="B10" s="103" t="s">
        <v>125</v>
      </c>
      <c r="C10" s="104" t="s">
        <v>106</v>
      </c>
      <c r="D10" s="105">
        <v>615</v>
      </c>
      <c r="E10" s="107"/>
      <c r="F10" s="98" t="s">
        <v>126</v>
      </c>
      <c r="G10" s="99" t="s">
        <v>10</v>
      </c>
      <c r="H10" s="108" t="s">
        <v>104</v>
      </c>
      <c r="I10" s="109">
        <f>SUM(I11:I15)</f>
        <v>4738</v>
      </c>
      <c r="K10" s="102" t="s">
        <v>45</v>
      </c>
      <c r="L10" s="103" t="s">
        <v>127</v>
      </c>
      <c r="M10" s="104" t="s">
        <v>112</v>
      </c>
      <c r="N10" s="105">
        <v>2536</v>
      </c>
    </row>
    <row r="11" spans="1:14" ht="15">
      <c r="A11" s="102">
        <v>7</v>
      </c>
      <c r="B11" s="103" t="s">
        <v>128</v>
      </c>
      <c r="C11" s="104" t="s">
        <v>106</v>
      </c>
      <c r="D11" s="105">
        <v>629</v>
      </c>
      <c r="E11" s="110"/>
      <c r="F11" s="102">
        <v>1</v>
      </c>
      <c r="G11" s="103" t="s">
        <v>129</v>
      </c>
      <c r="H11" s="104" t="s">
        <v>112</v>
      </c>
      <c r="I11" s="105">
        <v>696</v>
      </c>
      <c r="K11" s="102">
        <v>7</v>
      </c>
      <c r="L11" s="103" t="s">
        <v>130</v>
      </c>
      <c r="M11" s="104" t="s">
        <v>106</v>
      </c>
      <c r="N11" s="105">
        <v>461</v>
      </c>
    </row>
    <row r="12" spans="1:14" ht="15">
      <c r="A12" s="102">
        <v>8</v>
      </c>
      <c r="B12" s="103" t="s">
        <v>131</v>
      </c>
      <c r="C12" s="104" t="s">
        <v>112</v>
      </c>
      <c r="D12" s="105">
        <v>1389</v>
      </c>
      <c r="E12" s="110"/>
      <c r="F12" s="102">
        <v>2</v>
      </c>
      <c r="G12" s="103" t="s">
        <v>132</v>
      </c>
      <c r="H12" s="104" t="s">
        <v>106</v>
      </c>
      <c r="I12" s="105">
        <v>502</v>
      </c>
      <c r="K12" s="102">
        <v>8</v>
      </c>
      <c r="L12" s="103" t="s">
        <v>133</v>
      </c>
      <c r="M12" s="104" t="s">
        <v>106</v>
      </c>
      <c r="N12" s="105">
        <v>339</v>
      </c>
    </row>
    <row r="13" spans="1:14" ht="15">
      <c r="A13" s="102"/>
      <c r="B13" s="103"/>
      <c r="C13" s="104"/>
      <c r="D13" s="105"/>
      <c r="E13" s="110"/>
      <c r="F13" s="102">
        <v>3</v>
      </c>
      <c r="G13" s="103" t="s">
        <v>134</v>
      </c>
      <c r="H13" s="104" t="s">
        <v>112</v>
      </c>
      <c r="I13" s="105">
        <v>753</v>
      </c>
      <c r="K13" s="102">
        <v>9</v>
      </c>
      <c r="L13" s="103" t="s">
        <v>135</v>
      </c>
      <c r="M13" s="104" t="s">
        <v>106</v>
      </c>
      <c r="N13" s="105">
        <v>312</v>
      </c>
    </row>
    <row r="14" spans="1:14" ht="15.75">
      <c r="A14" s="98" t="s">
        <v>136</v>
      </c>
      <c r="B14" s="99" t="s">
        <v>137</v>
      </c>
      <c r="C14" s="108" t="s">
        <v>104</v>
      </c>
      <c r="D14" s="109">
        <f>SUM(D15:D21)</f>
        <v>7362</v>
      </c>
      <c r="E14" s="111"/>
      <c r="F14" s="102">
        <v>4</v>
      </c>
      <c r="G14" s="103" t="s">
        <v>138</v>
      </c>
      <c r="H14" s="104" t="s">
        <v>112</v>
      </c>
      <c r="I14" s="105">
        <v>811</v>
      </c>
      <c r="K14" s="102">
        <v>10</v>
      </c>
      <c r="L14" s="103" t="s">
        <v>139</v>
      </c>
      <c r="M14" s="104" t="s">
        <v>106</v>
      </c>
      <c r="N14" s="105">
        <v>1119</v>
      </c>
    </row>
    <row r="15" spans="1:14" ht="15">
      <c r="A15" s="102">
        <v>1</v>
      </c>
      <c r="B15" s="103" t="s">
        <v>140</v>
      </c>
      <c r="C15" s="104" t="s">
        <v>106</v>
      </c>
      <c r="D15" s="105">
        <v>448</v>
      </c>
      <c r="E15" s="110"/>
      <c r="F15" s="102">
        <v>5</v>
      </c>
      <c r="G15" s="103" t="s">
        <v>141</v>
      </c>
      <c r="H15" s="104" t="s">
        <v>112</v>
      </c>
      <c r="I15" s="105">
        <v>1976</v>
      </c>
      <c r="K15" s="102">
        <v>11</v>
      </c>
      <c r="L15" s="103" t="s">
        <v>139</v>
      </c>
      <c r="M15" s="104" t="s">
        <v>117</v>
      </c>
      <c r="N15" s="105">
        <v>7244</v>
      </c>
    </row>
    <row r="16" spans="1:14" ht="15.75">
      <c r="A16" s="102">
        <v>2</v>
      </c>
      <c r="B16" s="103" t="s">
        <v>142</v>
      </c>
      <c r="C16" s="104" t="s">
        <v>106</v>
      </c>
      <c r="D16" s="105">
        <v>301</v>
      </c>
      <c r="E16" s="110"/>
      <c r="F16" s="102"/>
      <c r="G16" s="103"/>
      <c r="H16" s="104"/>
      <c r="I16" s="105"/>
      <c r="K16" s="102"/>
      <c r="L16" s="103"/>
      <c r="M16" s="104"/>
      <c r="N16" s="109"/>
    </row>
    <row r="17" spans="1:14" ht="15.75">
      <c r="A17" s="102">
        <v>3</v>
      </c>
      <c r="B17" s="103" t="s">
        <v>143</v>
      </c>
      <c r="C17" s="104" t="s">
        <v>106</v>
      </c>
      <c r="D17" s="105">
        <v>660</v>
      </c>
      <c r="E17" s="110"/>
      <c r="F17" s="98" t="s">
        <v>144</v>
      </c>
      <c r="G17" s="99" t="s">
        <v>145</v>
      </c>
      <c r="H17" s="108" t="s">
        <v>104</v>
      </c>
      <c r="I17" s="109">
        <f>SUM(I18:I22)</f>
        <v>5570</v>
      </c>
      <c r="K17" s="98" t="s">
        <v>146</v>
      </c>
      <c r="L17" s="99" t="s">
        <v>16</v>
      </c>
      <c r="M17" s="108" t="s">
        <v>104</v>
      </c>
      <c r="N17" s="109">
        <f>SUM(N18:N26)</f>
        <v>10000</v>
      </c>
    </row>
    <row r="18" spans="1:14" ht="15">
      <c r="A18" s="102">
        <v>4</v>
      </c>
      <c r="B18" s="103" t="s">
        <v>147</v>
      </c>
      <c r="C18" s="104" t="s">
        <v>106</v>
      </c>
      <c r="D18" s="105">
        <v>1101</v>
      </c>
      <c r="E18" s="110"/>
      <c r="F18" s="102">
        <v>1</v>
      </c>
      <c r="G18" s="103" t="s">
        <v>148</v>
      </c>
      <c r="H18" s="104" t="s">
        <v>112</v>
      </c>
      <c r="I18" s="105">
        <v>906</v>
      </c>
      <c r="K18" s="102">
        <v>1</v>
      </c>
      <c r="L18" s="103" t="s">
        <v>149</v>
      </c>
      <c r="M18" s="104" t="s">
        <v>106</v>
      </c>
      <c r="N18" s="105">
        <v>416</v>
      </c>
    </row>
    <row r="19" spans="1:14" ht="15">
      <c r="A19" s="102">
        <v>5</v>
      </c>
      <c r="B19" s="103" t="s">
        <v>147</v>
      </c>
      <c r="C19" s="104" t="s">
        <v>117</v>
      </c>
      <c r="D19" s="105">
        <v>2313</v>
      </c>
      <c r="E19" s="110"/>
      <c r="F19" s="102">
        <v>2</v>
      </c>
      <c r="G19" s="103" t="s">
        <v>150</v>
      </c>
      <c r="H19" s="104" t="s">
        <v>112</v>
      </c>
      <c r="I19" s="105">
        <v>1852</v>
      </c>
      <c r="K19" s="102">
        <v>2</v>
      </c>
      <c r="L19" s="103" t="s">
        <v>151</v>
      </c>
      <c r="M19" s="104" t="s">
        <v>117</v>
      </c>
      <c r="N19" s="105">
        <v>468</v>
      </c>
    </row>
    <row r="20" spans="1:14" ht="15">
      <c r="A20" s="102">
        <v>6</v>
      </c>
      <c r="B20" s="103" t="s">
        <v>152</v>
      </c>
      <c r="C20" s="104" t="s">
        <v>112</v>
      </c>
      <c r="D20" s="105">
        <v>2161</v>
      </c>
      <c r="E20" s="110"/>
      <c r="F20" s="102">
        <v>3</v>
      </c>
      <c r="G20" s="103" t="s">
        <v>153</v>
      </c>
      <c r="H20" s="104" t="s">
        <v>106</v>
      </c>
      <c r="I20" s="105">
        <v>389</v>
      </c>
      <c r="K20" s="102">
        <v>3</v>
      </c>
      <c r="L20" s="103" t="s">
        <v>154</v>
      </c>
      <c r="M20" s="104" t="s">
        <v>112</v>
      </c>
      <c r="N20" s="105">
        <v>904</v>
      </c>
    </row>
    <row r="21" spans="1:14" ht="15">
      <c r="A21" s="102">
        <v>7</v>
      </c>
      <c r="B21" s="103" t="s">
        <v>155</v>
      </c>
      <c r="C21" s="104" t="s">
        <v>106</v>
      </c>
      <c r="D21" s="105">
        <v>378</v>
      </c>
      <c r="E21" s="110"/>
      <c r="F21" s="102">
        <v>4</v>
      </c>
      <c r="G21" s="103" t="s">
        <v>156</v>
      </c>
      <c r="H21" s="104" t="s">
        <v>112</v>
      </c>
      <c r="I21" s="105">
        <v>1984</v>
      </c>
      <c r="K21" s="102">
        <v>4</v>
      </c>
      <c r="L21" s="103" t="s">
        <v>157</v>
      </c>
      <c r="M21" s="104" t="s">
        <v>112</v>
      </c>
      <c r="N21" s="105">
        <v>857</v>
      </c>
    </row>
    <row r="22" spans="1:14" ht="15.75">
      <c r="A22" s="98"/>
      <c r="B22" s="99"/>
      <c r="C22" s="104"/>
      <c r="D22" s="109"/>
      <c r="E22" s="111"/>
      <c r="F22" s="102">
        <v>5</v>
      </c>
      <c r="G22" s="103" t="s">
        <v>158</v>
      </c>
      <c r="H22" s="104" t="s">
        <v>106</v>
      </c>
      <c r="I22" s="105">
        <v>439</v>
      </c>
      <c r="K22" s="102">
        <v>5</v>
      </c>
      <c r="L22" s="103" t="s">
        <v>159</v>
      </c>
      <c r="M22" s="104" t="s">
        <v>106</v>
      </c>
      <c r="N22" s="105">
        <v>637</v>
      </c>
    </row>
    <row r="23" spans="1:14" ht="15.75">
      <c r="A23" s="98" t="s">
        <v>160</v>
      </c>
      <c r="B23" s="99" t="s">
        <v>8</v>
      </c>
      <c r="C23" s="108" t="s">
        <v>104</v>
      </c>
      <c r="D23" s="109">
        <f>SUM(D24:D29)</f>
        <v>5706</v>
      </c>
      <c r="E23" s="110"/>
      <c r="F23" s="102"/>
      <c r="G23" s="103"/>
      <c r="H23" s="104"/>
      <c r="I23" s="105"/>
      <c r="K23" s="102">
        <v>6</v>
      </c>
      <c r="L23" s="103" t="s">
        <v>161</v>
      </c>
      <c r="M23" s="104" t="s">
        <v>112</v>
      </c>
      <c r="N23" s="105">
        <v>2766</v>
      </c>
    </row>
    <row r="24" spans="1:14" ht="15.75">
      <c r="A24" s="102">
        <v>1</v>
      </c>
      <c r="B24" s="103" t="s">
        <v>162</v>
      </c>
      <c r="C24" s="104" t="s">
        <v>106</v>
      </c>
      <c r="D24" s="105">
        <v>597</v>
      </c>
      <c r="E24" s="110"/>
      <c r="F24" s="98" t="s">
        <v>163</v>
      </c>
      <c r="G24" s="99" t="s">
        <v>12</v>
      </c>
      <c r="H24" s="108" t="s">
        <v>104</v>
      </c>
      <c r="I24" s="109">
        <f>SUM(I25:I29)</f>
        <v>3676</v>
      </c>
      <c r="K24" s="102">
        <v>7</v>
      </c>
      <c r="L24" s="103" t="s">
        <v>164</v>
      </c>
      <c r="M24" s="104" t="s">
        <v>106</v>
      </c>
      <c r="N24" s="105">
        <v>299</v>
      </c>
    </row>
    <row r="25" spans="1:14" ht="15">
      <c r="A25" s="102">
        <v>2</v>
      </c>
      <c r="B25" s="103" t="s">
        <v>165</v>
      </c>
      <c r="C25" s="104" t="s">
        <v>112</v>
      </c>
      <c r="D25" s="105">
        <v>2393</v>
      </c>
      <c r="E25" s="110"/>
      <c r="F25" s="102">
        <v>1</v>
      </c>
      <c r="G25" s="103" t="s">
        <v>166</v>
      </c>
      <c r="H25" s="104" t="s">
        <v>106</v>
      </c>
      <c r="I25" s="105">
        <v>400</v>
      </c>
      <c r="K25" s="102">
        <v>8</v>
      </c>
      <c r="L25" s="103" t="s">
        <v>167</v>
      </c>
      <c r="M25" s="104" t="s">
        <v>106</v>
      </c>
      <c r="N25" s="105">
        <v>834</v>
      </c>
    </row>
    <row r="26" spans="1:14" ht="15">
      <c r="A26" s="102">
        <v>3</v>
      </c>
      <c r="B26" s="103" t="s">
        <v>168</v>
      </c>
      <c r="C26" s="104" t="s">
        <v>106</v>
      </c>
      <c r="D26" s="105">
        <v>567</v>
      </c>
      <c r="E26" s="110"/>
      <c r="F26" s="102">
        <v>2</v>
      </c>
      <c r="G26" s="103" t="s">
        <v>169</v>
      </c>
      <c r="H26" s="104" t="s">
        <v>112</v>
      </c>
      <c r="I26" s="105">
        <v>442</v>
      </c>
      <c r="K26" s="102">
        <v>9</v>
      </c>
      <c r="L26" s="103" t="s">
        <v>167</v>
      </c>
      <c r="M26" s="104" t="s">
        <v>117</v>
      </c>
      <c r="N26" s="105">
        <v>2819</v>
      </c>
    </row>
    <row r="27" spans="1:14" ht="15">
      <c r="A27" s="102">
        <v>4</v>
      </c>
      <c r="B27" s="103" t="s">
        <v>170</v>
      </c>
      <c r="C27" s="104" t="s">
        <v>106</v>
      </c>
      <c r="D27" s="105">
        <v>348</v>
      </c>
      <c r="E27" s="110"/>
      <c r="F27" s="102">
        <v>3</v>
      </c>
      <c r="G27" s="103" t="s">
        <v>171</v>
      </c>
      <c r="H27" s="104" t="s">
        <v>106</v>
      </c>
      <c r="I27" s="105">
        <v>461</v>
      </c>
      <c r="K27" s="102"/>
      <c r="L27" s="103"/>
      <c r="M27" s="104"/>
      <c r="N27" s="105"/>
    </row>
    <row r="28" spans="1:14" ht="15.75">
      <c r="A28" s="102">
        <v>5</v>
      </c>
      <c r="B28" s="103" t="s">
        <v>172</v>
      </c>
      <c r="C28" s="104" t="s">
        <v>112</v>
      </c>
      <c r="D28" s="105">
        <v>1193</v>
      </c>
      <c r="E28" s="111"/>
      <c r="F28" s="102">
        <v>4</v>
      </c>
      <c r="G28" s="103" t="s">
        <v>173</v>
      </c>
      <c r="H28" s="104" t="s">
        <v>112</v>
      </c>
      <c r="I28" s="105">
        <v>1815</v>
      </c>
      <c r="K28" s="98" t="s">
        <v>174</v>
      </c>
      <c r="L28" s="99" t="s">
        <v>17</v>
      </c>
      <c r="M28" s="108" t="s">
        <v>104</v>
      </c>
      <c r="N28" s="109">
        <f>SUM(N29:N38)</f>
        <v>10783</v>
      </c>
    </row>
    <row r="29" spans="1:14" ht="15">
      <c r="A29" s="102">
        <v>6</v>
      </c>
      <c r="B29" s="103" t="s">
        <v>175</v>
      </c>
      <c r="C29" s="104" t="s">
        <v>112</v>
      </c>
      <c r="D29" s="105">
        <v>608</v>
      </c>
      <c r="E29" s="110"/>
      <c r="F29" s="102">
        <v>5</v>
      </c>
      <c r="G29" s="103" t="s">
        <v>176</v>
      </c>
      <c r="H29" s="104" t="s">
        <v>112</v>
      </c>
      <c r="I29" s="105">
        <v>558</v>
      </c>
      <c r="K29" s="102">
        <v>1</v>
      </c>
      <c r="L29" s="103" t="s">
        <v>177</v>
      </c>
      <c r="M29" s="104" t="s">
        <v>106</v>
      </c>
      <c r="N29" s="105">
        <v>581</v>
      </c>
    </row>
    <row r="30" spans="1:14" ht="15">
      <c r="A30" s="102"/>
      <c r="B30" s="103"/>
      <c r="C30" s="104"/>
      <c r="D30" s="105"/>
      <c r="E30" s="110"/>
      <c r="F30" s="102"/>
      <c r="G30" s="103"/>
      <c r="H30" s="104"/>
      <c r="I30" s="105"/>
      <c r="K30" s="102">
        <v>2</v>
      </c>
      <c r="L30" s="103" t="s">
        <v>178</v>
      </c>
      <c r="M30" s="104" t="s">
        <v>112</v>
      </c>
      <c r="N30" s="105">
        <v>1083</v>
      </c>
    </row>
    <row r="31" spans="1:14" ht="15.75">
      <c r="A31" s="98" t="s">
        <v>179</v>
      </c>
      <c r="B31" s="99" t="s">
        <v>180</v>
      </c>
      <c r="C31" s="108" t="s">
        <v>104</v>
      </c>
      <c r="D31" s="109">
        <v>14563</v>
      </c>
      <c r="E31" s="110"/>
      <c r="F31" s="98" t="s">
        <v>181</v>
      </c>
      <c r="G31" s="99" t="s">
        <v>13</v>
      </c>
      <c r="H31" s="108" t="s">
        <v>104</v>
      </c>
      <c r="I31" s="109">
        <f>SUM(I32:I37)</f>
        <v>4005</v>
      </c>
      <c r="K31" s="102">
        <v>3</v>
      </c>
      <c r="L31" s="103" t="s">
        <v>182</v>
      </c>
      <c r="M31" s="104" t="s">
        <v>106</v>
      </c>
      <c r="N31" s="105">
        <v>294</v>
      </c>
    </row>
    <row r="32" spans="1:14" ht="15">
      <c r="A32" s="102">
        <v>1</v>
      </c>
      <c r="B32" s="103" t="s">
        <v>183</v>
      </c>
      <c r="C32" s="104" t="s">
        <v>112</v>
      </c>
      <c r="D32" s="105">
        <v>692</v>
      </c>
      <c r="E32" s="110"/>
      <c r="F32" s="102">
        <v>1</v>
      </c>
      <c r="G32" s="103" t="s">
        <v>184</v>
      </c>
      <c r="H32" s="104" t="s">
        <v>106</v>
      </c>
      <c r="I32" s="105">
        <v>303</v>
      </c>
      <c r="K32" s="102">
        <v>4</v>
      </c>
      <c r="L32" s="103" t="s">
        <v>185</v>
      </c>
      <c r="M32" s="104" t="s">
        <v>112</v>
      </c>
      <c r="N32" s="105">
        <v>2751</v>
      </c>
    </row>
    <row r="33" spans="1:14" ht="15">
      <c r="A33" s="102">
        <v>2</v>
      </c>
      <c r="B33" s="103" t="s">
        <v>186</v>
      </c>
      <c r="C33" s="104" t="s">
        <v>106</v>
      </c>
      <c r="D33" s="105">
        <v>375</v>
      </c>
      <c r="E33" s="110"/>
      <c r="F33" s="102">
        <v>2</v>
      </c>
      <c r="G33" s="103" t="s">
        <v>187</v>
      </c>
      <c r="H33" s="104" t="s">
        <v>106</v>
      </c>
      <c r="I33" s="105">
        <v>494</v>
      </c>
      <c r="K33" s="102">
        <v>5</v>
      </c>
      <c r="L33" s="103" t="s">
        <v>188</v>
      </c>
      <c r="M33" s="104" t="s">
        <v>117</v>
      </c>
      <c r="N33" s="105">
        <v>262</v>
      </c>
    </row>
    <row r="34" spans="1:14" ht="15">
      <c r="A34" s="102" t="s">
        <v>30</v>
      </c>
      <c r="B34" s="103" t="s">
        <v>189</v>
      </c>
      <c r="C34" s="104" t="s">
        <v>112</v>
      </c>
      <c r="D34" s="105">
        <v>2064</v>
      </c>
      <c r="E34" s="110"/>
      <c r="F34" s="102">
        <v>3</v>
      </c>
      <c r="G34" s="103" t="s">
        <v>190</v>
      </c>
      <c r="H34" s="104" t="s">
        <v>106</v>
      </c>
      <c r="I34" s="105">
        <v>362</v>
      </c>
      <c r="K34" s="102">
        <v>6</v>
      </c>
      <c r="L34" s="103" t="s">
        <v>191</v>
      </c>
      <c r="M34" s="104" t="s">
        <v>106</v>
      </c>
      <c r="N34" s="105">
        <v>343</v>
      </c>
    </row>
    <row r="35" spans="1:14" ht="15">
      <c r="A35" s="102">
        <v>4</v>
      </c>
      <c r="B35" s="103" t="s">
        <v>192</v>
      </c>
      <c r="C35" s="104" t="s">
        <v>106</v>
      </c>
      <c r="D35" s="105">
        <v>912</v>
      </c>
      <c r="E35" s="110"/>
      <c r="F35" s="102">
        <v>4</v>
      </c>
      <c r="G35" s="103" t="s">
        <v>193</v>
      </c>
      <c r="H35" s="104" t="s">
        <v>106</v>
      </c>
      <c r="I35" s="105">
        <v>349</v>
      </c>
      <c r="K35" s="102">
        <v>7</v>
      </c>
      <c r="L35" s="103" t="s">
        <v>194</v>
      </c>
      <c r="M35" s="104" t="s">
        <v>106</v>
      </c>
      <c r="N35" s="105">
        <v>689</v>
      </c>
    </row>
    <row r="36" spans="1:14" ht="15">
      <c r="A36" s="102">
        <v>5</v>
      </c>
      <c r="B36" s="103" t="s">
        <v>192</v>
      </c>
      <c r="C36" s="104" t="s">
        <v>117</v>
      </c>
      <c r="D36" s="105">
        <v>5004</v>
      </c>
      <c r="E36" s="110"/>
      <c r="F36" s="102">
        <v>5</v>
      </c>
      <c r="G36" s="103" t="s">
        <v>195</v>
      </c>
      <c r="H36" s="104" t="s">
        <v>112</v>
      </c>
      <c r="I36" s="105">
        <v>2091</v>
      </c>
      <c r="K36" s="102">
        <v>8</v>
      </c>
      <c r="L36" s="103" t="s">
        <v>196</v>
      </c>
      <c r="M36" s="104" t="s">
        <v>106</v>
      </c>
      <c r="N36" s="105">
        <v>428</v>
      </c>
    </row>
    <row r="37" spans="1:14" ht="15.75" thickBot="1">
      <c r="A37" s="112">
        <v>6</v>
      </c>
      <c r="B37" s="113" t="s">
        <v>197</v>
      </c>
      <c r="C37" s="114" t="s">
        <v>112</v>
      </c>
      <c r="D37" s="115">
        <v>740</v>
      </c>
      <c r="E37" s="110"/>
      <c r="F37" s="112">
        <v>6</v>
      </c>
      <c r="G37" s="113" t="s">
        <v>198</v>
      </c>
      <c r="H37" s="114" t="s">
        <v>112</v>
      </c>
      <c r="I37" s="115">
        <v>406</v>
      </c>
      <c r="K37" s="102">
        <v>9</v>
      </c>
      <c r="L37" s="103" t="s">
        <v>199</v>
      </c>
      <c r="M37" s="104" t="s">
        <v>106</v>
      </c>
      <c r="N37" s="105">
        <v>1067</v>
      </c>
    </row>
    <row r="38" spans="1:14" ht="15.75" thickBot="1">
      <c r="A38" s="111"/>
      <c r="B38" s="116"/>
      <c r="C38" s="117"/>
      <c r="D38" s="118"/>
      <c r="E38" s="110"/>
      <c r="F38" s="119"/>
      <c r="G38" s="110"/>
      <c r="H38" s="117"/>
      <c r="K38" s="120">
        <v>10</v>
      </c>
      <c r="L38" s="121" t="s">
        <v>199</v>
      </c>
      <c r="M38" s="122" t="s">
        <v>117</v>
      </c>
      <c r="N38" s="123">
        <v>3285</v>
      </c>
    </row>
    <row r="39" spans="1:14" ht="19.5" thickBot="1" thickTop="1">
      <c r="A39" s="110"/>
      <c r="B39" s="124" t="s">
        <v>200</v>
      </c>
      <c r="C39" s="125"/>
      <c r="D39" s="126"/>
      <c r="E39" s="127"/>
      <c r="F39" s="124"/>
      <c r="G39" s="127"/>
      <c r="H39" s="117"/>
      <c r="K39" s="128"/>
      <c r="L39" s="129" t="s">
        <v>201</v>
      </c>
      <c r="M39" s="130" t="s">
        <v>202</v>
      </c>
      <c r="N39" s="131">
        <v>95204</v>
      </c>
    </row>
    <row r="40" spans="1:8" ht="13.5" thickTop="1">
      <c r="A40" s="110"/>
      <c r="B40" s="119"/>
      <c r="C40" s="117"/>
      <c r="D40" s="117"/>
      <c r="E40" s="110"/>
      <c r="F40" s="119"/>
      <c r="G40" s="110"/>
      <c r="H40" s="11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J1">
      <selection activeCell="R10" sqref="R10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32" t="s">
        <v>203</v>
      </c>
      <c r="D6" s="132" t="s">
        <v>204</v>
      </c>
      <c r="E6" s="132" t="s">
        <v>205</v>
      </c>
      <c r="F6" s="132" t="s">
        <v>165</v>
      </c>
      <c r="G6" s="132" t="s">
        <v>192</v>
      </c>
      <c r="H6" s="132" t="s">
        <v>141</v>
      </c>
      <c r="I6" s="132" t="s">
        <v>206</v>
      </c>
      <c r="J6" s="132" t="s">
        <v>173</v>
      </c>
      <c r="K6" s="132" t="s">
        <v>195</v>
      </c>
      <c r="L6" s="132" t="s">
        <v>207</v>
      </c>
      <c r="M6" s="132" t="s">
        <v>208</v>
      </c>
      <c r="N6" s="132" t="s">
        <v>167</v>
      </c>
      <c r="O6" s="132" t="s">
        <v>199</v>
      </c>
      <c r="S6" t="s">
        <v>209</v>
      </c>
      <c r="T6" s="133">
        <v>0.97</v>
      </c>
    </row>
    <row r="7" spans="3:20" ht="12.75">
      <c r="C7">
        <v>8417</v>
      </c>
      <c r="D7">
        <v>5363</v>
      </c>
      <c r="E7">
        <v>7362</v>
      </c>
      <c r="F7">
        <v>5706</v>
      </c>
      <c r="G7">
        <v>14563</v>
      </c>
      <c r="H7">
        <v>4738</v>
      </c>
      <c r="I7">
        <v>5570</v>
      </c>
      <c r="J7">
        <v>3676</v>
      </c>
      <c r="K7">
        <v>4005</v>
      </c>
      <c r="L7">
        <v>7244</v>
      </c>
      <c r="M7">
        <v>7777</v>
      </c>
      <c r="N7">
        <v>10000</v>
      </c>
      <c r="O7">
        <v>10783</v>
      </c>
      <c r="S7" t="s">
        <v>210</v>
      </c>
      <c r="T7" s="133">
        <v>0.007</v>
      </c>
    </row>
    <row r="8" spans="19:20" ht="12.75">
      <c r="S8" t="s">
        <v>211</v>
      </c>
      <c r="T8" s="133">
        <v>0.016</v>
      </c>
    </row>
    <row r="9" spans="19:20" ht="12.75">
      <c r="S9" t="s">
        <v>212</v>
      </c>
      <c r="T9" s="133">
        <v>0.003</v>
      </c>
    </row>
    <row r="13" ht="12.75">
      <c r="S13" t="s">
        <v>213</v>
      </c>
    </row>
    <row r="15" spans="3:20" ht="12.75" customHeight="1">
      <c r="C15" s="132" t="s">
        <v>203</v>
      </c>
      <c r="D15" s="132" t="s">
        <v>204</v>
      </c>
      <c r="E15" s="132" t="s">
        <v>205</v>
      </c>
      <c r="F15" s="132" t="s">
        <v>165</v>
      </c>
      <c r="G15" s="132" t="s">
        <v>192</v>
      </c>
      <c r="H15" s="132" t="s">
        <v>141</v>
      </c>
      <c r="I15" s="132" t="s">
        <v>206</v>
      </c>
      <c r="J15" s="132" t="s">
        <v>173</v>
      </c>
      <c r="K15" s="132" t="s">
        <v>195</v>
      </c>
      <c r="L15" s="132" t="s">
        <v>207</v>
      </c>
      <c r="M15" s="132" t="s">
        <v>208</v>
      </c>
      <c r="N15" s="132" t="s">
        <v>167</v>
      </c>
      <c r="O15" s="132" t="s">
        <v>199</v>
      </c>
      <c r="S15" t="s">
        <v>214</v>
      </c>
      <c r="T15" s="134">
        <v>0.07</v>
      </c>
    </row>
    <row r="16" spans="2:20" ht="12.75">
      <c r="B16" t="s">
        <v>215</v>
      </c>
      <c r="C16">
        <v>786</v>
      </c>
      <c r="D16">
        <v>401</v>
      </c>
      <c r="E16">
        <v>492</v>
      </c>
      <c r="F16">
        <v>380</v>
      </c>
      <c r="G16">
        <v>661</v>
      </c>
      <c r="H16">
        <v>289</v>
      </c>
      <c r="I16">
        <v>325</v>
      </c>
      <c r="J16">
        <v>209</v>
      </c>
      <c r="K16">
        <v>328</v>
      </c>
      <c r="L16">
        <v>651</v>
      </c>
      <c r="M16">
        <v>520</v>
      </c>
      <c r="N16">
        <v>555</v>
      </c>
      <c r="O16">
        <v>600</v>
      </c>
      <c r="S16" t="s">
        <v>216</v>
      </c>
      <c r="T16" s="133">
        <v>0.383</v>
      </c>
    </row>
    <row r="17" spans="2:20" ht="12.75">
      <c r="B17" t="s">
        <v>217</v>
      </c>
      <c r="C17">
        <v>633</v>
      </c>
      <c r="D17">
        <v>349</v>
      </c>
      <c r="E17">
        <v>310</v>
      </c>
      <c r="F17">
        <v>282</v>
      </c>
      <c r="G17">
        <v>830</v>
      </c>
      <c r="H17">
        <v>104</v>
      </c>
      <c r="I17">
        <v>421</v>
      </c>
      <c r="J17">
        <v>200</v>
      </c>
      <c r="K17">
        <v>259</v>
      </c>
      <c r="L17">
        <v>400</v>
      </c>
      <c r="M17">
        <v>354</v>
      </c>
      <c r="N17">
        <v>445</v>
      </c>
      <c r="O17">
        <v>422</v>
      </c>
      <c r="S17" t="s">
        <v>218</v>
      </c>
      <c r="T17" s="133">
        <v>0.112</v>
      </c>
    </row>
    <row r="18" spans="19:20" ht="12.75">
      <c r="S18" t="s">
        <v>219</v>
      </c>
      <c r="T18" s="133">
        <v>0.41</v>
      </c>
    </row>
    <row r="19" spans="19:20" ht="12.75">
      <c r="S19" t="s">
        <v>220</v>
      </c>
      <c r="T19" s="135">
        <v>0.025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J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2001-03-19T12:41:52Z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